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4"/>
  </bookViews>
  <sheets>
    <sheet name="11" sheetId="18" state="hidden" r:id="rId1"/>
    <sheet name="1" sheetId="14" state="hidden" r:id="rId2"/>
    <sheet name="2" sheetId="15" state="hidden" r:id="rId3"/>
    <sheet name="3" sheetId="17" state="hidden" r:id="rId4"/>
    <sheet name="Introduzione" sheetId="79" r:id="rId5"/>
    <sheet name="Quadro" sheetId="81" r:id="rId6"/>
    <sheet name="D1" sheetId="73" r:id="rId7"/>
    <sheet name="D2" sheetId="74" r:id="rId8"/>
    <sheet name="D3" sheetId="75" r:id="rId9"/>
    <sheet name="D4" sheetId="70" r:id="rId10"/>
    <sheet name="D5" sheetId="76" r:id="rId11"/>
    <sheet name="D6" sheetId="78" r:id="rId12"/>
    <sheet name="D7" sheetId="77" r:id="rId13"/>
    <sheet name="Sintesi" sheetId="27" r:id="rId14"/>
    <sheet name="Panoramica BSI e CSI" sheetId="85" r:id="rId15"/>
    <sheet name="Figures" sheetId="56" state="hidden" r:id="rId16"/>
    <sheet name="Quadro OMS" sheetId="84" r:id="rId17"/>
  </sheets>
  <definedNames>
    <definedName name="_xlnm.Print_Area" localSheetId="6">'D1'!$A$1:$AF$52</definedName>
    <definedName name="_xlnm.Print_Area" localSheetId="7">'D2'!$A$1:$AG$27</definedName>
    <definedName name="_xlnm.Print_Area" localSheetId="8">'D3'!$A$1:$AE$33</definedName>
    <definedName name="_xlnm.Print_Area" localSheetId="9">'D4'!$A$1:$AG$31</definedName>
    <definedName name="_xlnm.Print_Area" localSheetId="10">'D5'!$A$1:$AG$65</definedName>
    <definedName name="_xlnm.Print_Area" localSheetId="11">'D6'!$A$1:$AF$22</definedName>
    <definedName name="_xlnm.Print_Area" localSheetId="12">'D7'!$A$1:$AF$19</definedName>
    <definedName name="_xlnm.Print_Area" localSheetId="4">Introduzione!$A$1:$D$18</definedName>
    <definedName name="_xlnm.Print_Area" localSheetId="14">'Panoramica BSI e CSI'!$A$1:$E$140</definedName>
    <definedName name="_xlnm.Print_Area" localSheetId="5">Quadro!$A$1:$G$24</definedName>
    <definedName name="_xlnm.Print_Area" localSheetId="16">'Quadro OMS'!$A$1:$J$56</definedName>
    <definedName name="_xlnm.Print_Area" localSheetId="13">Sintesi!$A$1:$J$135</definedName>
    <definedName name="s">#REF!</definedName>
  </definedNames>
  <calcPr calcId="162913"/>
</workbook>
</file>

<file path=xl/calcChain.xml><?xml version="1.0" encoding="utf-8"?>
<calcChain xmlns="http://schemas.openxmlformats.org/spreadsheetml/2006/main">
  <c r="G19" i="81" l="1"/>
  <c r="I126" i="27"/>
  <c r="I125" i="27"/>
  <c r="I118" i="27"/>
  <c r="I117" i="27"/>
  <c r="I107" i="27"/>
  <c r="I82" i="27"/>
  <c r="H33" i="27"/>
  <c r="H32" i="27"/>
  <c r="U19" i="77"/>
  <c r="S17" i="77" s="1"/>
  <c r="G30" i="27" s="1"/>
  <c r="G52" i="27" s="1"/>
  <c r="U18" i="77"/>
  <c r="J16" i="77"/>
  <c r="U10" i="77" s="1"/>
  <c r="W10" i="77" s="1"/>
  <c r="W16" i="77" s="1"/>
  <c r="S14" i="77"/>
  <c r="J14" i="77"/>
  <c r="S13" i="77"/>
  <c r="J13" i="77"/>
  <c r="S12" i="77"/>
  <c r="J12" i="77"/>
  <c r="I12" i="77"/>
  <c r="I16" i="77" s="1"/>
  <c r="S11" i="77"/>
  <c r="J11" i="77"/>
  <c r="I11" i="77"/>
  <c r="S10" i="77"/>
  <c r="J10" i="77"/>
  <c r="I10" i="77"/>
  <c r="V22" i="78"/>
  <c r="V21" i="78"/>
  <c r="S19" i="78" s="1"/>
  <c r="G25" i="27" s="1"/>
  <c r="G39" i="27" s="1"/>
  <c r="I19" i="78"/>
  <c r="T17" i="78" s="1"/>
  <c r="V17" i="78" s="1"/>
  <c r="S17" i="78"/>
  <c r="J17" i="78"/>
  <c r="I17" i="78"/>
  <c r="S16" i="78"/>
  <c r="J16" i="78"/>
  <c r="S15" i="78"/>
  <c r="J15" i="78"/>
  <c r="S14" i="78"/>
  <c r="J14" i="78"/>
  <c r="S13" i="78"/>
  <c r="J13" i="78"/>
  <c r="T12" i="78"/>
  <c r="S12" i="78"/>
  <c r="V12" i="78" s="1"/>
  <c r="J12" i="78"/>
  <c r="I12" i="78"/>
  <c r="S11" i="78"/>
  <c r="J11" i="78"/>
  <c r="S10" i="78"/>
  <c r="J10" i="78"/>
  <c r="J19" i="78" s="1"/>
  <c r="I10" i="78"/>
  <c r="W65" i="76"/>
  <c r="T63" i="76" s="1"/>
  <c r="G22" i="27" s="1"/>
  <c r="G50" i="27" s="1"/>
  <c r="W64" i="76"/>
  <c r="T60" i="76"/>
  <c r="K60" i="76"/>
  <c r="T59" i="76"/>
  <c r="K59" i="76"/>
  <c r="T58" i="76"/>
  <c r="K58" i="76"/>
  <c r="T57" i="76"/>
  <c r="K57" i="76"/>
  <c r="T56" i="76"/>
  <c r="K56" i="76"/>
  <c r="T55" i="76"/>
  <c r="K55" i="76"/>
  <c r="T54" i="76"/>
  <c r="K54" i="76"/>
  <c r="J54" i="76"/>
  <c r="T53" i="76"/>
  <c r="I130" i="27" s="1"/>
  <c r="K53" i="76"/>
  <c r="T52" i="76"/>
  <c r="K52" i="76"/>
  <c r="T51" i="76"/>
  <c r="I131" i="27" s="1"/>
  <c r="K51" i="76"/>
  <c r="J51" i="76"/>
  <c r="T50" i="76"/>
  <c r="K50" i="76"/>
  <c r="T49" i="76"/>
  <c r="K49" i="76"/>
  <c r="T48" i="76"/>
  <c r="K48" i="76"/>
  <c r="J48" i="76"/>
  <c r="T47" i="76"/>
  <c r="K47" i="76"/>
  <c r="T46" i="76"/>
  <c r="K46" i="76"/>
  <c r="T45" i="76"/>
  <c r="K45" i="76"/>
  <c r="T44" i="76"/>
  <c r="K44" i="76"/>
  <c r="T43" i="76"/>
  <c r="K43" i="76"/>
  <c r="T42" i="76"/>
  <c r="I105" i="27" s="1"/>
  <c r="K42" i="76"/>
  <c r="T41" i="76"/>
  <c r="K41" i="76"/>
  <c r="J41" i="76"/>
  <c r="T40" i="76"/>
  <c r="K40" i="76"/>
  <c r="T39" i="76"/>
  <c r="K39" i="76"/>
  <c r="T38" i="76"/>
  <c r="K38" i="76"/>
  <c r="T37" i="76"/>
  <c r="K37" i="76"/>
  <c r="T36" i="76"/>
  <c r="K36" i="76"/>
  <c r="T35" i="76"/>
  <c r="K35" i="76"/>
  <c r="T34" i="76"/>
  <c r="K34" i="76"/>
  <c r="J34" i="76"/>
  <c r="T33" i="76"/>
  <c r="I120" i="27" s="1"/>
  <c r="K33" i="76"/>
  <c r="T32" i="76"/>
  <c r="K32" i="76"/>
  <c r="T31" i="76"/>
  <c r="K31" i="76"/>
  <c r="T30" i="76"/>
  <c r="I85" i="27" s="1"/>
  <c r="K30" i="76"/>
  <c r="T29" i="76"/>
  <c r="I86" i="27" s="1"/>
  <c r="K29" i="76"/>
  <c r="T28" i="76"/>
  <c r="I119" i="27" s="1"/>
  <c r="K28" i="76"/>
  <c r="T27" i="76"/>
  <c r="K27" i="76"/>
  <c r="T26" i="76"/>
  <c r="K26" i="76"/>
  <c r="J26" i="76"/>
  <c r="T25" i="76"/>
  <c r="K25" i="76"/>
  <c r="J25" i="76"/>
  <c r="T24" i="76"/>
  <c r="I129" i="27" s="1"/>
  <c r="K24" i="76"/>
  <c r="T23" i="76"/>
  <c r="K23" i="76"/>
  <c r="T22" i="76"/>
  <c r="I124" i="27" s="1"/>
  <c r="K22" i="76"/>
  <c r="T21" i="76"/>
  <c r="K21" i="76"/>
  <c r="T20" i="76"/>
  <c r="I123" i="27" s="1"/>
  <c r="K20" i="76"/>
  <c r="T19" i="76"/>
  <c r="K19" i="76"/>
  <c r="T18" i="76"/>
  <c r="K18" i="76"/>
  <c r="T17" i="76"/>
  <c r="K17" i="76"/>
  <c r="J17" i="76"/>
  <c r="T16" i="76"/>
  <c r="I114" i="27" s="1"/>
  <c r="K16" i="76"/>
  <c r="J16" i="76"/>
  <c r="T15" i="76"/>
  <c r="K15" i="76"/>
  <c r="T14" i="76"/>
  <c r="I92" i="27" s="1"/>
  <c r="K14" i="76"/>
  <c r="J14" i="76"/>
  <c r="T13" i="76"/>
  <c r="K13" i="76"/>
  <c r="T12" i="76"/>
  <c r="K12" i="76"/>
  <c r="J12" i="76"/>
  <c r="T11" i="76"/>
  <c r="K11" i="76"/>
  <c r="T10" i="76"/>
  <c r="K10" i="76"/>
  <c r="K62" i="76" s="1"/>
  <c r="J10" i="76"/>
  <c r="J62" i="76" s="1"/>
  <c r="I10" i="76"/>
  <c r="W32" i="70"/>
  <c r="W31" i="70"/>
  <c r="T26" i="70"/>
  <c r="K26" i="70"/>
  <c r="T25" i="70"/>
  <c r="K25" i="70"/>
  <c r="T24" i="70"/>
  <c r="K24" i="70"/>
  <c r="T23" i="70"/>
  <c r="K23" i="70"/>
  <c r="T22" i="70"/>
  <c r="K22" i="70"/>
  <c r="T21" i="70"/>
  <c r="K21" i="70"/>
  <c r="T20" i="70"/>
  <c r="K20" i="70"/>
  <c r="T19" i="70"/>
  <c r="K19" i="70"/>
  <c r="J19" i="70"/>
  <c r="T18" i="70"/>
  <c r="K18" i="70"/>
  <c r="T17" i="70"/>
  <c r="K17" i="70"/>
  <c r="T16" i="70"/>
  <c r="K16" i="70"/>
  <c r="T15" i="70"/>
  <c r="K15" i="70"/>
  <c r="T14" i="70"/>
  <c r="K14" i="70"/>
  <c r="T13" i="70"/>
  <c r="K13" i="70"/>
  <c r="T12" i="70"/>
  <c r="K12" i="70"/>
  <c r="T11" i="70"/>
  <c r="K11" i="70"/>
  <c r="J11" i="70"/>
  <c r="J28" i="70" s="1"/>
  <c r="T10" i="70"/>
  <c r="K10" i="70"/>
  <c r="K28" i="70" s="1"/>
  <c r="J10" i="70"/>
  <c r="V33" i="75"/>
  <c r="V32" i="75"/>
  <c r="S28" i="75"/>
  <c r="I103" i="27" s="1"/>
  <c r="J28" i="75"/>
  <c r="S27" i="75"/>
  <c r="I100" i="27" s="1"/>
  <c r="J27" i="75"/>
  <c r="S26" i="75"/>
  <c r="J26" i="75"/>
  <c r="S25" i="75"/>
  <c r="J25" i="75"/>
  <c r="I25" i="75"/>
  <c r="S24" i="75"/>
  <c r="I101" i="27" s="1"/>
  <c r="J24" i="75"/>
  <c r="I24" i="75"/>
  <c r="S23" i="75"/>
  <c r="I102" i="27" s="1"/>
  <c r="J23" i="75"/>
  <c r="I23" i="75"/>
  <c r="S22" i="75"/>
  <c r="J22" i="75"/>
  <c r="I22" i="75"/>
  <c r="S21" i="75"/>
  <c r="J21" i="75"/>
  <c r="S20" i="75"/>
  <c r="J20" i="75"/>
  <c r="S19" i="75"/>
  <c r="J19" i="75"/>
  <c r="S18" i="75"/>
  <c r="J18" i="75"/>
  <c r="S17" i="75"/>
  <c r="J17" i="75"/>
  <c r="S16" i="75"/>
  <c r="J16" i="75"/>
  <c r="S15" i="75"/>
  <c r="J15" i="75"/>
  <c r="S14" i="75"/>
  <c r="I98" i="27" s="1"/>
  <c r="J14" i="75"/>
  <c r="S13" i="75"/>
  <c r="J13" i="75"/>
  <c r="S12" i="75"/>
  <c r="I97" i="27" s="1"/>
  <c r="J12" i="75"/>
  <c r="I12" i="75"/>
  <c r="S11" i="75"/>
  <c r="J11" i="75"/>
  <c r="S10" i="75"/>
  <c r="I96" i="27" s="1"/>
  <c r="J10" i="75"/>
  <c r="J29" i="75" s="1"/>
  <c r="I10" i="75"/>
  <c r="I29" i="75" s="1"/>
  <c r="W28" i="74"/>
  <c r="W27" i="74"/>
  <c r="T22" i="74"/>
  <c r="K22" i="74"/>
  <c r="J22" i="74"/>
  <c r="T21" i="74"/>
  <c r="K21" i="74"/>
  <c r="J21" i="74"/>
  <c r="T20" i="74"/>
  <c r="K20" i="74"/>
  <c r="T19" i="74"/>
  <c r="K19" i="74"/>
  <c r="T18" i="74"/>
  <c r="K18" i="74"/>
  <c r="T17" i="74"/>
  <c r="K17" i="74"/>
  <c r="J17" i="74"/>
  <c r="T16" i="74"/>
  <c r="K16" i="74"/>
  <c r="T15" i="74"/>
  <c r="K15" i="74"/>
  <c r="J15" i="74"/>
  <c r="T14" i="74"/>
  <c r="K14" i="74"/>
  <c r="T13" i="74"/>
  <c r="K13" i="74"/>
  <c r="J13" i="74"/>
  <c r="T12" i="74"/>
  <c r="K12" i="74"/>
  <c r="I10" i="74" s="1"/>
  <c r="J12" i="74"/>
  <c r="T11" i="74"/>
  <c r="K11" i="74"/>
  <c r="J11" i="74"/>
  <c r="T10" i="74"/>
  <c r="I110" i="27" s="1"/>
  <c r="K10" i="74"/>
  <c r="K27" i="74" s="1"/>
  <c r="J10" i="74"/>
  <c r="J27" i="74" s="1"/>
  <c r="X52" i="73"/>
  <c r="X51" i="73"/>
  <c r="T49" i="73" s="1"/>
  <c r="G5" i="27" s="1"/>
  <c r="T47" i="73"/>
  <c r="K47" i="73"/>
  <c r="T46" i="73"/>
  <c r="K46" i="73"/>
  <c r="T45" i="73"/>
  <c r="K45" i="73"/>
  <c r="T44" i="73"/>
  <c r="K44" i="73"/>
  <c r="T43" i="73"/>
  <c r="K43" i="73"/>
  <c r="T42" i="73"/>
  <c r="K42" i="73"/>
  <c r="T41" i="73"/>
  <c r="K41" i="73"/>
  <c r="T40" i="73"/>
  <c r="K40" i="73"/>
  <c r="T39" i="73"/>
  <c r="K39" i="73"/>
  <c r="T38" i="73"/>
  <c r="I122" i="27" s="1"/>
  <c r="K38" i="73"/>
  <c r="J38" i="73"/>
  <c r="T37" i="73"/>
  <c r="K37" i="73"/>
  <c r="J37" i="73"/>
  <c r="T36" i="73"/>
  <c r="K36" i="73"/>
  <c r="J36" i="73"/>
  <c r="T35" i="73"/>
  <c r="K35" i="73"/>
  <c r="J35" i="73"/>
  <c r="T34" i="73"/>
  <c r="K34" i="73"/>
  <c r="T33" i="73"/>
  <c r="I132" i="27" s="1"/>
  <c r="K33" i="73"/>
  <c r="T32" i="73"/>
  <c r="K32" i="73"/>
  <c r="J32" i="73"/>
  <c r="T31" i="73"/>
  <c r="K31" i="73"/>
  <c r="T30" i="73"/>
  <c r="K30" i="73"/>
  <c r="T29" i="73"/>
  <c r="I113" i="27" s="1"/>
  <c r="K29" i="73"/>
  <c r="J29" i="73"/>
  <c r="T28" i="73"/>
  <c r="K28" i="73"/>
  <c r="T27" i="73"/>
  <c r="K27" i="73"/>
  <c r="T26" i="73"/>
  <c r="K26" i="73"/>
  <c r="T25" i="73"/>
  <c r="I87" i="27" s="1"/>
  <c r="K25" i="73"/>
  <c r="T24" i="73"/>
  <c r="K24" i="73"/>
  <c r="J24" i="73"/>
  <c r="T23" i="73"/>
  <c r="K23" i="73"/>
  <c r="T22" i="73"/>
  <c r="K22" i="73"/>
  <c r="J22" i="73"/>
  <c r="T21" i="73"/>
  <c r="K21" i="73"/>
  <c r="T20" i="73"/>
  <c r="K20" i="73"/>
  <c r="T19" i="73"/>
  <c r="K19" i="73"/>
  <c r="T18" i="73"/>
  <c r="K18" i="73"/>
  <c r="J18" i="73"/>
  <c r="T17" i="73"/>
  <c r="K17" i="73"/>
  <c r="T16" i="73"/>
  <c r="K16" i="73"/>
  <c r="J16" i="73"/>
  <c r="T15" i="73"/>
  <c r="K15" i="73"/>
  <c r="T14" i="73"/>
  <c r="K14" i="73"/>
  <c r="T13" i="73"/>
  <c r="I112" i="27" s="1"/>
  <c r="K13" i="73"/>
  <c r="T12" i="73"/>
  <c r="K12" i="73"/>
  <c r="J12" i="73"/>
  <c r="T11" i="73"/>
  <c r="K11" i="73"/>
  <c r="J11" i="73"/>
  <c r="J48" i="73" s="1"/>
  <c r="T10" i="73"/>
  <c r="K10" i="73"/>
  <c r="K48" i="73" s="1"/>
  <c r="J10" i="73"/>
  <c r="I10" i="73"/>
  <c r="F19" i="81"/>
  <c r="V47" i="73" l="1"/>
  <c r="X47" i="73" s="1"/>
  <c r="V45" i="73"/>
  <c r="X45" i="73" s="1"/>
  <c r="V43" i="73"/>
  <c r="X43" i="73" s="1"/>
  <c r="V41" i="73"/>
  <c r="X41" i="73" s="1"/>
  <c r="V39" i="73"/>
  <c r="X39" i="73" s="1"/>
  <c r="V34" i="73"/>
  <c r="X34" i="73" s="1"/>
  <c r="V29" i="73"/>
  <c r="X29" i="73" s="1"/>
  <c r="V21" i="73"/>
  <c r="X21" i="73" s="1"/>
  <c r="V19" i="73"/>
  <c r="X19" i="73" s="1"/>
  <c r="V16" i="73"/>
  <c r="X16" i="73" s="1"/>
  <c r="V32" i="73"/>
  <c r="X32" i="73" s="1"/>
  <c r="V10" i="73"/>
  <c r="X10" i="73" s="1"/>
  <c r="X48" i="73" s="1"/>
  <c r="V35" i="73"/>
  <c r="X35" i="73" s="1"/>
  <c r="V27" i="73"/>
  <c r="X27" i="73" s="1"/>
  <c r="V25" i="73"/>
  <c r="X25" i="73" s="1"/>
  <c r="V22" i="73"/>
  <c r="V14" i="73"/>
  <c r="X14" i="73" s="1"/>
  <c r="V11" i="73"/>
  <c r="V26" i="73"/>
  <c r="V36" i="73"/>
  <c r="X36" i="73" s="1"/>
  <c r="V30" i="73"/>
  <c r="X30" i="73" s="1"/>
  <c r="V17" i="73"/>
  <c r="V12" i="73"/>
  <c r="X12" i="73" s="1"/>
  <c r="V40" i="73"/>
  <c r="V33" i="73"/>
  <c r="V46" i="73"/>
  <c r="X46" i="73" s="1"/>
  <c r="V44" i="73"/>
  <c r="X44" i="73" s="1"/>
  <c r="V42" i="73"/>
  <c r="X42" i="73" s="1"/>
  <c r="V37" i="73"/>
  <c r="X37" i="73" s="1"/>
  <c r="V20" i="73"/>
  <c r="X20" i="73" s="1"/>
  <c r="V15" i="73"/>
  <c r="V38" i="73"/>
  <c r="V23" i="73"/>
  <c r="V18" i="73"/>
  <c r="V28" i="73"/>
  <c r="X28" i="73" s="1"/>
  <c r="V13" i="73"/>
  <c r="V31" i="73"/>
  <c r="X31" i="73" s="1"/>
  <c r="V24" i="73"/>
  <c r="G34" i="27"/>
  <c r="X40" i="73"/>
  <c r="W25" i="76"/>
  <c r="U15" i="78"/>
  <c r="W15" i="78" s="1"/>
  <c r="U13" i="78"/>
  <c r="W13" i="78" s="1"/>
  <c r="U10" i="78"/>
  <c r="W10" i="78" s="1"/>
  <c r="W19" i="78" s="1"/>
  <c r="U12" i="78"/>
  <c r="W12" i="78" s="1"/>
  <c r="U11" i="78"/>
  <c r="U16" i="78"/>
  <c r="W16" i="78" s="1"/>
  <c r="U14" i="78"/>
  <c r="W14" i="78" s="1"/>
  <c r="S20" i="78"/>
  <c r="G26" i="27" s="1"/>
  <c r="G51" i="27" s="1"/>
  <c r="U17" i="78"/>
  <c r="T24" i="74"/>
  <c r="G9" i="27" s="1"/>
  <c r="G35" i="27" s="1"/>
  <c r="U15" i="74"/>
  <c r="W15" i="74" s="1"/>
  <c r="U10" i="74"/>
  <c r="W10" i="74" s="1"/>
  <c r="W24" i="74" s="1"/>
  <c r="U11" i="74"/>
  <c r="U21" i="74"/>
  <c r="W21" i="74" s="1"/>
  <c r="U12" i="74"/>
  <c r="W12" i="74" s="1"/>
  <c r="U22" i="74"/>
  <c r="U13" i="74"/>
  <c r="U17" i="74"/>
  <c r="X19" i="70"/>
  <c r="T29" i="70"/>
  <c r="G18" i="27" s="1"/>
  <c r="G49" i="27" s="1"/>
  <c r="U23" i="75"/>
  <c r="W23" i="75" s="1"/>
  <c r="U11" i="75"/>
  <c r="W11" i="75" s="1"/>
  <c r="U27" i="75"/>
  <c r="W27" i="75" s="1"/>
  <c r="U24" i="75"/>
  <c r="W24" i="75" s="1"/>
  <c r="U20" i="75"/>
  <c r="W20" i="75" s="1"/>
  <c r="U18" i="75"/>
  <c r="W18" i="75" s="1"/>
  <c r="U16" i="75"/>
  <c r="W16" i="75" s="1"/>
  <c r="U14" i="75"/>
  <c r="W14" i="75" s="1"/>
  <c r="U25" i="75"/>
  <c r="W25" i="75" s="1"/>
  <c r="U12" i="75"/>
  <c r="W12" i="75" s="1"/>
  <c r="S31" i="75"/>
  <c r="G14" i="27" s="1"/>
  <c r="G48" i="27" s="1"/>
  <c r="U28" i="75"/>
  <c r="U26" i="75"/>
  <c r="U21" i="75"/>
  <c r="U19" i="75"/>
  <c r="U17" i="75"/>
  <c r="U15" i="75"/>
  <c r="W15" i="75" s="1"/>
  <c r="U13" i="75"/>
  <c r="W13" i="75" s="1"/>
  <c r="U10" i="75"/>
  <c r="U22" i="75"/>
  <c r="U10" i="70"/>
  <c r="W10" i="70" s="1"/>
  <c r="W27" i="70" s="1"/>
  <c r="U19" i="70"/>
  <c r="U11" i="70"/>
  <c r="W11" i="70" s="1"/>
  <c r="X23" i="73"/>
  <c r="X32" i="76"/>
  <c r="T50" i="73"/>
  <c r="G6" i="27" s="1"/>
  <c r="T28" i="70"/>
  <c r="G17" i="27" s="1"/>
  <c r="G37" i="27" s="1"/>
  <c r="U24" i="73"/>
  <c r="W24" i="73" s="1"/>
  <c r="U29" i="73"/>
  <c r="W29" i="73" s="1"/>
  <c r="U18" i="73"/>
  <c r="W18" i="73" s="1"/>
  <c r="U16" i="73"/>
  <c r="W16" i="73" s="1"/>
  <c r="U38" i="73"/>
  <c r="U32" i="73"/>
  <c r="W32" i="73" s="1"/>
  <c r="U10" i="73"/>
  <c r="W10" i="73" s="1"/>
  <c r="W48" i="73" s="1"/>
  <c r="U12" i="73"/>
  <c r="U35" i="73"/>
  <c r="W35" i="73" s="1"/>
  <c r="U22" i="73"/>
  <c r="W22" i="73" s="1"/>
  <c r="U11" i="73"/>
  <c r="W11" i="73" s="1"/>
  <c r="U36" i="73"/>
  <c r="U37" i="73"/>
  <c r="X17" i="73"/>
  <c r="W22" i="75"/>
  <c r="X24" i="73"/>
  <c r="T25" i="74"/>
  <c r="G10" i="27" s="1"/>
  <c r="G47" i="27" s="1"/>
  <c r="V20" i="74"/>
  <c r="X20" i="74" s="1"/>
  <c r="V18" i="74"/>
  <c r="X18" i="74" s="1"/>
  <c r="V15" i="74"/>
  <c r="X15" i="74" s="1"/>
  <c r="V10" i="74"/>
  <c r="X10" i="74" s="1"/>
  <c r="X24" i="74" s="1"/>
  <c r="V11" i="74"/>
  <c r="X11" i="74" s="1"/>
  <c r="V21" i="74"/>
  <c r="X21" i="74" s="1"/>
  <c r="V12" i="74"/>
  <c r="X12" i="74" s="1"/>
  <c r="V22" i="74"/>
  <c r="X22" i="74" s="1"/>
  <c r="V16" i="74"/>
  <c r="V13" i="74"/>
  <c r="V17" i="74"/>
  <c r="X17" i="74" s="1"/>
  <c r="V19" i="74"/>
  <c r="X19" i="74" s="1"/>
  <c r="V14" i="74"/>
  <c r="X14" i="74" s="1"/>
  <c r="W19" i="75"/>
  <c r="X16" i="70"/>
  <c r="W12" i="76"/>
  <c r="W17" i="78"/>
  <c r="X16" i="74"/>
  <c r="W11" i="78"/>
  <c r="W36" i="73"/>
  <c r="X11" i="73"/>
  <c r="U51" i="76"/>
  <c r="W51" i="76" s="1"/>
  <c r="U26" i="76"/>
  <c r="W26" i="76" s="1"/>
  <c r="U54" i="76"/>
  <c r="W54" i="76" s="1"/>
  <c r="U16" i="76"/>
  <c r="W16" i="76" s="1"/>
  <c r="U17" i="76"/>
  <c r="W17" i="76" s="1"/>
  <c r="U10" i="76"/>
  <c r="W10" i="76" s="1"/>
  <c r="W62" i="76" s="1"/>
  <c r="U41" i="76"/>
  <c r="U14" i="76"/>
  <c r="U34" i="76"/>
  <c r="U48" i="76"/>
  <c r="W48" i="76" s="1"/>
  <c r="U25" i="76"/>
  <c r="U12" i="76"/>
  <c r="X26" i="76"/>
  <c r="X13" i="74"/>
  <c r="W26" i="75"/>
  <c r="V26" i="70"/>
  <c r="X26" i="70" s="1"/>
  <c r="V24" i="70"/>
  <c r="X24" i="70" s="1"/>
  <c r="V22" i="70"/>
  <c r="X22" i="70" s="1"/>
  <c r="V20" i="70"/>
  <c r="X20" i="70" s="1"/>
  <c r="V11" i="70"/>
  <c r="X11" i="70" s="1"/>
  <c r="V18" i="70"/>
  <c r="V16" i="70"/>
  <c r="V14" i="70"/>
  <c r="X14" i="70" s="1"/>
  <c r="V12" i="70"/>
  <c r="X12" i="70" s="1"/>
  <c r="V25" i="70"/>
  <c r="X25" i="70" s="1"/>
  <c r="V23" i="70"/>
  <c r="X23" i="70" s="1"/>
  <c r="V21" i="70"/>
  <c r="V19" i="70"/>
  <c r="V17" i="70"/>
  <c r="X17" i="70" s="1"/>
  <c r="V15" i="70"/>
  <c r="X15" i="70" s="1"/>
  <c r="V13" i="70"/>
  <c r="X13" i="70" s="1"/>
  <c r="V10" i="70"/>
  <c r="X10" i="70" s="1"/>
  <c r="X27" i="70" s="1"/>
  <c r="V54" i="76"/>
  <c r="X54" i="76" s="1"/>
  <c r="V46" i="76"/>
  <c r="X46" i="76" s="1"/>
  <c r="V44" i="76"/>
  <c r="X44" i="76" s="1"/>
  <c r="V42" i="76"/>
  <c r="X42" i="76" s="1"/>
  <c r="V23" i="76"/>
  <c r="X23" i="76" s="1"/>
  <c r="V21" i="76"/>
  <c r="X21" i="76" s="1"/>
  <c r="V19" i="76"/>
  <c r="X19" i="76" s="1"/>
  <c r="V16" i="76"/>
  <c r="X16" i="76" s="1"/>
  <c r="V12" i="76"/>
  <c r="X12" i="76" s="1"/>
  <c r="V49" i="76"/>
  <c r="X49" i="76" s="1"/>
  <c r="V17" i="76"/>
  <c r="X17" i="76" s="1"/>
  <c r="V13" i="76"/>
  <c r="X13" i="76" s="1"/>
  <c r="V10" i="76"/>
  <c r="X10" i="76" s="1"/>
  <c r="X62" i="76" s="1"/>
  <c r="V52" i="76"/>
  <c r="X52" i="76" s="1"/>
  <c r="V33" i="76"/>
  <c r="X33" i="76" s="1"/>
  <c r="V31" i="76"/>
  <c r="X31" i="76" s="1"/>
  <c r="V29" i="76"/>
  <c r="X29" i="76" s="1"/>
  <c r="V27" i="76"/>
  <c r="X27" i="76" s="1"/>
  <c r="V53" i="76"/>
  <c r="V48" i="76"/>
  <c r="X48" i="76" s="1"/>
  <c r="V32" i="76"/>
  <c r="V28" i="76"/>
  <c r="V59" i="76"/>
  <c r="X59" i="76" s="1"/>
  <c r="V57" i="76"/>
  <c r="V55" i="76"/>
  <c r="X55" i="76" s="1"/>
  <c r="V40" i="76"/>
  <c r="X40" i="76" s="1"/>
  <c r="V38" i="76"/>
  <c r="X38" i="76" s="1"/>
  <c r="V36" i="76"/>
  <c r="X36" i="76" s="1"/>
  <c r="V14" i="76"/>
  <c r="X14" i="76" s="1"/>
  <c r="V47" i="76"/>
  <c r="X47" i="76" s="1"/>
  <c r="V45" i="76"/>
  <c r="X45" i="76" s="1"/>
  <c r="V43" i="76"/>
  <c r="X43" i="76" s="1"/>
  <c r="V34" i="76"/>
  <c r="X34" i="76" s="1"/>
  <c r="V24" i="76"/>
  <c r="X24" i="76" s="1"/>
  <c r="V22" i="76"/>
  <c r="X22" i="76" s="1"/>
  <c r="V20" i="76"/>
  <c r="X20" i="76" s="1"/>
  <c r="V18" i="76"/>
  <c r="X18" i="76" s="1"/>
  <c r="V11" i="76"/>
  <c r="X11" i="76" s="1"/>
  <c r="V25" i="76"/>
  <c r="X25" i="76" s="1"/>
  <c r="V15" i="76"/>
  <c r="X15" i="76" s="1"/>
  <c r="V50" i="76"/>
  <c r="X50" i="76" s="1"/>
  <c r="V41" i="76"/>
  <c r="X41" i="76" s="1"/>
  <c r="V30" i="76"/>
  <c r="X30" i="76" s="1"/>
  <c r="V60" i="76"/>
  <c r="X60" i="76" s="1"/>
  <c r="V58" i="76"/>
  <c r="X58" i="76" s="1"/>
  <c r="V56" i="76"/>
  <c r="X56" i="76" s="1"/>
  <c r="V51" i="76"/>
  <c r="X51" i="76" s="1"/>
  <c r="V39" i="76"/>
  <c r="X39" i="76" s="1"/>
  <c r="V37" i="76"/>
  <c r="X37" i="76" s="1"/>
  <c r="V35" i="76"/>
  <c r="X35" i="76" s="1"/>
  <c r="V26" i="76"/>
  <c r="T10" i="77"/>
  <c r="V10" i="77" s="1"/>
  <c r="V16" i="77" s="1"/>
  <c r="T11" i="77"/>
  <c r="V11" i="77" s="1"/>
  <c r="T12" i="77"/>
  <c r="S16" i="77"/>
  <c r="G29" i="27" s="1"/>
  <c r="G40" i="27" s="1"/>
  <c r="W12" i="73"/>
  <c r="W21" i="75"/>
  <c r="X15" i="73"/>
  <c r="X22" i="73"/>
  <c r="T22" i="75"/>
  <c r="V22" i="75" s="1"/>
  <c r="T23" i="75"/>
  <c r="V23" i="75" s="1"/>
  <c r="T24" i="75"/>
  <c r="V24" i="75" s="1"/>
  <c r="T25" i="75"/>
  <c r="V25" i="75" s="1"/>
  <c r="T12" i="75"/>
  <c r="V12" i="75" s="1"/>
  <c r="T10" i="75"/>
  <c r="V10" i="75" s="1"/>
  <c r="V29" i="75" s="1"/>
  <c r="S30" i="75"/>
  <c r="G13" i="27" s="1"/>
  <c r="G36" i="27" s="1"/>
  <c r="X21" i="70"/>
  <c r="T62" i="76"/>
  <c r="G21" i="27" s="1"/>
  <c r="G38" i="27" s="1"/>
  <c r="X26" i="73"/>
  <c r="W17" i="74"/>
  <c r="W17" i="75"/>
  <c r="X18" i="70"/>
  <c r="X57" i="76"/>
  <c r="W12" i="77"/>
  <c r="I81" i="27"/>
  <c r="I106" i="27"/>
  <c r="X13" i="73"/>
  <c r="X28" i="76"/>
  <c r="X53" i="76"/>
  <c r="U13" i="77"/>
  <c r="W13" i="77" s="1"/>
  <c r="I108" i="27"/>
  <c r="I128" i="27"/>
  <c r="I99" i="27"/>
  <c r="W38" i="73"/>
  <c r="W28" i="75"/>
  <c r="W19" i="70"/>
  <c r="W41" i="76"/>
  <c r="X18" i="73"/>
  <c r="X33" i="73"/>
  <c r="W37" i="73"/>
  <c r="X38" i="73"/>
  <c r="W13" i="74"/>
  <c r="W22" i="74"/>
  <c r="W10" i="75"/>
  <c r="W29" i="75" s="1"/>
  <c r="W34" i="76"/>
  <c r="I111" i="27"/>
  <c r="I121" i="27"/>
  <c r="W14" i="76"/>
  <c r="T10" i="78"/>
  <c r="V10" i="78" s="1"/>
  <c r="V19" i="78" s="1"/>
  <c r="U12" i="77"/>
  <c r="W11" i="74"/>
  <c r="U11" i="77"/>
  <c r="W11" i="77" s="1"/>
  <c r="V12" i="77"/>
  <c r="U14" i="77"/>
  <c r="W14" i="77" s="1"/>
  <c r="I104" i="27"/>
  <c r="G46" i="27" l="1"/>
  <c r="E44" i="27"/>
  <c r="E32" i="27"/>
</calcChain>
</file>

<file path=xl/sharedStrings.xml><?xml version="1.0" encoding="utf-8"?>
<sst xmlns="http://schemas.openxmlformats.org/spreadsheetml/2006/main" count="1701" uniqueCount="1695">
  <si>
    <r>
      <rPr>
        <b/>
        <sz val="20"/>
        <color rgb="FFFFFFFF"/>
        <rFont val="Tahoma"/>
        <family val="2"/>
      </rPr>
      <t>HEPSA: strumento per l’autovalutazione della preparazione alle emergenze sanitarie</t>
    </r>
  </si>
  <si>
    <r>
      <rPr>
        <b/>
        <sz val="14"/>
        <color rgb="FF65B32E"/>
        <rFont val="Tahoma"/>
        <family val="2"/>
      </rPr>
      <t>Introduzione</t>
    </r>
  </si>
  <si>
    <r>
      <rPr>
        <sz val="11"/>
        <color rgb="FF000000"/>
        <rFont val="Calibri"/>
        <family val="2"/>
      </rPr>
      <t>La finalità dello strumento HEPSA consiste nell’autovalutazione del livello di preparazione di un paese per quanto riguarda le emergenze di sanità pubblica. Questo strumento di autovalutazione, in forma di fogli di lavoro, ha lo scopo di individuare i settori che richiedono miglioramenti. Lo strumento è costituito da sette domini (</t>
    </r>
    <r>
      <rPr>
        <sz val="11"/>
        <color rgb="FF000000"/>
        <rFont val="Calibri"/>
        <family val="2"/>
      </rPr>
      <t xml:space="preserve">D1-D7) </t>
    </r>
    <r>
      <rPr>
        <sz val="11"/>
        <color rgb="FF000000"/>
        <rFont val="Calibri"/>
        <family val="2"/>
      </rPr>
      <t xml:space="preserve"> che congiuntamente prendono in considerazione tutti i settori della preparazione e della risposta nell’ambito della sanità pubblica. Per ulteriori informazioni sui domini, consultare il foglio di lavoro «Quadro».</t>
    </r>
  </si>
  <si>
    <r>
      <rPr>
        <sz val="11"/>
        <color rgb="FF000000"/>
        <rFont val="Calibri"/>
        <family val="2"/>
      </rPr>
      <t xml:space="preserve">A ogni dominio è stata assegnata una serie di indicatori che consentono la misurazione e il monitoraggio del livello di preparazione. I risultati possono essere utilizzati per monitorare il livello di preparazione se la valutazione è effettuata ogni anno (per documentare i progressi). Lo strumento può inoltre essere utilizzato per facilitare una discussione strutturata, sulla base dei risultati dell’autovalutazione. </t>
    </r>
  </si>
  <si>
    <r>
      <rPr>
        <sz val="11"/>
        <color rgb="FF000000"/>
        <rFont val="Calibri"/>
        <family val="2"/>
      </rPr>
      <t xml:space="preserve">Lo strumento HEPSA può agevolare la pianificazione strategica della preparazione alle emergenze di sanità pubblica: individua le lacune </t>
    </r>
    <r>
      <rPr>
        <sz val="11"/>
        <color rgb="FF000000"/>
        <rFont val="Calibri"/>
        <family val="2"/>
      </rPr>
      <t>e indica i miglioramenti da attuare.</t>
    </r>
  </si>
  <si>
    <r>
      <rPr>
        <b/>
        <sz val="14"/>
        <color rgb="FF65B32E"/>
        <rFont val="Tahoma"/>
        <family val="2"/>
      </rPr>
      <t>Istruzioni</t>
    </r>
  </si>
  <si>
    <r>
      <rPr>
        <sz val="11"/>
        <color rgb="FF000000"/>
        <rFont val="Calibri"/>
        <family val="2"/>
      </rPr>
      <t xml:space="preserve">Per ulteriori istruzioni fare riferimento alla seguente pubblicazione dell’ECDC: </t>
    </r>
    <r>
      <rPr>
        <sz val="11"/>
        <color rgb="FF000000"/>
        <rFont val="Calibri"/>
        <family val="2"/>
      </rPr>
      <t xml:space="preserve"> «HEPSA – health emergency preparedness self-assessment tool, user guide» (HEPSA: strumento per l’autovalutazione della preparazione alle emergenze sanitarie, manuale d’uso). Stoccolma: ECDC; 2018.</t>
    </r>
  </si>
  <si>
    <r>
      <rPr>
        <sz val="11"/>
        <color rgb="FF000000"/>
        <rFont val="Calibri"/>
        <family val="2"/>
      </rPr>
      <t xml:space="preserve">In caso di domande relative allo strumento HEPSA, contattare </t>
    </r>
    <r>
      <rPr>
        <b/>
        <sz val="11"/>
        <color rgb="FF000000"/>
        <rFont val="Calibri"/>
        <family val="2"/>
      </rPr>
      <t>preparedness@ecdc.europe.eu</t>
    </r>
  </si>
  <si>
    <r>
      <rPr>
        <sz val="11"/>
        <color rgb="FF000000"/>
        <rFont val="Calibri"/>
        <family val="2"/>
      </rPr>
      <t xml:space="preserve">Un modulo di valutazione è disponibile come download separato. Apprezzeremmo molto il vostro riscontro in modo da poter migliorare ulteriormente lo strumento HEPSA. </t>
    </r>
  </si>
  <si>
    <r>
      <rPr>
        <b/>
        <sz val="14"/>
        <color rgb="FFFFFFFF"/>
        <rFont val="Calibri"/>
        <family val="2"/>
      </rPr>
      <t xml:space="preserve">PROCESSO DI PREPARAZIONE ALLE EMERGENZE DI SANITÀ PUBBLICA </t>
    </r>
  </si>
  <si>
    <r>
      <rPr>
        <sz val="11"/>
        <color rgb="FF000000"/>
        <rFont val="Calibri"/>
        <family val="2"/>
      </rPr>
      <t>Il processo di preparazione alle emergenze di sanità pubblica (PHEP) prende in considerazione sette domini generici: 1. Preparativi e governance pre-evento; 2. Risorse: personale addestrato; 3. Capacità di supporto: sorveglianza; 4. Capacità di supporto: valutazione dei rischi; 5. Gestione della risposta agli eventi; 6. Revisione post-evento; e 7. Attuazione degli insegnamenti appresi. Nell’ambito del processo di PHEP vengono enfatizzate le tre fasi chiave del sistema di preparazione e risposta alle emergenze di sanità pubblica (pre-evento, evento e post-evento).</t>
    </r>
  </si>
  <si>
    <r>
      <rPr>
        <sz val="11"/>
        <color rgb="FF000000"/>
        <rFont val="Calibri"/>
        <family val="2"/>
      </rPr>
      <t>La fase pre-evento comprende i domini e le attività relativi alla pianificazione e alla previsione della PHEP, mentre la fase dell’evento si concentra sull’utilizzo dei piani e delle strutture di preparazione esistenti in risposta a una (potenziale) minaccia per la sanità pubblica. La fase post-evento riguarda il recupero da una minaccia per la sanità pubblica e pone l’accento sul miglioramento costante di tutti i domini e gli elementi rappresentati nel ciclo di PHEP.</t>
    </r>
  </si>
  <si>
    <r>
      <rPr>
        <b/>
        <sz val="14"/>
        <color rgb="FFFFFFFF"/>
        <rFont val="Calibri"/>
        <family val="2"/>
      </rPr>
      <t>Dominio</t>
    </r>
  </si>
  <si>
    <r>
      <rPr>
        <b/>
        <sz val="14"/>
        <color rgb="FFFFFFFF"/>
        <rFont val="Calibri"/>
        <family val="2"/>
      </rPr>
      <t>Spiegazione</t>
    </r>
  </si>
  <si>
    <r>
      <rPr>
        <b/>
        <sz val="14"/>
        <color rgb="FFFFFFFF"/>
        <rFont val="Calibri"/>
        <family val="2"/>
      </rPr>
      <t xml:space="preserve">Numero di indicatori               </t>
    </r>
    <r>
      <rPr>
        <sz val="9"/>
        <color rgb="FFFFFFFF"/>
        <rFont val="Calibri"/>
        <family val="2"/>
      </rPr>
      <t>BSI                                    CSI</t>
    </r>
  </si>
  <si>
    <r>
      <rPr>
        <b/>
        <sz val="12"/>
        <rFont val="Calibri"/>
        <family val="2"/>
      </rPr>
      <t>Pre-evento</t>
    </r>
  </si>
  <si>
    <r>
      <rPr>
        <b/>
        <sz val="12"/>
        <rFont val="Calibri"/>
        <family val="2"/>
      </rPr>
      <t>Preparativi e governance pre-evento</t>
    </r>
  </si>
  <si>
    <r>
      <rPr>
        <sz val="12"/>
        <rFont val="Calibri"/>
        <family val="2"/>
      </rPr>
      <t>Questo dominio rappresenta le strutture e i processi in cui le parti interessate interagiscono e partecipano al processo decisionale relativo alla PHEP. Ciò include, ad esempio, l’istituzione di politiche e leggi nazionali che integrino la preparazione alle emergenze; piani per la preparazione, la risposta e il recupero in caso di emergenza; meccanismi di coordinamento nonché l’attuazione e il monitoraggio relativi.</t>
    </r>
  </si>
  <si>
    <r>
      <rPr>
        <b/>
        <sz val="12"/>
        <rFont val="Calibri"/>
        <family val="2"/>
      </rPr>
      <t>Risorse: personale addestrato</t>
    </r>
  </si>
  <si>
    <r>
      <rPr>
        <sz val="12"/>
        <rFont val="Calibri"/>
        <family val="2"/>
      </rPr>
      <t>Un personale addestrato, per quanto riguarda le risorse umane e l’organizzazione, svolge un ruolo importante nella pianificazione della PHEP. La preparazione di un’organizzazione alle emergenze dipende dalla preparazione e dalle competenze del personale nonché dall’efficienza delle procedure in modo che l’organizzazione possa rispondere in modo efficace alle emergenze di sanità pubblica. L’istruzione, la formazione e le esercitazioni contribuiscono a sviluppare, valutare e migliorare le competenze funzionali e le procedure che consentono a un’organizzazione di rispondere in modo efficiente a un’epidemia o a un’emergenza di sanità pubblica.</t>
    </r>
  </si>
  <si>
    <r>
      <rPr>
        <b/>
        <sz val="12"/>
        <rFont val="Calibri"/>
        <family val="2"/>
      </rPr>
      <t>Capacità di supporto: sorveglianza</t>
    </r>
  </si>
  <si>
    <r>
      <rPr>
        <sz val="12"/>
        <rFont val="Calibri"/>
        <family val="2"/>
      </rPr>
      <t>La sorveglianza, compresi l’allarme rapido e l’informazione sulle epidemie, è un elemento essenziale per rilevare rapidamente i rischi per la sanità pubblica e avviare la valutazione e la gestione di tali rischi. Costituisce altresì una delle capacità essenziali delineate nel quadro di monitoraggio delle capacità essenziali di cui al regolamento sanitario internazionale (RSI). La sorveglianza delle malattie comprende la raccolta, la collazione e l’analisi costanti e sistematiche di dati a fini di sanità pubblica e la divulgazione tempestiva di informazioni relative alla sanità pubblica.</t>
    </r>
  </si>
  <si>
    <r>
      <rPr>
        <b/>
        <sz val="12"/>
        <rFont val="Calibri"/>
        <family val="2"/>
      </rPr>
      <t>Evento</t>
    </r>
  </si>
  <si>
    <r>
      <rPr>
        <b/>
        <sz val="12"/>
        <rFont val="Calibri"/>
        <family val="2"/>
      </rPr>
      <t>Capacità di supporto: valutazione dei rischi</t>
    </r>
  </si>
  <si>
    <r>
      <rPr>
        <sz val="12"/>
        <rFont val="Calibri"/>
        <family val="2"/>
      </rPr>
      <t>La valutazione dei rischi è definita come un processo sistematico, che assegna un livello di rischio a una (potenziale) minaccia per la sanità pubblica derivante da avvisi e allarmi precoci da parte del sistema di sorveglianza di un paese. Di conseguenza, la valutazione dei rischi comprende la raccolta, la valutazione e la documentazione delle informazioni pertinenti al fine di agevolare il processo decisionale di risposta a una minaccia.</t>
    </r>
  </si>
  <si>
    <r>
      <rPr>
        <b/>
        <sz val="12"/>
        <rFont val="Calibri"/>
        <family val="2"/>
      </rPr>
      <t>Gestione della risposta agli eventi</t>
    </r>
  </si>
  <si>
    <r>
      <rPr>
        <sz val="12"/>
        <rFont val="Calibri"/>
        <family val="2"/>
      </rPr>
      <t>La gestione della risposta agli eventi riguarda tutte le strategie e le azioni destinate ad aiutare i paesi a fronteggiare emergenze di sanità pubblica improvvise e significative. Gli eventi di sanità pubblica mostrano se un’organizzazione è in grado di assumere decisioni tempestive, adeguate e scrupolose sulla base di una corretta valutazione della situazione e delle migliori conoscenze disponibili. L’obiettivo della gestione della risposta agli eventi è limitare l’impatto negativo degli eventi di sanità pubblica e ritornare a una situazione di normalità. È responsabilità dei pianificatori della sanità pubblica istituire un sistema funzionale di cooperazione a livello regionale, nazionale e internazionale. Vengono imposti requisiti severi in termini di comunicazione reciproca, scambio di informazioni e trasparenza del processo decisionale. I riferimenti giuridici di tali attività sono reperibili nella legislazione nazionale, nella decisione n. 1082/2013/UE relativa alle minacce per la salute a carattere transfrontaliero e nel RSI.</t>
    </r>
  </si>
  <si>
    <r>
      <rPr>
        <b/>
        <sz val="12"/>
        <color rgb="FFFFFFFF"/>
        <rFont val="Calibri"/>
        <family val="2"/>
      </rPr>
      <t>Post-evento</t>
    </r>
  </si>
  <si>
    <r>
      <rPr>
        <b/>
        <sz val="12"/>
        <color rgb="FFFFFFFF"/>
        <rFont val="Calibri"/>
        <family val="2"/>
      </rPr>
      <t>Revisione post-evento</t>
    </r>
  </si>
  <si>
    <r>
      <rPr>
        <sz val="12"/>
        <color rgb="FFFFFFFF"/>
        <rFont val="Calibri"/>
        <family val="2"/>
      </rPr>
      <t>È importante condurre una revisione post-evento a seguito di un’emergenza di sanità pubblica. La valutazione dell’evento offre l’opportunità di determinare il livello di preparazione di un paese o di una regione e contribuisce a individuare potenziali lacune e settori di miglioramento.</t>
    </r>
  </si>
  <si>
    <r>
      <rPr>
        <b/>
        <sz val="12"/>
        <color rgb="FFFFFFFF"/>
        <rFont val="Calibri"/>
        <family val="2"/>
      </rPr>
      <t>Attuazione degli insegnamenti appresi</t>
    </r>
  </si>
  <si>
    <r>
      <rPr>
        <sz val="12"/>
        <color rgb="FFFFFFFF"/>
        <rFont val="Calibri"/>
        <family val="2"/>
      </rPr>
      <t>Dopo aver valutato i punti di forza e di debolezza del sistema di PHEP durante una valutazione post-evento, i risultati devono essere convertiti in azioni, vale a dire nell’attuazione degli insegnamenti appresi.</t>
    </r>
  </si>
  <si>
    <r>
      <rPr>
        <b/>
        <sz val="18"/>
        <rFont val="Calibri"/>
        <family val="2"/>
      </rPr>
      <t>Preparativi e governance pre-evento</t>
    </r>
  </si>
  <si>
    <r>
      <rPr>
        <b/>
        <sz val="16"/>
        <color rgb="FFFFFFFF"/>
        <rFont val="Calibri"/>
        <family val="2"/>
      </rPr>
      <t>Misura delle prestazioni</t>
    </r>
  </si>
  <si>
    <r>
      <rPr>
        <b/>
        <sz val="11"/>
        <color rgb="FFFFFFFF"/>
        <rFont val="Calibri"/>
        <family val="2"/>
      </rPr>
      <t>OMS</t>
    </r>
  </si>
  <si>
    <r>
      <rPr>
        <b/>
        <sz val="11"/>
        <color rgb="FFFFFFFF"/>
        <rFont val="Calibri"/>
        <family val="2"/>
      </rPr>
      <t xml:space="preserve">JEE </t>
    </r>
  </si>
  <si>
    <r>
      <rPr>
        <b/>
        <sz val="14"/>
        <rFont val="Calibri"/>
        <family val="2"/>
      </rPr>
      <t>Punteggio</t>
    </r>
  </si>
  <si>
    <r>
      <rPr>
        <b/>
        <sz val="16"/>
        <color rgb="FFFFFFFF"/>
        <rFont val="Calibri"/>
        <family val="2"/>
      </rPr>
      <t>Riferimenti</t>
    </r>
  </si>
  <si>
    <r>
      <rPr>
        <b/>
        <sz val="12"/>
        <rFont val="Calibri"/>
        <family val="2"/>
      </rPr>
      <t>n.a./n.n.</t>
    </r>
  </si>
  <si>
    <r>
      <rPr>
        <b/>
        <sz val="11"/>
        <color rgb="FF000000"/>
        <rFont val="Calibri"/>
        <family val="2"/>
      </rPr>
      <t>Osservazioni</t>
    </r>
  </si>
  <si>
    <r>
      <rPr>
        <sz val="11"/>
        <color rgb="FF000000"/>
        <rFont val="Calibri"/>
        <family val="2"/>
      </rPr>
      <t>La preparazione alle emergenze è integrata nelle strategie, nei finanziamenti e nei piani sanitari nazionali.</t>
    </r>
  </si>
  <si>
    <r>
      <rPr>
        <sz val="11"/>
        <color theme="1" tint="0.34998626667073579"/>
        <rFont val="Calibri"/>
        <family val="2"/>
      </rPr>
      <t>G.1
R.1</t>
    </r>
  </si>
  <si>
    <r>
      <rPr>
        <sz val="11"/>
        <color rgb="FF000000"/>
        <rFont val="Calibri"/>
        <family val="2"/>
      </rPr>
      <t>Le politiche multisettoriali di gestione dei rischi in caso di emergenza e la legislazione includono le minacce per la sanità pubblica.</t>
    </r>
  </si>
  <si>
    <r>
      <rPr>
        <sz val="11"/>
        <color theme="1" tint="0.34998626667073579"/>
        <rFont val="Calibri"/>
        <family val="2"/>
      </rPr>
      <t>G.1</t>
    </r>
  </si>
  <si>
    <r>
      <rPr>
        <sz val="11"/>
        <color rgb="FF000000"/>
        <rFont val="Calibri"/>
        <family val="2"/>
      </rPr>
      <t>Un piano nazionale di preparazione alle emergenze di sanità pubblica è elaborato, mantenuto aggiornato o approvato ad es. dall’organo nazionale competente.</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</si>
  <si>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</si>
  <si>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</si>
  <si>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</si>
  <si>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Il piano nazionale di preparazione alle emergenze di sanità pubblica è attuato.</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</si>
  <si>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</si>
  <si>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</si>
  <si>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</si>
  <si>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I piani di preparazione sono flessibili e facilmente adattabili.</t>
    </r>
  </si>
  <si>
    <r>
      <rPr>
        <sz val="11"/>
        <color theme="1" tint="0.34998626667073579"/>
        <rFont val="Calibri"/>
        <family val="2"/>
      </rPr>
      <t>G.2</t>
    </r>
  </si>
  <si>
    <r>
      <rPr>
        <sz val="11"/>
        <color rgb="FF000000"/>
        <rFont val="Calibri"/>
        <family val="2"/>
      </rPr>
      <t>3.3</t>
    </r>
  </si>
  <si>
    <r>
      <rPr>
        <sz val="11"/>
        <color rgb="FF000000"/>
        <rFont val="Calibri"/>
        <family val="2"/>
      </rPr>
      <t>La pianificazione della preparazione include la preparazione delle comunità in modo da essere pronti e resistere a incidenti di sanità pubblica e recuperare successivamente.</t>
    </r>
  </si>
  <si>
    <r>
      <rPr>
        <sz val="11"/>
        <color theme="1" tint="0.34998626667073579"/>
        <rFont val="Calibri"/>
        <family val="2"/>
      </rPr>
      <t>G.2</t>
    </r>
  </si>
  <si>
    <r>
      <rPr>
        <sz val="11"/>
        <color rgb="FF000000"/>
        <rFont val="Calibri"/>
        <family val="2"/>
      </rPr>
      <t>La pianificazione della preparazione include un’autovalutazione, che comporta l’individuazione delle lacune e delle possibili soluzioni, le capacità in termini di risorse umane e le parti interessate nazionali pertinenti.</t>
    </r>
  </si>
  <si>
    <r>
      <rPr>
        <sz val="11"/>
        <color theme="1" tint="0.34998626667073579"/>
        <rFont val="Calibri"/>
        <family val="2"/>
      </rPr>
      <t>C.1</t>
    </r>
  </si>
  <si>
    <r>
      <rPr>
        <sz val="11"/>
        <color rgb="FF000000"/>
        <rFont val="Calibri"/>
        <family val="2"/>
      </rPr>
      <t>4.1</t>
    </r>
  </si>
  <si>
    <r>
      <rPr>
        <sz val="11"/>
        <color rgb="FF000000"/>
        <rFont val="Calibri"/>
        <family val="2"/>
      </rPr>
      <t xml:space="preserve">Tale autovalutazione è integrata nel meccanismo finanziario e di pianificazione strategico esistente. </t>
    </r>
  </si>
  <si>
    <r>
      <rPr>
        <sz val="11"/>
        <color theme="1" tint="0.34998626667073579"/>
        <rFont val="Calibri"/>
        <family val="2"/>
      </rPr>
      <t>C.1</t>
    </r>
  </si>
  <si>
    <r>
      <rPr>
        <sz val="11"/>
        <color rgb="FF000000"/>
        <rFont val="Calibri"/>
        <family val="2"/>
      </rPr>
      <t>La pianificazione della preparazione include la valutazione e il rafforzamento delle capacità esistenti (strutture/servizi, attrezzature del personale, piani scritti per la preparazione, procedure operative standard).</t>
    </r>
  </si>
  <si>
    <r>
      <rPr>
        <sz val="11"/>
        <color theme="1" tint="0.34998626667073579"/>
        <rFont val="Calibri"/>
        <family val="2"/>
      </rPr>
      <t>C.1-6</t>
    </r>
  </si>
  <si>
    <r>
      <rPr>
        <sz val="11"/>
        <color rgb="FF000000"/>
        <rFont val="Calibri"/>
        <family val="2"/>
      </rPr>
      <t>5.1</t>
    </r>
  </si>
  <si>
    <r>
      <rPr>
        <sz val="11"/>
        <color rgb="FF000000"/>
        <rFont val="Calibri"/>
        <family val="2"/>
      </rPr>
      <t>I piani di preparazione includono una strategia di rafforzamento delle capacità.</t>
    </r>
  </si>
  <si>
    <r>
      <rPr>
        <sz val="11"/>
        <color theme="1" tint="0.34998626667073579"/>
        <rFont val="Calibri"/>
        <family val="2"/>
      </rPr>
      <t>C.1-6</t>
    </r>
  </si>
  <si>
    <r>
      <rPr>
        <sz val="11"/>
        <color rgb="FF000000"/>
        <rFont val="Calibri"/>
        <family val="2"/>
      </rPr>
      <t>5.2</t>
    </r>
  </si>
  <si>
    <r>
      <rPr>
        <sz val="11"/>
        <color rgb="FF000000"/>
        <rFont val="Calibri"/>
        <family val="2"/>
      </rPr>
      <t>Il sistema di preparazione e risposta alle emergenze di sanità pubblica (comprese le malattie trasmissibili) soddisfa le migliori pratiche dell’UE.</t>
    </r>
  </si>
  <si>
    <r>
      <rPr>
        <sz val="11"/>
        <color theme="1" tint="0.34998626667073579"/>
        <rFont val="Calibri"/>
        <family val="2"/>
      </rPr>
      <t>C.6</t>
    </r>
  </si>
  <si>
    <r>
      <rPr>
        <sz val="11"/>
        <color rgb="FF000000"/>
        <rFont val="Calibri"/>
        <family val="2"/>
      </rPr>
      <t>5.3</t>
    </r>
  </si>
  <si>
    <r>
      <rPr>
        <sz val="11"/>
        <color rgb="FF000000"/>
        <rFont val="Calibri"/>
        <family val="2"/>
      </rPr>
      <t>I piani pandemici sono coerenti con gli orientamenti internazionali (ad es. OMS e UE) disponibili.</t>
    </r>
  </si>
  <si>
    <r>
      <rPr>
        <sz val="11"/>
        <color theme="1" tint="0.34998626667073579"/>
        <rFont val="Calibri"/>
        <family val="2"/>
      </rPr>
      <t>G.2</t>
    </r>
  </si>
  <si>
    <r>
      <rPr>
        <sz val="11"/>
        <color rgb="FF000000"/>
        <rFont val="Calibri"/>
        <family val="2"/>
      </rPr>
      <t>La pianificazione della preparazione include adeguate contromisure mediche per tutelare la salute della popolazione degli Stati membri.</t>
    </r>
  </si>
  <si>
    <r>
      <rPr>
        <sz val="11"/>
        <color theme="1" tint="0.34998626667073579"/>
        <rFont val="Calibri"/>
        <family val="2"/>
      </rPr>
      <t>G.5</t>
    </r>
  </si>
  <si>
    <r>
      <rPr>
        <sz val="11"/>
        <color rgb="FF000000"/>
        <rFont val="Calibri"/>
        <family val="2"/>
      </rPr>
      <t>6.1</t>
    </r>
  </si>
  <si>
    <r>
      <rPr>
        <sz val="11"/>
        <color rgb="FF000000"/>
        <rFont val="Calibri"/>
        <family val="2"/>
      </rPr>
      <t>La pianificazione della preparazione include l’individuazione dei fornitori delle contromisure mediche, anche con riguardo alle capacità e ai tempi di consegna.</t>
    </r>
  </si>
  <si>
    <r>
      <rPr>
        <sz val="11"/>
        <color theme="1" tint="0.34998626667073579"/>
        <rFont val="Calibri"/>
        <family val="2"/>
      </rPr>
      <t>G.5</t>
    </r>
  </si>
  <si>
    <r>
      <rPr>
        <sz val="11"/>
        <color rgb="FF000000"/>
        <rFont val="Calibri"/>
        <family val="2"/>
      </rPr>
      <t>La pianificazione della preparazione assicura la collaborazione intersettoriale nonché ruoli e responsabilità chiaramente definiti per tutte le parti interessate.</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</si>
  <si>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</si>
  <si>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</si>
  <si>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</si>
  <si>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Esiste un sistema di biosicurezza e bioprotezione esteso a tutta l’amministrazione (vale a dire reti formali e informali) per strutture per esseri umani, animali e agricoltura.</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</si>
  <si>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</si>
  <si>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</si>
  <si>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</si>
  <si>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Il coordinamento, il comando e il controllo multisettoriali e multilaterali fra le parti interessate si basano su un’infrastruttura consolidata.</t>
    </r>
  </si>
  <si>
    <r>
      <rPr>
        <sz val="11"/>
        <color theme="1" tint="0.34998626667073579"/>
        <rFont val="Calibri"/>
        <family val="2"/>
      </rPr>
      <t xml:space="preserve">G.3 </t>
    </r>
  </si>
  <si>
    <r>
      <rPr>
        <sz val="11"/>
        <color rgb="FF000000"/>
        <rFont val="Calibri"/>
        <family val="2"/>
      </rPr>
      <t>7.3</t>
    </r>
  </si>
  <si>
    <r>
      <rPr>
        <sz val="11"/>
        <color rgb="FF000000"/>
        <rFont val="Calibri"/>
        <family val="2"/>
      </rPr>
      <t>Il coordinamento, il comando e il controllo multisettoriali e multilaterali fra le parti interessate sono costantemente rafforzati durante il processo di pianificazione.</t>
    </r>
  </si>
  <si>
    <r>
      <rPr>
        <sz val="11"/>
        <color theme="1" tint="0.34998626667073579"/>
        <rFont val="Calibri"/>
        <family val="2"/>
      </rPr>
      <t xml:space="preserve">G.3 </t>
    </r>
  </si>
  <si>
    <r>
      <rPr>
        <sz val="11"/>
        <color rgb="FF000000"/>
        <rFont val="Calibri"/>
        <family val="2"/>
      </rPr>
      <t>7.4</t>
    </r>
  </si>
  <si>
    <r>
      <rPr>
        <sz val="11"/>
        <color rgb="FF000000"/>
        <rFont val="Calibri"/>
        <family val="2"/>
      </rPr>
      <t>La pianificazione della preparazione include le capacità di supporto delle operazioni ai livelli di risposta intermedio e comunitario/primario durante un’emergenza di sanità pubblica.</t>
    </r>
  </si>
  <si>
    <r>
      <rPr>
        <sz val="11"/>
        <color theme="1" tint="0.34998626667073579"/>
        <rFont val="Calibri"/>
        <family val="2"/>
      </rPr>
      <t xml:space="preserve">G.3 </t>
    </r>
  </si>
  <si>
    <r>
      <rPr>
        <sz val="11"/>
        <color rgb="FF000000"/>
        <rFont val="Calibri"/>
        <family val="2"/>
      </rPr>
      <t>Rischi e risorse prioritari per la sanità pubblica sono mappati e utilizzati.</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</si>
  <si>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</si>
  <si>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</si>
  <si>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</si>
  <si>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Si applica la stewardship antimicrobica (insieme di strategie coordinate per migliorare l’utilizzo dei farmaci antimicrobici).</t>
    </r>
  </si>
  <si>
    <r>
      <rPr>
        <sz val="11"/>
        <color theme="1" tint="0.34998626667073579"/>
        <rFont val="Calibri"/>
        <family val="2"/>
      </rPr>
      <t>C.4</t>
    </r>
  </si>
  <si>
    <r>
      <rPr>
        <sz val="11"/>
        <color theme="1" tint="0.34998626667073579"/>
        <rFont val="Calibri"/>
        <family val="2"/>
      </rPr>
      <t>P.3.4</t>
    </r>
  </si>
  <si>
    <r>
      <rPr>
        <sz val="11"/>
        <color rgb="FF000000"/>
        <rFont val="Calibri"/>
        <family val="2"/>
      </rPr>
      <t>8.2</t>
    </r>
  </si>
  <si>
    <r>
      <rPr>
        <sz val="11"/>
        <color rgb="FF000000"/>
        <rFont val="Calibri"/>
        <family val="2"/>
      </rPr>
      <t xml:space="preserve">La preparazione include: la capacità di prevenire, rilevare e gestire le epidemie durante grandi e improvvisi flussi di migranti. </t>
    </r>
  </si>
  <si>
    <r>
      <rPr>
        <sz val="11"/>
        <color theme="1" tint="0.34998626667073579"/>
        <rFont val="Calibri"/>
        <family val="2"/>
      </rPr>
      <t>G.2</t>
    </r>
  </si>
  <si>
    <r>
      <rPr>
        <sz val="11"/>
        <color rgb="FF000000"/>
        <rFont val="Calibri"/>
        <family val="2"/>
      </rPr>
      <t>Esiste un quadro nazionale specifico per le minacce prioritarie (come l’influenza pandemica) in tutti i settori.</t>
    </r>
  </si>
  <si>
    <r>
      <rPr>
        <sz val="11"/>
        <color theme="1" tint="0.34998626667073579"/>
        <rFont val="Calibri"/>
        <family val="2"/>
      </rPr>
      <t>G.2</t>
    </r>
  </si>
  <si>
    <r>
      <rPr>
        <sz val="11"/>
        <color rgb="FF000000"/>
        <rFont val="Calibri"/>
        <family val="2"/>
      </rPr>
      <t>9.1</t>
    </r>
  </si>
  <si>
    <r>
      <rPr>
        <sz val="11"/>
        <color rgb="FF000000"/>
        <rFont val="Calibri"/>
        <family val="2"/>
      </rPr>
      <t>Sono in atto piani di preparazione per gli eventi di rischio biologico, elaborati congiuntamente dai settori della sanità pubblica e da quelli non sanitari, come la protezione civile, il controllo delle frontiere e le dogane.</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</si>
  <si>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</si>
  <si>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</si>
  <si>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</si>
  <si>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Per quanto riguarda la preparazione alle pandemie, una pianificazione e un coordinamento intergovernativi validi rimangono fondamentali e sono guidati dal ministero della sanità.</t>
    </r>
  </si>
  <si>
    <r>
      <rPr>
        <sz val="11"/>
        <color theme="1" tint="0.34998626667073579"/>
        <rFont val="Calibri"/>
        <family val="2"/>
      </rPr>
      <t>G.2</t>
    </r>
  </si>
  <si>
    <r>
      <rPr>
        <sz val="11"/>
        <color rgb="FF000000"/>
        <rFont val="Calibri"/>
        <family val="2"/>
      </rPr>
      <t xml:space="preserve">La preparazione è istituita nelle reti nazionali e regionali. </t>
    </r>
  </si>
  <si>
    <r>
      <rPr>
        <sz val="11"/>
        <color theme="1" tint="0.34998626667073579"/>
        <rFont val="Calibri"/>
        <family val="2"/>
      </rPr>
      <t xml:space="preserve">G.3 </t>
    </r>
  </si>
  <si>
    <r>
      <rPr>
        <sz val="11"/>
        <color rgb="FF000000"/>
        <rFont val="Calibri"/>
        <family val="2"/>
      </rPr>
      <t>È in atto una collaborazione tra i paesi per mantenere elevati livelli di preparazione.</t>
    </r>
  </si>
  <si>
    <r>
      <rPr>
        <sz val="11"/>
        <color rgb="FF000000"/>
        <rFont val="Calibri"/>
        <family val="2"/>
      </rPr>
      <t>Le funzioni e le operazioni dei punti focali nazionali RSI sono in atto secondo le definizione del RSI (2005).</t>
    </r>
  </si>
  <si>
    <r>
      <rPr>
        <sz val="11"/>
        <color theme="1" tint="0.34998626667073579"/>
        <rFont val="Calibri"/>
        <family val="2"/>
      </rPr>
      <t>D.3.2</t>
    </r>
  </si>
  <si>
    <r>
      <rPr>
        <sz val="11"/>
        <color rgb="FF000000"/>
        <rFont val="Calibri"/>
        <family val="2"/>
      </rPr>
      <t>Sono istituite politiche e procedure di comunicazione per sviluppare, coordinare e diffondere le informazioni relative a un evento di interesse per la sanità pubblica.</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</si>
  <si>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</si>
  <si>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</si>
  <si>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</si>
  <si>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Una strategia di comunicazione garantisce comunicazioni tempestive ed efficaci prima di un evento e durante il suo corso.</t>
    </r>
  </si>
  <si>
    <r>
      <rPr>
        <sz val="11"/>
        <color theme="1" tint="0.34998626667073579"/>
        <rFont val="Calibri"/>
        <family val="2"/>
      </rPr>
      <t>C.5</t>
    </r>
  </si>
  <si>
    <r>
      <rPr>
        <sz val="11"/>
        <color rgb="FF000000"/>
        <rFont val="Calibri"/>
        <family val="2"/>
      </rPr>
      <t>13.2</t>
    </r>
  </si>
  <si>
    <r>
      <rPr>
        <sz val="11"/>
        <color rgb="FF000000"/>
        <rFont val="Calibri"/>
        <family val="2"/>
      </rPr>
      <t>La strategia di comunicazione include un approccio di scalabilità verticale.</t>
    </r>
  </si>
  <si>
    <r>
      <rPr>
        <sz val="11"/>
        <color theme="1" tint="0.34998626667073579"/>
        <rFont val="Calibri"/>
        <family val="2"/>
      </rPr>
      <t>C.5</t>
    </r>
  </si>
  <si>
    <r>
      <rPr>
        <sz val="11"/>
        <color rgb="FF000000"/>
        <rFont val="Calibri"/>
        <family val="2"/>
      </rPr>
      <t>13.3</t>
    </r>
  </si>
  <si>
    <r>
      <rPr>
        <sz val="11"/>
        <color rgb="FF000000"/>
        <rFont val="Calibri"/>
        <family val="2"/>
      </rPr>
      <t>I piani di comunicazione in caso di emergenza rimangono flessibili e aggiornati secondo le necessità.</t>
    </r>
  </si>
  <si>
    <r>
      <rPr>
        <sz val="11"/>
        <color theme="1" tint="0.34998626667073579"/>
        <rFont val="Calibri"/>
        <family val="2"/>
      </rPr>
      <t>C.5</t>
    </r>
  </si>
  <si>
    <r>
      <rPr>
        <sz val="11"/>
        <color rgb="FF000000"/>
        <rFont val="Calibri"/>
        <family val="2"/>
      </rPr>
      <t>13.4</t>
    </r>
  </si>
  <si>
    <r>
      <rPr>
        <sz val="11"/>
        <color rgb="FF000000"/>
        <rFont val="Calibri"/>
        <family val="2"/>
      </rPr>
      <t>I piani di comunicazione in caso di emergenza sono pragmatici e semplici da attuare.</t>
    </r>
  </si>
  <si>
    <r>
      <rPr>
        <sz val="11"/>
        <color theme="1" tint="0.34998626667073579"/>
        <rFont val="Calibri"/>
        <family val="2"/>
      </rPr>
      <t>C.5</t>
    </r>
  </si>
  <si>
    <r>
      <rPr>
        <sz val="11"/>
        <color rgb="FF000000"/>
        <rFont val="Calibri"/>
        <family val="2"/>
      </rPr>
      <t>13.5</t>
    </r>
  </si>
  <si>
    <r>
      <rPr>
        <sz val="11"/>
        <color rgb="FF000000"/>
        <rFont val="Calibri"/>
        <family val="2"/>
      </rPr>
      <t>I piani di comunicazione in caso di emergenza sono testati.</t>
    </r>
  </si>
  <si>
    <r>
      <rPr>
        <sz val="11"/>
        <color theme="1" tint="0.34998626667073579"/>
        <rFont val="Calibri"/>
        <family val="2"/>
      </rPr>
      <t>C.5</t>
    </r>
  </si>
  <si>
    <r>
      <rPr>
        <sz val="11"/>
        <color rgb="FF000000"/>
        <rFont val="Calibri"/>
        <family val="2"/>
      </rPr>
      <t>13.6</t>
    </r>
  </si>
  <si>
    <r>
      <rPr>
        <sz val="11"/>
        <color rgb="FF000000"/>
        <rFont val="Calibri"/>
        <family val="2"/>
      </rPr>
      <t>I piani di comunicazione in caso di emergenza contemplano la possibilità che determinati eventi ricevano maggiore attenzione da parte dei media.</t>
    </r>
  </si>
  <si>
    <r>
      <rPr>
        <sz val="11"/>
        <color theme="1" tint="0.34998626667073579"/>
        <rFont val="Calibri"/>
        <family val="2"/>
      </rPr>
      <t>C.5</t>
    </r>
  </si>
  <si>
    <r>
      <rPr>
        <sz val="11"/>
        <color rgb="FF000000"/>
        <rFont val="Calibri"/>
        <family val="2"/>
      </rPr>
      <t>13.7</t>
    </r>
  </si>
  <si>
    <r>
      <rPr>
        <sz val="11"/>
        <color rgb="FF000000"/>
        <rFont val="Calibri"/>
        <family val="2"/>
      </rPr>
      <t>I piani di comunicazione in caso di emergenza contemplano la possibilità che determinati eventi portino a una maggiore richiesta di informazioni da parte del pubblico.</t>
    </r>
  </si>
  <si>
    <r>
      <rPr>
        <sz val="11"/>
        <color theme="1" tint="0.34998626667073579"/>
        <rFont val="Calibri"/>
        <family val="2"/>
      </rPr>
      <t>C.5</t>
    </r>
  </si>
  <si>
    <r>
      <rPr>
        <sz val="11"/>
        <color rgb="FF000000"/>
        <rFont val="Calibri"/>
        <family val="2"/>
      </rPr>
      <t>13.8</t>
    </r>
  </si>
  <si>
    <r>
      <rPr>
        <sz val="11"/>
        <color rgb="FF000000"/>
        <rFont val="Calibri"/>
        <family val="2"/>
      </rPr>
      <t>Sono istituiti vari canali di comunicazione dei rischi (ad es. sito web, e-mail, linee telefoniche specifiche per tematica).</t>
    </r>
  </si>
  <si>
    <r>
      <rPr>
        <sz val="11"/>
        <color theme="1" tint="0.34998626667073579"/>
        <rFont val="Calibri"/>
        <family val="2"/>
      </rPr>
      <t>C.5</t>
    </r>
  </si>
  <si>
    <r>
      <rPr>
        <sz val="11"/>
        <color rgb="FF000000"/>
        <rFont val="Calibri"/>
        <family val="2"/>
      </rPr>
      <t>13.9</t>
    </r>
  </si>
  <si>
    <r>
      <rPr>
        <sz val="11"/>
        <color rgb="FF000000"/>
        <rFont val="Calibri"/>
        <family val="2"/>
      </rPr>
      <t>Vengono forniti informazioni e orientamenti tempestivi su un evento agli operatori sanitari e ad altri professionisti, in modo che possano rispondere adeguatamente al pubblico.</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</si>
  <si>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</si>
  <si>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</si>
  <si>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</si>
  <si>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</si>
  <si>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</si>
  <si>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</si>
  <si>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</si>
  <si>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</si>
  <si>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</si>
  <si>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</si>
  <si>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</si>
  <si>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Risorse: personale addestrato</t>
    </r>
  </si>
  <si>
    <r>
      <rPr>
        <b/>
        <sz val="16"/>
        <color rgb="FFFFFFFF"/>
        <rFont val="Calibri"/>
        <family val="2"/>
      </rPr>
      <t>Misura delle prestazioni</t>
    </r>
  </si>
  <si>
    <r>
      <rPr>
        <b/>
        <sz val="11"/>
        <color rgb="FFFFFFFF"/>
        <rFont val="Calibri"/>
        <family val="2"/>
      </rPr>
      <t>OMS</t>
    </r>
  </si>
  <si>
    <r>
      <rPr>
        <b/>
        <sz val="11"/>
        <color rgb="FFFFFFFF"/>
        <rFont val="Calibri"/>
        <family val="2"/>
      </rPr>
      <t xml:space="preserve">JEE </t>
    </r>
  </si>
  <si>
    <r>
      <rPr>
        <b/>
        <sz val="14"/>
        <rFont val="Calibri"/>
        <family val="2"/>
      </rPr>
      <t>Punteggio</t>
    </r>
  </si>
  <si>
    <r>
      <rPr>
        <b/>
        <sz val="16"/>
        <color rgb="FFFFFFFF"/>
        <rFont val="Calibri"/>
        <family val="2"/>
      </rPr>
      <t>Riferimenti</t>
    </r>
  </si>
  <si>
    <r>
      <rPr>
        <b/>
        <sz val="12"/>
        <rFont val="Calibri"/>
        <family val="2"/>
      </rPr>
      <t>n.a./n.n.</t>
    </r>
  </si>
  <si>
    <r>
      <rPr>
        <b/>
        <sz val="11"/>
        <color rgb="FF000000"/>
        <rFont val="Calibri"/>
        <family val="2"/>
      </rPr>
      <t>Osservazioni</t>
    </r>
  </si>
  <si>
    <r>
      <rPr>
        <sz val="11"/>
        <color rgb="FF000000"/>
        <rFont val="Calibri"/>
        <family val="2"/>
      </rPr>
      <t>Le abilità e le competenze del personale addetto alla sanità pubblica sono sufficienti per sostenere la sorveglianza e la risposta a tutti i livelli del sistema sanitario.</t>
    </r>
  </si>
  <si>
    <r>
      <rPr>
        <sz val="11"/>
        <color theme="1" tint="0.34998626667073579"/>
        <rFont val="Calibri"/>
        <family val="2"/>
      </rPr>
      <t>R.2</t>
    </r>
  </si>
  <si>
    <r>
      <rPr>
        <sz val="11"/>
        <color theme="1" tint="0.34998626667073579"/>
        <rFont val="Calibri"/>
        <family val="2"/>
      </rPr>
      <t>D.4.3</t>
    </r>
  </si>
  <si>
    <r>
      <rPr>
        <sz val="11"/>
        <color rgb="FF000000"/>
        <rFont val="Calibri"/>
        <family val="2"/>
      </rPr>
      <t>Sono disponibili risorse umane per attuare i requisiti relativi alle capacità essenziali stabiliti dal RSI.</t>
    </r>
  </si>
  <si>
    <r>
      <rPr>
        <sz val="11"/>
        <color theme="1" tint="0.34998626667073579"/>
        <rFont val="Calibri"/>
        <family val="2"/>
      </rPr>
      <t>R.2</t>
    </r>
  </si>
  <si>
    <r>
      <rPr>
        <sz val="11"/>
        <color theme="1" tint="0.34998626667073579"/>
        <rFont val="Calibri"/>
        <family val="2"/>
      </rPr>
      <t>D.4.1</t>
    </r>
  </si>
  <si>
    <r>
      <rPr>
        <sz val="11"/>
        <color rgb="FF000000"/>
        <rFont val="Calibri"/>
        <family val="2"/>
      </rPr>
      <t>È assicurata la disponibilità di personale competente in materia di sanità pubblica per la continuità dei servizi sanitari.</t>
    </r>
  </si>
  <si>
    <r>
      <rPr>
        <sz val="11"/>
        <color theme="1" tint="0.34998626667073579"/>
        <rFont val="Calibri"/>
        <family val="2"/>
      </rPr>
      <t>R.2</t>
    </r>
  </si>
  <si>
    <r>
      <rPr>
        <sz val="11"/>
        <color rgb="FF000000"/>
        <rFont val="Calibri"/>
        <family val="2"/>
      </rPr>
      <t>L’istruzione, la formazione e le esercitazioni sono supportate a livello strategico e operativo di un’organizzazione.</t>
    </r>
  </si>
  <si>
    <r>
      <rPr>
        <sz val="11"/>
        <color theme="1" tint="0.34998626667073579"/>
        <rFont val="Calibri"/>
        <family val="2"/>
      </rPr>
      <t>R.2</t>
    </r>
  </si>
  <si>
    <r>
      <rPr>
        <sz val="11"/>
        <color rgb="FF000000"/>
        <rFont val="Calibri"/>
        <family val="2"/>
      </rPr>
      <t>4.1</t>
    </r>
  </si>
  <si>
    <r>
      <rPr>
        <sz val="11"/>
        <color rgb="FF000000"/>
        <rFont val="Calibri"/>
        <family val="2"/>
      </rPr>
      <t>L’istruzione, la formazione e le esercitazioni fanno parte delle attività di pianificazione della preparazione di un’organizzazione.</t>
    </r>
  </si>
  <si>
    <r>
      <rPr>
        <sz val="11"/>
        <color theme="1" tint="0.34998626667073579"/>
        <rFont val="Calibri"/>
        <family val="2"/>
      </rPr>
      <t>R.2</t>
    </r>
  </si>
  <si>
    <r>
      <rPr>
        <sz val="11"/>
        <color rgb="FF000000"/>
        <rFont val="Calibri"/>
        <family val="2"/>
      </rPr>
      <t>Il livello di preparazione viene valutato mediante esercitazioni di simulazione.</t>
    </r>
  </si>
  <si>
    <r>
      <rPr>
        <sz val="11"/>
        <color rgb="FF000000"/>
        <rFont val="Calibri"/>
        <family val="2"/>
      </rPr>
      <t>5.1</t>
    </r>
  </si>
  <si>
    <r>
      <rPr>
        <sz val="11"/>
        <color rgb="FF000000"/>
        <rFont val="Calibri"/>
        <family val="2"/>
      </rPr>
      <t>Le organizzazioni partner pertinenti partecipano a esercitazioni al fine di migliorare la comprensione dei rispettivi piani di risposta.</t>
    </r>
  </si>
  <si>
    <r>
      <rPr>
        <sz val="11"/>
        <color theme="1" tint="0.34998626667073579"/>
        <rFont val="Calibri"/>
        <family val="2"/>
      </rPr>
      <t>R.2</t>
    </r>
  </si>
  <si>
    <r>
      <rPr>
        <sz val="11"/>
        <color rgb="FF000000"/>
        <rFont val="Calibri"/>
        <family val="2"/>
      </rPr>
      <t>Si utilizzano formazioni, esercitazioni e revisioni degli incidenti al fine di comprendere e migliorare le procedure di gestione dei rischi e rafforzare le capacità.</t>
    </r>
  </si>
  <si>
    <r>
      <rPr>
        <sz val="11"/>
        <color theme="1" tint="0.34998626667073579"/>
        <rFont val="Calibri"/>
        <family val="2"/>
      </rPr>
      <t>R.2</t>
    </r>
  </si>
  <si>
    <r>
      <rPr>
        <sz val="11"/>
        <color rgb="FF000000"/>
        <rFont val="Calibri"/>
        <family val="2"/>
      </rPr>
      <t>6.1</t>
    </r>
  </si>
  <si>
    <r>
      <rPr>
        <sz val="11"/>
        <color rgb="FF000000"/>
        <rFont val="Calibri"/>
        <family val="2"/>
      </rPr>
      <t>Le esercitazioni si basano su uno scenario e sono adattate al contesto (ad es. locale, regionale, nazionale e internazionale).</t>
    </r>
  </si>
  <si>
    <r>
      <rPr>
        <sz val="11"/>
        <color theme="1" tint="0.34998626667073579"/>
        <rFont val="Calibri"/>
        <family val="2"/>
      </rPr>
      <t>R.2</t>
    </r>
  </si>
  <si>
    <r>
      <rPr>
        <sz val="11"/>
        <color rgb="FF000000"/>
        <rFont val="Calibri"/>
        <family val="2"/>
      </rPr>
      <t>6.2</t>
    </r>
  </si>
  <si>
    <r>
      <rPr>
        <sz val="11"/>
        <color rgb="FF000000"/>
        <rFont val="Calibri"/>
        <family val="2"/>
      </rPr>
      <t>Per eseguire un’efficace esercitazione di simulazione, il gruppo di pianificazione ha un mandato chiaro e l’autorità per pianificare, condurre e valutare l’esercitazione.</t>
    </r>
  </si>
  <si>
    <r>
      <rPr>
        <sz val="11"/>
        <color theme="1" tint="0.34998626667073579"/>
        <rFont val="Calibri"/>
        <family val="2"/>
      </rPr>
      <t>R.2</t>
    </r>
  </si>
  <si>
    <r>
      <rPr>
        <sz val="11"/>
        <color rgb="FF000000"/>
        <rFont val="Calibri"/>
        <family val="2"/>
      </rPr>
      <t>6.3</t>
    </r>
  </si>
  <si>
    <r>
      <rPr>
        <sz val="11"/>
        <color rgb="FF000000"/>
        <rFont val="Calibri"/>
        <family val="2"/>
      </rPr>
      <t>La finalità di un’esercitazione di simulazione è individuare i settori di miglioramento.</t>
    </r>
  </si>
  <si>
    <r>
      <rPr>
        <sz val="11"/>
        <color theme="1" tint="0.34998626667073579"/>
        <rFont val="Calibri"/>
        <family val="2"/>
      </rPr>
      <t>R.2</t>
    </r>
  </si>
  <si>
    <r>
      <rPr>
        <sz val="11"/>
        <color rgb="FF000000"/>
        <rFont val="Calibri"/>
        <family val="2"/>
      </rPr>
      <t>Le esercitazioni sono condotte per testare l’effettiva funzionalità delle capacità essenziali stabilite dal RSI.</t>
    </r>
  </si>
  <si>
    <r>
      <rPr>
        <sz val="11"/>
        <color theme="1" tint="0.34998626667073579"/>
        <rFont val="Calibri"/>
        <family val="2"/>
      </rPr>
      <t>R.2</t>
    </r>
  </si>
  <si>
    <r>
      <rPr>
        <sz val="11"/>
        <color rgb="FF000000"/>
        <rFont val="Calibri"/>
        <family val="2"/>
      </rPr>
      <t>Vengono valutati gli scopi e gli obiettivi iniziali dell’istruzione, della formazione e delle esercitazioni di simulazione e gli insegnamenti appresi sono documentati in una relazione.</t>
    </r>
  </si>
  <si>
    <r>
      <rPr>
        <sz val="11"/>
        <color theme="1" tint="0.34998626667073579"/>
        <rFont val="Calibri"/>
        <family val="2"/>
      </rPr>
      <t>R.2</t>
    </r>
  </si>
  <si>
    <r>
      <rPr>
        <b/>
        <sz val="11"/>
        <color rgb="FF000000"/>
        <rFont val="Calibri"/>
        <family val="2"/>
      </rPr>
      <t>BSI</t>
    </r>
  </si>
  <si>
    <r>
      <rPr>
        <b/>
        <sz val="11"/>
        <color rgb="FF000000"/>
        <rFont val="Calibri"/>
        <family val="2"/>
      </rPr>
      <t>CSI</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</si>
  <si>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</si>
  <si>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</si>
  <si>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</si>
  <si>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</si>
  <si>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</si>
  <si>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</si>
  <si>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</si>
  <si>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</si>
  <si>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</si>
  <si>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Capacità di supporto: Sorveglianza</t>
    </r>
  </si>
  <si>
    <r>
      <rPr>
        <b/>
        <sz val="16"/>
        <color rgb="FFFFFFFF"/>
        <rFont val="Calibri"/>
        <family val="2"/>
      </rPr>
      <t>Misura delle prestazioni</t>
    </r>
  </si>
  <si>
    <r>
      <rPr>
        <b/>
        <sz val="11"/>
        <color rgb="FFFFFFFF"/>
        <rFont val="Calibri"/>
        <family val="2"/>
      </rPr>
      <t>OMS</t>
    </r>
  </si>
  <si>
    <r>
      <rPr>
        <b/>
        <sz val="11"/>
        <color rgb="FFFFFFFF"/>
        <rFont val="Calibri"/>
        <family val="2"/>
      </rPr>
      <t xml:space="preserve">JEE </t>
    </r>
  </si>
  <si>
    <r>
      <rPr>
        <b/>
        <sz val="14"/>
        <rFont val="Calibri"/>
        <family val="2"/>
      </rPr>
      <t>Punteggio</t>
    </r>
  </si>
  <si>
    <r>
      <rPr>
        <b/>
        <sz val="16"/>
        <color rgb="FFFFFFFF"/>
        <rFont val="Calibri"/>
        <family val="2"/>
      </rPr>
      <t>Riferimenti</t>
    </r>
  </si>
  <si>
    <r>
      <rPr>
        <b/>
        <sz val="12"/>
        <rFont val="Calibri"/>
        <family val="2"/>
      </rPr>
      <t>n.a./n.n.</t>
    </r>
  </si>
  <si>
    <r>
      <rPr>
        <b/>
        <sz val="11"/>
        <color rgb="FF000000"/>
        <rFont val="Calibri"/>
        <family val="2"/>
      </rPr>
      <t>Osservazioni</t>
    </r>
  </si>
  <si>
    <r>
      <rPr>
        <sz val="11"/>
        <color rgb="FF000000"/>
        <rFont val="Calibri"/>
        <family val="2"/>
      </rPr>
      <t xml:space="preserve"> </t>
    </r>
  </si>
  <si>
    <r>
      <rPr>
        <sz val="11"/>
        <color rgb="FF000000"/>
        <rFont val="Calibri"/>
        <family val="2"/>
      </rPr>
      <t>Esiste un sistema di sorveglianza basato su indicatori.</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</si>
  <si>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</si>
  <si>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</si>
  <si>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</si>
  <si>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Tali indicatori sono definiti in protocolli, per consentire un follow-up tempestivo.</t>
    </r>
  </si>
  <si>
    <r>
      <rPr>
        <sz val="11"/>
        <color theme="1" tint="0.34998626667073579"/>
        <rFont val="Calibri"/>
        <family val="2"/>
      </rPr>
      <t>C.2</t>
    </r>
  </si>
  <si>
    <r>
      <rPr>
        <sz val="11"/>
        <color rgb="FF000000"/>
        <rFont val="Calibri"/>
        <family val="2"/>
      </rPr>
      <t>Esiste un sistema di informazione sulle epidemie.</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</si>
  <si>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</si>
  <si>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</si>
  <si>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</si>
  <si>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Gli eventi di interesse per la sanità pubblica sono definiti in protocolli, per consentire un follow-up tempestivo.</t>
    </r>
  </si>
  <si>
    <r>
      <rPr>
        <sz val="11"/>
        <color theme="1" tint="0.34998626667073579"/>
        <rFont val="Calibri"/>
        <family val="2"/>
      </rPr>
      <t>C.2</t>
    </r>
  </si>
  <si>
    <r>
      <rPr>
        <sz val="11"/>
        <color rgb="FF000000"/>
        <rFont val="Calibri"/>
        <family val="2"/>
      </rPr>
      <t>2.3</t>
    </r>
  </si>
  <si>
    <r>
      <rPr>
        <sz val="11"/>
        <color rgb="FF000000"/>
        <rFont val="Calibri"/>
        <family val="2"/>
      </rPr>
      <t>Il sistema di sorveglianza fornisce una segnalazione in tempo reale dei dati pertinenti.</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</si>
  <si>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</si>
  <si>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</si>
  <si>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</si>
  <si>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Il sistema di sorveglianza è sensibile e flessibile, in modo da rilevare casi o eventi in fase iniziale.</t>
    </r>
  </si>
  <si>
    <r>
      <rPr>
        <sz val="11"/>
        <color theme="1" tint="0.34998626667073579"/>
        <rFont val="Calibri"/>
        <family val="2"/>
      </rPr>
      <t>C.2</t>
    </r>
  </si>
  <si>
    <r>
      <rPr>
        <sz val="11"/>
        <color rgb="FF000000"/>
        <rFont val="Calibri"/>
        <family val="2"/>
      </rPr>
      <t>2.5</t>
    </r>
  </si>
  <si>
    <r>
      <rPr>
        <sz val="11"/>
        <color rgb="FF000000"/>
        <rFont val="Calibri"/>
        <family val="2"/>
      </rPr>
      <t xml:space="preserve">Il sistema di sorveglianza ottiene informazioni da un’ampia varietà di risorse diverse e affidabili. </t>
    </r>
  </si>
  <si>
    <r>
      <rPr>
        <sz val="11"/>
        <color theme="1" tint="0.34998626667073579"/>
        <rFont val="Calibri"/>
        <family val="2"/>
      </rPr>
      <t>C.2</t>
    </r>
  </si>
  <si>
    <r>
      <rPr>
        <sz val="11"/>
        <color rgb="FF000000"/>
        <rFont val="Calibri"/>
        <family val="2"/>
      </rPr>
      <t>2.6</t>
    </r>
  </si>
  <si>
    <r>
      <rPr>
        <sz val="11"/>
        <color rgb="FF000000"/>
        <rFont val="Calibri"/>
        <family val="2"/>
      </rPr>
      <t>La rete di sorveglianza include informazioni provenienti da sistemi di sorveglianza veterinaria.</t>
    </r>
  </si>
  <si>
    <r>
      <rPr>
        <sz val="11"/>
        <color theme="1" tint="0.34998626667073579"/>
        <rFont val="Calibri"/>
        <family val="2"/>
      </rPr>
      <t>C.2</t>
    </r>
  </si>
  <si>
    <r>
      <rPr>
        <sz val="11"/>
        <color rgb="FF000000"/>
        <rFont val="Calibri"/>
        <family val="2"/>
      </rPr>
      <t>2.7</t>
    </r>
  </si>
  <si>
    <r>
      <rPr>
        <sz val="11"/>
        <color rgb="FF000000"/>
        <rFont val="Calibri"/>
        <family val="2"/>
      </rPr>
      <t>La rete di sorveglianza include informazioni provenienti da sistemi di sorveglianza entomologica.</t>
    </r>
  </si>
  <si>
    <r>
      <rPr>
        <sz val="11"/>
        <color theme="1" tint="0.34998626667073579"/>
        <rFont val="Calibri"/>
        <family val="2"/>
      </rPr>
      <t>C.2</t>
    </r>
  </si>
  <si>
    <r>
      <rPr>
        <sz val="11"/>
        <color rgb="FF000000"/>
        <rFont val="Calibri"/>
        <family val="2"/>
      </rPr>
      <t>2.8</t>
    </r>
  </si>
  <si>
    <r>
      <rPr>
        <sz val="11"/>
        <color rgb="FF000000"/>
        <rFont val="Calibri"/>
        <family val="2"/>
      </rPr>
      <t>La rete di sorveglianza include informazioni provenienti da sistemi di sorveglianza ambientale.</t>
    </r>
  </si>
  <si>
    <r>
      <rPr>
        <sz val="11"/>
        <color theme="1" tint="0.34998626667073579"/>
        <rFont val="Calibri"/>
        <family val="2"/>
      </rPr>
      <t>C.2</t>
    </r>
  </si>
  <si>
    <r>
      <rPr>
        <sz val="11"/>
        <color rgb="FF000000"/>
        <rFont val="Calibri"/>
        <family val="2"/>
      </rPr>
      <t>2.9</t>
    </r>
  </si>
  <si>
    <r>
      <rPr>
        <sz val="11"/>
        <color rgb="FF000000"/>
        <rFont val="Calibri"/>
        <family val="2"/>
      </rPr>
      <t>La rete di sorveglianza include informazioni provenienti da sistemi di sorveglianza meteorologica.</t>
    </r>
  </si>
  <si>
    <r>
      <rPr>
        <sz val="11"/>
        <color theme="1" tint="0.34998626667073579"/>
        <rFont val="Calibri"/>
        <family val="2"/>
      </rPr>
      <t>C.2</t>
    </r>
  </si>
  <si>
    <r>
      <rPr>
        <sz val="11"/>
        <color rgb="FF000000"/>
        <rFont val="Calibri"/>
        <family val="2"/>
      </rPr>
      <t>2.10</t>
    </r>
  </si>
  <si>
    <r>
      <rPr>
        <sz val="11"/>
        <color rgb="FF000000"/>
        <rFont val="Calibri"/>
        <family val="2"/>
      </rPr>
      <t>La rete di sorveglianza include informazioni provenienti da sistemi di sorveglianza microbiologica.</t>
    </r>
  </si>
  <si>
    <r>
      <rPr>
        <sz val="11"/>
        <color theme="1" tint="0.34998626667073579"/>
        <rFont val="Calibri"/>
        <family val="2"/>
      </rPr>
      <t>C.2</t>
    </r>
  </si>
  <si>
    <r>
      <rPr>
        <sz val="11"/>
        <color rgb="FF000000"/>
        <rFont val="Calibri"/>
        <family val="2"/>
      </rPr>
      <t>Il sistema di sorveglianza genera un segnale di allarme rapido per un possibile evento di interesse per la sanità pubblica.</t>
    </r>
  </si>
  <si>
    <r>
      <rPr>
        <sz val="11"/>
        <color theme="1" tint="0.34998626667073579"/>
        <rFont val="Calibri"/>
        <family val="2"/>
      </rPr>
      <t>C.2</t>
    </r>
  </si>
  <si>
    <r>
      <rPr>
        <sz val="11"/>
        <color rgb="FF000000"/>
        <rFont val="Calibri"/>
        <family val="2"/>
      </rPr>
      <t>È istituita la partecipazione alle reti di sorveglianza dell’UE.</t>
    </r>
  </si>
  <si>
    <r>
      <rPr>
        <sz val="11"/>
        <color theme="1" tint="0.34998626667073579"/>
        <rFont val="Calibri"/>
        <family val="2"/>
      </rPr>
      <t>C.2</t>
    </r>
  </si>
  <si>
    <r>
      <rPr>
        <sz val="11"/>
        <color rgb="FF9BBB59" tint="-0.49989318521683401"/>
        <rFont val="Calibri"/>
        <family val="2"/>
      </rPr>
      <t>D.2.2</t>
    </r>
  </si>
  <si>
    <r>
      <rPr>
        <sz val="11"/>
        <color rgb="FF000000"/>
        <rFont val="Calibri"/>
        <family val="2"/>
      </rPr>
      <t>Il sistema di sorveglianza è conforme agli standard dell’UE e dell’OMS per quanto riguarda i dati epidemiologici di tutte le malattie sotto sorveglianza dell’UE, le rispettive definizioni dei casi e i protocolli di segnalazione.</t>
    </r>
  </si>
  <si>
    <r>
      <rPr>
        <sz val="11"/>
        <color theme="1" tint="0.34998626667073579"/>
        <rFont val="Calibri"/>
        <family val="2"/>
      </rPr>
      <t>C.2</t>
    </r>
  </si>
  <si>
    <r>
      <rPr>
        <sz val="11"/>
        <color rgb="FF9BBB59" tint="-0.49989318521683401"/>
        <rFont val="Calibri"/>
        <family val="2"/>
      </rPr>
      <t>D.2.2</t>
    </r>
  </si>
  <si>
    <r>
      <rPr>
        <sz val="11"/>
        <color rgb="FF000000"/>
        <rFont val="Calibri"/>
        <family val="2"/>
      </rPr>
      <t>I dati di sorveglianza sono sistematicamente e regolarmente comunicati ai settori e alle parti interessate pertinenti.</t>
    </r>
  </si>
  <si>
    <r>
      <rPr>
        <sz val="11"/>
        <color theme="1" tint="0.34998626667073579"/>
        <rFont val="Calibri"/>
        <family val="2"/>
      </rPr>
      <t>C.2</t>
    </r>
  </si>
  <si>
    <r>
      <rPr>
        <sz val="11"/>
        <color rgb="FF000000"/>
        <rFont val="Calibri"/>
        <family val="2"/>
      </rPr>
      <t>6.1</t>
    </r>
  </si>
  <si>
    <r>
      <rPr>
        <sz val="11"/>
        <color rgb="FF000000"/>
        <rFont val="Calibri"/>
        <family val="2"/>
      </rPr>
      <t>Tutti i sistemi di sorveglianza pertinenti sono integrati in una rete che scambia costantemente informazioni.</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</si>
  <si>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</si>
  <si>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</si>
  <si>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</si>
  <si>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Esistono reti e protocolli di segnalazione.</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</si>
  <si>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</si>
  <si>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</si>
  <si>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</si>
  <si>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Il sistema di sorveglianza è in grado di fornire le informazioni necessarie per dare indicazioni e consulenza in merito alla risposta.</t>
    </r>
  </si>
  <si>
    <r>
      <rPr>
        <sz val="11"/>
        <color theme="1" tint="0.34998626667073579"/>
        <rFont val="Calibri"/>
        <family val="2"/>
      </rPr>
      <t>C.2</t>
    </r>
  </si>
  <si>
    <r>
      <rPr>
        <sz val="11"/>
        <color rgb="FF9BBB59" tint="-0.49989318521683401"/>
        <rFont val="Calibri"/>
        <family val="2"/>
      </rPr>
      <t>D.2.3</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</si>
  <si>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</si>
  <si>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</si>
  <si>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</si>
  <si>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</si>
  <si>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</si>
  <si>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</si>
  <si>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</si>
  <si>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</si>
  <si>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</si>
  <si>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</si>
  <si>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Capacità di supporto: Valutazione dei rischi</t>
    </r>
  </si>
  <si>
    <r>
      <rPr>
        <b/>
        <sz val="16"/>
        <color rgb="FFFFFFFF"/>
        <rFont val="Calibri"/>
        <family val="2"/>
      </rPr>
      <t>Misura delle prestazioni</t>
    </r>
  </si>
  <si>
    <r>
      <rPr>
        <b/>
        <sz val="11"/>
        <color rgb="FFFFFFFF"/>
        <rFont val="Calibri"/>
        <family val="2"/>
      </rPr>
      <t>OMS</t>
    </r>
  </si>
  <si>
    <r>
      <rPr>
        <b/>
        <sz val="11"/>
        <color rgb="FFFFFFFF"/>
        <rFont val="Calibri"/>
        <family val="2"/>
      </rPr>
      <t xml:space="preserve">JEE </t>
    </r>
  </si>
  <si>
    <r>
      <rPr>
        <b/>
        <sz val="14"/>
        <rFont val="Calibri"/>
        <family val="2"/>
      </rPr>
      <t>Punteggio</t>
    </r>
  </si>
  <si>
    <r>
      <rPr>
        <b/>
        <sz val="16"/>
        <color rgb="FFFFFFFF"/>
        <rFont val="Calibri"/>
        <family val="2"/>
      </rPr>
      <t>Riferimenti</t>
    </r>
  </si>
  <si>
    <r>
      <rPr>
        <b/>
        <sz val="12"/>
        <rFont val="Calibri"/>
        <family val="2"/>
      </rPr>
      <t>n.a./n.n.</t>
    </r>
  </si>
  <si>
    <r>
      <rPr>
        <b/>
        <sz val="11"/>
        <color rgb="FF000000"/>
        <rFont val="Calibri"/>
        <family val="2"/>
      </rPr>
      <t>Osservazioni</t>
    </r>
  </si>
  <si>
    <r>
      <rPr>
        <sz val="11"/>
        <color rgb="FF000000"/>
        <rFont val="Calibri"/>
        <family val="2"/>
      </rPr>
      <t>Gli avvisi e gli allarmi rapidi vengono valutati sulla base di un’analisi congiunta della sorveglianza e di altri dati disponibili.</t>
    </r>
  </si>
  <si>
    <r>
      <rPr>
        <sz val="11"/>
        <color theme="1" tint="0.34998626667073579"/>
        <rFont val="Calibri"/>
        <family val="2"/>
      </rPr>
      <t>C.1</t>
    </r>
  </si>
  <si>
    <r>
      <rPr>
        <sz val="11"/>
        <color rgb="FF000000"/>
        <rFont val="Calibri"/>
        <family val="2"/>
      </rPr>
      <t>Un gruppo di valutazione dei rischi è riunito per valutare i rischi di un (possibile) evento di interesse per la sanità pubblica.</t>
    </r>
  </si>
  <si>
    <r>
      <rPr>
        <sz val="11"/>
        <color theme="1" tint="0.34998626667073579"/>
        <rFont val="Calibri"/>
        <family val="2"/>
      </rPr>
      <t>C.1</t>
    </r>
  </si>
  <si>
    <r>
      <rPr>
        <sz val="11"/>
        <color rgb="FF000000"/>
        <rFont val="Calibri"/>
        <family val="2"/>
      </rPr>
      <t>2.2</t>
    </r>
  </si>
  <si>
    <r>
      <rPr>
        <sz val="11"/>
        <color rgb="FF000000"/>
        <rFont val="Calibri"/>
        <family val="2"/>
      </rPr>
      <t>Il gruppo di valutazione dei rischi include competenze supplementari (ad es. tossicologia, salute animale, sicurezza alimentare, ecc.).</t>
    </r>
  </si>
  <si>
    <r>
      <rPr>
        <sz val="11"/>
        <color theme="1" tint="0.34998626667073579"/>
        <rFont val="Calibri"/>
        <family val="2"/>
      </rPr>
      <t>C.1</t>
    </r>
  </si>
  <si>
    <r>
      <rPr>
        <sz val="11"/>
        <color rgb="FF000000"/>
        <rFont val="Calibri"/>
        <family val="2"/>
      </rPr>
      <t>2.3</t>
    </r>
  </si>
  <si>
    <r>
      <rPr>
        <sz val="11"/>
        <color rgb="FF000000"/>
        <rFont val="Calibri"/>
        <family val="2"/>
      </rPr>
      <t>In base alle caratteristiche della malattia, il gruppo di valutazione dei rischi decide con quale frequenza deve essere aggiornata la valutazione dei rischi.</t>
    </r>
  </si>
  <si>
    <r>
      <rPr>
        <sz val="11"/>
        <color theme="1" tint="0.34998626667073579"/>
        <rFont val="Calibri"/>
        <family val="2"/>
      </rPr>
      <t>C.1</t>
    </r>
  </si>
  <si>
    <r>
      <rPr>
        <sz val="11"/>
        <color rgb="FF000000"/>
        <rFont val="Calibri"/>
        <family val="2"/>
      </rPr>
      <t>2.4</t>
    </r>
  </si>
  <si>
    <r>
      <rPr>
        <sz val="11"/>
        <color rgb="FF000000"/>
        <rFont val="Calibri"/>
        <family val="2"/>
      </rPr>
      <t>Il livello di rischio assegnato a un evento si basa sul pericolo presunto (o noto).</t>
    </r>
  </si>
  <si>
    <r>
      <rPr>
        <sz val="11"/>
        <color theme="1" tint="0.34998626667073579"/>
        <rFont val="Calibri"/>
        <family val="2"/>
      </rPr>
      <t>C.1</t>
    </r>
  </si>
  <si>
    <r>
      <rPr>
        <sz val="11"/>
        <color rgb="FF000000"/>
        <rFont val="Calibri"/>
        <family val="2"/>
      </rPr>
      <t>2.5</t>
    </r>
  </si>
  <si>
    <r>
      <rPr>
        <sz val="11"/>
        <color rgb="FF000000"/>
        <rFont val="Calibri"/>
        <family val="2"/>
      </rPr>
      <t>Il livello di rischio assegnato a un evento si basa sulla possibile esposizione al pericolo.</t>
    </r>
  </si>
  <si>
    <r>
      <rPr>
        <sz val="11"/>
        <color theme="1" tint="0.34998626667073579"/>
        <rFont val="Calibri"/>
        <family val="2"/>
      </rPr>
      <t>C.1</t>
    </r>
  </si>
  <si>
    <r>
      <rPr>
        <sz val="11"/>
        <color rgb="FF000000"/>
        <rFont val="Calibri"/>
        <family val="2"/>
      </rPr>
      <t>2.6</t>
    </r>
  </si>
  <si>
    <r>
      <rPr>
        <sz val="11"/>
        <color rgb="FF000000"/>
        <rFont val="Calibri"/>
        <family val="2"/>
      </rPr>
      <t>Il livello di rischio assegnato a un evento si basa sul contesto in cui si verifica l’evento.</t>
    </r>
  </si>
  <si>
    <r>
      <rPr>
        <sz val="11"/>
        <color theme="1" tint="0.34998626667073579"/>
        <rFont val="Calibri"/>
        <family val="2"/>
      </rPr>
      <t>C.1</t>
    </r>
  </si>
  <si>
    <r>
      <rPr>
        <sz val="11"/>
        <color rgb="FF000000"/>
        <rFont val="Calibri"/>
        <family val="2"/>
      </rPr>
      <t>2.7</t>
    </r>
  </si>
  <si>
    <r>
      <rPr>
        <sz val="11"/>
        <color rgb="FF000000"/>
        <rFont val="Calibri"/>
        <family val="2"/>
      </rPr>
      <t>Il livello di rischio assegnato si basa sulle caratteristiche della malattia (come numero di casi/decessi, percentuale di malattia grave nella popolazione, gruppi clinici più colpiti, ecc.).</t>
    </r>
  </si>
  <si>
    <r>
      <rPr>
        <sz val="11"/>
        <color theme="1" tint="0.34998626667073579"/>
        <rFont val="Calibri"/>
        <family val="2"/>
      </rPr>
      <t>C.1</t>
    </r>
  </si>
  <si>
    <r>
      <rPr>
        <sz val="11"/>
        <color rgb="FF000000"/>
        <rFont val="Calibri"/>
        <family val="2"/>
      </rPr>
      <t>2.8</t>
    </r>
  </si>
  <si>
    <r>
      <rPr>
        <sz val="11"/>
        <color rgb="FF000000"/>
        <rFont val="Calibri"/>
        <family val="2"/>
      </rPr>
      <t>Il livello di rischio assegnato si basa sulla capacità del servizio (ad es. il numero di pazienti presso i servizi di assistenza primaria/ricoverati in ospedale e in trattamento specialistico di terapia intensiva).</t>
    </r>
  </si>
  <si>
    <r>
      <rPr>
        <sz val="11"/>
        <color theme="1" tint="0.34998626667073579"/>
        <rFont val="Calibri"/>
        <family val="2"/>
      </rPr>
      <t>C.1</t>
    </r>
  </si>
  <si>
    <r>
      <rPr>
        <sz val="11"/>
        <color rgb="FF000000"/>
        <rFont val="Calibri"/>
        <family val="2"/>
      </rPr>
      <t>Le valutazioni dei rischi sono impiegate per agevolare la pianificazione della preparazione e le attività di risposta.</t>
    </r>
  </si>
  <si>
    <r>
      <rPr>
        <sz val="11"/>
        <color theme="1" tint="0.34998626667073579"/>
        <rFont val="Calibri"/>
        <family val="2"/>
      </rPr>
      <t>C.1</t>
    </r>
  </si>
  <si>
    <r>
      <rPr>
        <sz val="11"/>
        <color rgb="FF000000"/>
        <rFont val="Calibri"/>
        <family val="2"/>
      </rPr>
      <t>3.1</t>
    </r>
  </si>
  <si>
    <r>
      <rPr>
        <sz val="11"/>
        <color rgb="FF000000"/>
        <rFont val="Calibri"/>
        <family val="2"/>
      </rPr>
      <t>Domande chiaramente definite sono utilizzate nel quadro della valutazione dei rischi per contribuire a individuare le attività prioritarie.</t>
    </r>
  </si>
  <si>
    <r>
      <rPr>
        <sz val="11"/>
        <color theme="1" tint="0.34998626667073579"/>
        <rFont val="Calibri"/>
        <family val="2"/>
      </rPr>
      <t>C.1</t>
    </r>
  </si>
  <si>
    <r>
      <rPr>
        <sz val="11"/>
        <color rgb="FF000000"/>
        <rFont val="Calibri"/>
        <family val="2"/>
      </rPr>
      <t>3.2</t>
    </r>
  </si>
  <si>
    <r>
      <rPr>
        <sz val="11"/>
        <color rgb="FF000000"/>
        <rFont val="Calibri"/>
        <family val="2"/>
      </rPr>
      <t>Le valutazioni dei rischi sono impiegate per individuare i settori di rischio.</t>
    </r>
  </si>
  <si>
    <r>
      <rPr>
        <sz val="11"/>
        <color theme="1" tint="0.34998626667073579"/>
        <rFont val="Calibri"/>
        <family val="2"/>
      </rPr>
      <t>C.1</t>
    </r>
  </si>
  <si>
    <r>
      <rPr>
        <sz val="11"/>
        <color rgb="FF000000"/>
        <rFont val="Calibri"/>
        <family val="2"/>
      </rPr>
      <t>3.3</t>
    </r>
  </si>
  <si>
    <r>
      <rPr>
        <sz val="11"/>
        <color rgb="FF000000"/>
        <rFont val="Calibri"/>
        <family val="2"/>
      </rPr>
      <t>Le valutazioni dei rischi sono impiegate per individuare le popolazioni a rischio.</t>
    </r>
  </si>
  <si>
    <r>
      <rPr>
        <sz val="11"/>
        <color theme="1" tint="0.34998626667073579"/>
        <rFont val="Calibri"/>
        <family val="2"/>
      </rPr>
      <t>C.1</t>
    </r>
  </si>
  <si>
    <r>
      <rPr>
        <sz val="11"/>
        <color rgb="FF000000"/>
        <rFont val="Calibri"/>
        <family val="2"/>
      </rPr>
      <t>3.4</t>
    </r>
  </si>
  <si>
    <r>
      <rPr>
        <sz val="11"/>
        <color rgb="FF000000"/>
        <rFont val="Calibri"/>
        <family val="2"/>
      </rPr>
      <t>Le valutazioni dei rischi sono impiegate per individuare e coinvolgere i partner operativi.</t>
    </r>
  </si>
  <si>
    <r>
      <rPr>
        <sz val="11"/>
        <color theme="1" tint="0.34998626667073579"/>
        <rFont val="Calibri"/>
        <family val="2"/>
      </rPr>
      <t>C.1</t>
    </r>
  </si>
  <si>
    <r>
      <rPr>
        <sz val="11"/>
        <color rgb="FF000000"/>
        <rFont val="Calibri"/>
        <family val="2"/>
      </rPr>
      <t>3.5</t>
    </r>
  </si>
  <si>
    <r>
      <rPr>
        <sz val="11"/>
        <color rgb="FF000000"/>
        <rFont val="Calibri"/>
        <family val="2"/>
      </rPr>
      <t>Le valutazioni dei rischi sono impiegate per individuare e coinvolgere i partner politici più importanti.</t>
    </r>
  </si>
  <si>
    <r>
      <rPr>
        <sz val="11"/>
        <color theme="1" tint="0.34998626667073579"/>
        <rFont val="Calibri"/>
        <family val="2"/>
      </rPr>
      <t>C.1</t>
    </r>
  </si>
  <si>
    <r>
      <rPr>
        <sz val="11"/>
        <color rgb="FF000000"/>
        <rFont val="Calibri"/>
        <family val="2"/>
      </rPr>
      <t>3.6</t>
    </r>
  </si>
  <si>
    <r>
      <rPr>
        <sz val="11"/>
        <color rgb="FF000000"/>
        <rFont val="Calibri"/>
        <family val="2"/>
      </rPr>
      <t>La caratterizzazione dei rischi integra informazioni provenienti da modelli quantitativi, se disponibili e accessibili.</t>
    </r>
  </si>
  <si>
    <r>
      <rPr>
        <sz val="11"/>
        <color theme="1" tint="0.34998626667073579"/>
        <rFont val="Calibri"/>
        <family val="2"/>
      </rPr>
      <t>C.1</t>
    </r>
  </si>
  <si>
    <r>
      <rPr>
        <sz val="11"/>
        <color rgb="FF000000"/>
        <rFont val="Calibri"/>
        <family val="2"/>
      </rPr>
      <t>3.7</t>
    </r>
  </si>
  <si>
    <r>
      <rPr>
        <sz val="11"/>
        <color rgb="FF000000"/>
        <rFont val="Calibri"/>
        <family val="2"/>
      </rPr>
      <t>La caratterizzazione dei rischi integra pareri di esperti.</t>
    </r>
  </si>
  <si>
    <r>
      <rPr>
        <sz val="11"/>
        <color theme="1" tint="0.34998626667073579"/>
        <rFont val="Calibri"/>
        <family val="2"/>
      </rPr>
      <t>C.1</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</si>
  <si>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</si>
  <si>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</si>
  <si>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</si>
  <si>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</si>
  <si>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</si>
  <si>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</si>
  <si>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</si>
  <si>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</si>
  <si>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</si>
  <si>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</si>
  <si>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Gestione della risposta agli eventi</t>
    </r>
  </si>
  <si>
    <r>
      <rPr>
        <b/>
        <sz val="16"/>
        <color rgb="FFFFFFFF"/>
        <rFont val="Calibri"/>
        <family val="2"/>
      </rPr>
      <t>Misura delle prestazioni</t>
    </r>
  </si>
  <si>
    <r>
      <rPr>
        <b/>
        <sz val="11"/>
        <color rgb="FFFFFFFF"/>
        <rFont val="Calibri"/>
        <family val="2"/>
      </rPr>
      <t>OMS</t>
    </r>
  </si>
  <si>
    <r>
      <rPr>
        <b/>
        <sz val="11"/>
        <color rgb="FFFFFFFF"/>
        <rFont val="Calibri"/>
        <family val="2"/>
      </rPr>
      <t>JEE</t>
    </r>
  </si>
  <si>
    <r>
      <rPr>
        <b/>
        <sz val="14"/>
        <rFont val="Calibri"/>
        <family val="2"/>
      </rPr>
      <t>Punteggio</t>
    </r>
  </si>
  <si>
    <r>
      <rPr>
        <b/>
        <sz val="16"/>
        <color rgb="FFFFFFFF"/>
        <rFont val="Calibri"/>
        <family val="2"/>
      </rPr>
      <t>Riferimenti</t>
    </r>
  </si>
  <si>
    <r>
      <rPr>
        <b/>
        <sz val="12"/>
        <rFont val="Calibri"/>
        <family val="2"/>
      </rPr>
      <t>n.a./n.n.</t>
    </r>
  </si>
  <si>
    <r>
      <rPr>
        <b/>
        <sz val="11"/>
        <color rgb="FF000000"/>
        <rFont val="Calibri"/>
        <family val="2"/>
      </rPr>
      <t>Osservazioni</t>
    </r>
  </si>
  <si>
    <r>
      <rPr>
        <sz val="11"/>
        <color rgb="FF000000"/>
        <rFont val="Calibri"/>
        <family val="2"/>
      </rPr>
      <t>Esistono procedure specifiche per l’attivazione e la disattivazione («interruzione attività») della risposta alle emergenze sanitarie.</t>
    </r>
  </si>
  <si>
    <r>
      <rPr>
        <sz val="11"/>
        <color theme="1" tint="0.34998626667073579"/>
        <rFont val="Calibri"/>
        <family val="2"/>
      </rPr>
      <t>G.3</t>
    </r>
  </si>
  <si>
    <r>
      <rPr>
        <sz val="11"/>
        <color rgb="FF000000"/>
        <rFont val="Calibri"/>
        <family val="2"/>
      </rPr>
      <t>1.1</t>
    </r>
  </si>
  <si>
    <r>
      <rPr>
        <sz val="11"/>
        <color rgb="FF000000"/>
        <rFont val="Calibri"/>
        <family val="2"/>
      </rPr>
      <t>Le decisioni in merito alla risposta tengono conto dei seguenti principi: precauzione, proporzionalità e flessibilità.</t>
    </r>
  </si>
  <si>
    <r>
      <rPr>
        <sz val="11"/>
        <color theme="1" tint="0.34998626667073579"/>
        <rFont val="Calibri"/>
        <family val="2"/>
      </rPr>
      <t>G.3</t>
    </r>
  </si>
  <si>
    <r>
      <rPr>
        <sz val="11"/>
        <color rgb="FF000000"/>
        <rFont val="Calibri"/>
        <family val="2"/>
      </rPr>
      <t>Esistono standard di prevenzione e controllo delle infezioni funzionanti a livello nazionale e ospedaliero.</t>
    </r>
  </si>
  <si>
    <r>
      <rPr>
        <sz val="11"/>
        <color theme="1" tint="0.34998626667073579"/>
        <rFont val="Calibri"/>
        <family val="2"/>
      </rPr>
      <t>C.4</t>
    </r>
  </si>
  <si>
    <r>
      <rPr>
        <sz val="11"/>
        <color theme="1" tint="0.34998626667073579"/>
        <rFont val="Calibri"/>
        <family val="2"/>
      </rPr>
      <t>P.3.3</t>
    </r>
  </si>
  <si>
    <r>
      <rPr>
        <sz val="11"/>
        <color rgb="FF000000"/>
        <rFont val="Calibri"/>
        <family val="2"/>
      </rPr>
      <t>2.1</t>
    </r>
  </si>
  <si>
    <r>
      <rPr>
        <sz val="11"/>
        <color rgb="FF000000"/>
        <rFont val="Calibri"/>
        <family val="2"/>
      </rPr>
      <t>Esistono misure di sicurezza per il trattamento di sostanze patogene conosciute dagli operatori sanitari.</t>
    </r>
  </si>
  <si>
    <r>
      <rPr>
        <sz val="11"/>
        <color theme="1" tint="0.34998626667073579"/>
        <rFont val="Calibri"/>
        <family val="2"/>
      </rPr>
      <t>C.4</t>
    </r>
  </si>
  <si>
    <r>
      <rPr>
        <sz val="11"/>
        <color rgb="FF000000"/>
        <rFont val="Calibri"/>
        <family val="2"/>
      </rPr>
      <t>Sono disponibili servizi di laboratorio per testare le minacce prioritarie per la salute.</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</si>
  <si>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</si>
  <si>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</si>
  <si>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</si>
  <si>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Esistono e sono attuate pratiche di biosicurezza e bioprotezione dei laboratori (gestione dei biorischi).</t>
    </r>
  </si>
  <si>
    <r>
      <rPr>
        <sz val="11"/>
        <color theme="1" tint="0.34998626667073579"/>
        <rFont val="Calibri"/>
        <family val="2"/>
      </rPr>
      <t>C.4</t>
    </r>
  </si>
  <si>
    <r>
      <rPr>
        <sz val="11"/>
        <color rgb="FF000000"/>
        <rFont val="Calibri"/>
        <family val="2"/>
      </rPr>
      <t>Esiste un programma operativo di emergenza che comprende un Centro per le operazioni di emergenza, procedure e piani operativi e la capacità di attivare le operazioni di emergenza.</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</si>
  <si>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</si>
  <si>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</si>
  <si>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Esiste una struttura di comando e controllo collaudata con ruoli e responsabilità chiari.</t>
    </r>
  </si>
  <si>
    <r>
      <rPr>
        <sz val="11"/>
        <color theme="1" tint="0.34998626667073579"/>
        <rFont val="Calibri"/>
        <family val="2"/>
      </rPr>
      <t>G.3</t>
    </r>
  </si>
  <si>
    <r>
      <rPr>
        <sz val="11"/>
        <color rgb="FF000000"/>
        <rFont val="Calibri"/>
        <family val="2"/>
      </rPr>
      <t>5.1</t>
    </r>
  </si>
  <si>
    <r>
      <rPr>
        <sz val="11"/>
        <color rgb="FF000000"/>
        <rFont val="Calibri"/>
        <family val="2"/>
      </rPr>
      <t>Il coordinamento, il comando e il controllo si basano su un’infrastruttura consolidata.</t>
    </r>
  </si>
  <si>
    <r>
      <rPr>
        <sz val="11"/>
        <color theme="1" tint="0.34998626667073579"/>
        <rFont val="Calibri"/>
        <family val="2"/>
      </rPr>
      <t>G.3</t>
    </r>
  </si>
  <si>
    <r>
      <rPr>
        <sz val="11"/>
        <color rgb="FF000000"/>
        <rFont val="Calibri"/>
        <family val="2"/>
      </rPr>
      <t>5.2</t>
    </r>
  </si>
  <si>
    <r>
      <rPr>
        <sz val="11"/>
        <color rgb="FF000000"/>
        <rFont val="Calibri"/>
        <family val="2"/>
      </rPr>
      <t>Il coordinamento, il comando e il controllo sono costantemente rafforzati.</t>
    </r>
  </si>
  <si>
    <r>
      <rPr>
        <sz val="11"/>
        <color theme="1" tint="0.34998626667073579"/>
        <rFont val="Calibri"/>
        <family val="2"/>
      </rPr>
      <t>G.3</t>
    </r>
  </si>
  <si>
    <r>
      <rPr>
        <sz val="11"/>
        <color rgb="FF000000"/>
        <rFont val="Calibri"/>
        <family val="2"/>
      </rPr>
      <t>5.3</t>
    </r>
  </si>
  <si>
    <r>
      <rPr>
        <sz val="11"/>
        <color rgb="FF000000"/>
        <rFont val="Calibri"/>
        <family val="2"/>
      </rPr>
      <t>Sono istituite procedure per coordinare tutti i partner pertinenti del sistema sanitario, ad es. servizi di sanità pubblica, servizi medici e di salute mentale/comportamentale.</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</si>
  <si>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</si>
  <si>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</si>
  <si>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</si>
  <si>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Il coordinamento comprende l’assistenza basata sulla popolazione e la mobilitazione delle risorse.</t>
    </r>
  </si>
  <si>
    <r>
      <rPr>
        <sz val="11"/>
        <color theme="1" tint="0.34998626667073579"/>
        <rFont val="Calibri"/>
        <family val="2"/>
      </rPr>
      <t>G.3</t>
    </r>
  </si>
  <si>
    <r>
      <rPr>
        <sz val="11"/>
        <color rgb="FF000000"/>
        <rFont val="Calibri"/>
        <family val="2"/>
      </rPr>
      <t>5.5</t>
    </r>
  </si>
  <si>
    <r>
      <rPr>
        <sz val="11"/>
        <color rgb="FF000000"/>
        <rFont val="Calibri"/>
        <family val="2"/>
      </rPr>
      <t>Il coordinamento comprende l’attivazione di reti di supporto, gruppi di consulenza, le reti di partner e la comunicazione.</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</si>
  <si>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</si>
  <si>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</si>
  <si>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</si>
  <si>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Il sistema di sanità pubblica è supportato da gruppi di gestione delle crisi a tutti i livelli.</t>
    </r>
  </si>
  <si>
    <r>
      <rPr>
        <sz val="11"/>
        <color theme="1" tint="0.34998626667073579"/>
        <rFont val="Calibri"/>
        <family val="2"/>
      </rPr>
      <t>G.3</t>
    </r>
  </si>
  <si>
    <r>
      <rPr>
        <sz val="11"/>
        <color rgb="FF000000"/>
        <rFont val="Calibri"/>
        <family val="2"/>
      </rPr>
      <t>5.7</t>
    </r>
  </si>
  <si>
    <r>
      <rPr>
        <sz val="11"/>
        <color rgb="FF000000"/>
        <rFont val="Calibri"/>
        <family val="2"/>
      </rPr>
      <t>Nel processo decisionale viene presa in considerazione la risposta comportamentale attesa (ad es. i livelli di preoccupazione riscontrati dalla popolazione).</t>
    </r>
  </si>
  <si>
    <r>
      <rPr>
        <sz val="11"/>
        <color theme="1" tint="0.34998626667073579"/>
        <rFont val="Calibri"/>
        <family val="2"/>
      </rPr>
      <t>G.3</t>
    </r>
  </si>
  <si>
    <r>
      <rPr>
        <sz val="11"/>
        <color theme="1" tint="0.34998626667073579"/>
        <rFont val="Calibri"/>
        <family val="2"/>
      </rPr>
      <t>R.5.5</t>
    </r>
  </si>
  <si>
    <r>
      <rPr>
        <sz val="11"/>
        <color rgb="FF000000"/>
        <rFont val="Calibri"/>
        <family val="2"/>
      </rPr>
      <t>Sono istituite procedure per il coordinamento delle attività multisettoriali tra i ministeri e i settori.</t>
    </r>
  </si>
  <si>
    <r>
      <rPr>
        <sz val="11"/>
        <color theme="1" tint="0.34998626667073579"/>
        <rFont val="Calibri"/>
        <family val="2"/>
      </rPr>
      <t>G.3</t>
    </r>
  </si>
  <si>
    <r>
      <rPr>
        <sz val="11"/>
        <color rgb="FF000000"/>
        <rFont val="Calibri"/>
        <family val="2"/>
      </rPr>
      <t xml:space="preserve">La risposta rapida multidisciplinare e multisettoriale è istituita e disponibile 24 ore su 24, 7 giorni su 7. </t>
    </r>
  </si>
  <si>
    <r>
      <rPr>
        <sz val="11"/>
        <color theme="1" tint="0.34998626667073579"/>
        <rFont val="Calibri"/>
        <family val="2"/>
      </rPr>
      <t>G.3</t>
    </r>
  </si>
  <si>
    <r>
      <rPr>
        <sz val="11"/>
        <color rgb="FF000000"/>
        <rFont val="Calibri"/>
        <family val="2"/>
      </rPr>
      <t>7.1</t>
    </r>
  </si>
  <si>
    <r>
      <rPr>
        <sz val="11"/>
        <color rgb="FF000000"/>
        <rFont val="Calibri"/>
        <family val="2"/>
      </rPr>
      <t>Esistono procedure per contromisure mediche, compresa l’attuazione e la distribuzione.</t>
    </r>
  </si>
  <si>
    <r>
      <rPr>
        <sz val="11"/>
        <color theme="1" tint="0.34998626667073579"/>
        <rFont val="Calibri"/>
        <family val="2"/>
      </rPr>
      <t>R.3</t>
    </r>
  </si>
  <si>
    <r>
      <rPr>
        <sz val="11"/>
        <color rgb="FF000000"/>
        <rFont val="Calibri"/>
        <family val="2"/>
      </rPr>
      <t>7.2</t>
    </r>
  </si>
  <si>
    <r>
      <rPr>
        <sz val="11"/>
        <color rgb="FF000000"/>
        <rFont val="Calibri"/>
        <family val="2"/>
      </rPr>
      <t>Esistono procedure per inviare e ricevere contromisure mediche durante un’emergenza di sanità pubblica.</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</si>
  <si>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</si>
  <si>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</si>
  <si>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</si>
  <si>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Esistono procedure funzionanti per rispondere alle malattie di origine alimentare e alla contaminazione degli alimenti.</t>
    </r>
  </si>
  <si>
    <r>
      <rPr>
        <sz val="10"/>
        <color theme="1" tint="0.34998626667073579"/>
        <rFont val="Verdana"/>
        <family val="2"/>
      </rPr>
      <t>G.2</t>
    </r>
  </si>
  <si>
    <r>
      <rPr>
        <sz val="11"/>
        <color theme="1" tint="0.34998626667073579"/>
        <rFont val="Calibri"/>
        <family val="2"/>
      </rPr>
      <t>P.5.1</t>
    </r>
  </si>
  <si>
    <r>
      <rPr>
        <sz val="11"/>
        <color rgb="FF000000"/>
        <rFont val="Calibri"/>
        <family val="2"/>
      </rPr>
      <t>7.4</t>
    </r>
  </si>
  <si>
    <r>
      <rPr>
        <sz val="11"/>
        <color rgb="FF000000"/>
        <rFont val="Calibri"/>
        <family val="2"/>
      </rPr>
      <t>Esistono procedure funzionanti per rispondere alla zoonosi effettiva e potenziale.</t>
    </r>
  </si>
  <si>
    <r>
      <rPr>
        <sz val="10"/>
        <color theme="1" tint="0.34998626667073579"/>
        <rFont val="Verdana"/>
        <family val="2"/>
      </rPr>
      <t>G.2</t>
    </r>
  </si>
  <si>
    <r>
      <rPr>
        <sz val="11"/>
        <color theme="1" tint="0.34998626667073579"/>
        <rFont val="Calibri"/>
        <family val="2"/>
      </rPr>
      <t>P.4.3</t>
    </r>
  </si>
  <si>
    <r>
      <rPr>
        <sz val="11"/>
        <color rgb="FF000000"/>
        <rFont val="Calibri"/>
        <family val="2"/>
      </rPr>
      <t>7.5</t>
    </r>
  </si>
  <si>
    <r>
      <rPr>
        <sz val="11"/>
        <color rgb="FF000000"/>
        <rFont val="Calibri"/>
        <family val="2"/>
      </rPr>
      <t>Nelle aree ricettive per la trasmissione di arbovirus sono sviluppate procedure operative standard per indagini sul campo e misure di controllo rapido dei vettori.</t>
    </r>
  </si>
  <si>
    <r>
      <rPr>
        <sz val="10"/>
        <color theme="1" tint="0.34998626667073579"/>
        <rFont val="Verdana"/>
        <family val="2"/>
      </rPr>
      <t>G.2</t>
    </r>
  </si>
  <si>
    <r>
      <rPr>
        <sz val="11"/>
        <color rgb="FF000000"/>
        <rFont val="Calibri"/>
        <family val="2"/>
      </rPr>
      <t>7.6</t>
    </r>
  </si>
  <si>
    <r>
      <rPr>
        <sz val="11"/>
        <color rgb="FF000000"/>
        <rFont val="Calibri"/>
        <family val="2"/>
      </rPr>
      <t>Esistono servizi di sanità pubblica, servizi medici e di salute mentale/comportamentale a sostegno del recupero.</t>
    </r>
  </si>
  <si>
    <r>
      <rPr>
        <sz val="10"/>
        <color theme="1" tint="0.34998626667073579"/>
        <rFont val="Verdana"/>
        <family val="2"/>
      </rPr>
      <t>G.2</t>
    </r>
  </si>
  <si>
    <r>
      <rPr>
        <sz val="11"/>
        <color rgb="FF000000"/>
        <rFont val="Calibri"/>
        <family val="2"/>
      </rPr>
      <t>7.7</t>
    </r>
  </si>
  <si>
    <r>
      <rPr>
        <sz val="11"/>
        <color rgb="FF000000"/>
        <rFont val="Calibri"/>
        <family val="2"/>
      </rPr>
      <t>Per i rispondenti che stanno fornendo assistenza in un’emergenza di sanità pubblica all’estero, è in vigore un protocollo per l’evacuazione medica.</t>
    </r>
  </si>
  <si>
    <r>
      <rPr>
        <sz val="10"/>
        <color theme="1" tint="0.34998626667073579"/>
        <rFont val="Verdana"/>
        <family val="2"/>
      </rPr>
      <t>G.2</t>
    </r>
  </si>
  <si>
    <r>
      <rPr>
        <sz val="11"/>
        <color theme="1" tint="0.34998626667073579"/>
        <rFont val="Calibri"/>
        <family val="2"/>
      </rPr>
      <t>R.4.2</t>
    </r>
  </si>
  <si>
    <r>
      <rPr>
        <sz val="11"/>
        <color rgb="FF000000"/>
        <rFont val="Calibri"/>
        <family val="2"/>
      </rPr>
      <t>Sulla base dei dati di monitoraggio raccolti, l’efficacia delle attività di risposta viene valutata di frequente.</t>
    </r>
  </si>
  <si>
    <r>
      <rPr>
        <sz val="11"/>
        <color rgb="FF000000"/>
        <rFont val="Calibri"/>
        <family val="2"/>
      </rPr>
      <t>8.1</t>
    </r>
  </si>
  <si>
    <r>
      <rPr>
        <sz val="11"/>
        <color rgb="FF000000"/>
        <rFont val="Calibri"/>
        <family val="2"/>
      </rPr>
      <t>Le attività di risposta sono costantemente adattate alla nuova situazione.</t>
    </r>
  </si>
  <si>
    <r>
      <rPr>
        <sz val="11"/>
        <color rgb="FF000000"/>
        <rFont val="Calibri"/>
        <family val="2"/>
      </rPr>
      <t>8.2</t>
    </r>
  </si>
  <si>
    <r>
      <rPr>
        <sz val="11"/>
        <color rgb="FF000000"/>
        <rFont val="Calibri"/>
        <family val="2"/>
      </rPr>
      <t xml:space="preserve">Durante un evento i sistemi di monitoraggio sanitario sono rafforzati. </t>
    </r>
  </si>
  <si>
    <r>
      <rPr>
        <sz val="11"/>
        <color rgb="FF000000"/>
        <rFont val="Calibri"/>
        <family val="2"/>
      </rPr>
      <t>8.3</t>
    </r>
  </si>
  <si>
    <r>
      <rPr>
        <sz val="11"/>
        <color rgb="FF000000"/>
        <rFont val="Calibri"/>
        <family val="2"/>
      </rPr>
      <t>Durante l’evento vengono frequentemente valutati i dati di monitoraggio sanitario relativi all’evento.</t>
    </r>
  </si>
  <si>
    <r>
      <rPr>
        <sz val="11"/>
        <color rgb="FF000000"/>
        <rFont val="Calibri"/>
        <family val="2"/>
      </rPr>
      <t>8.4</t>
    </r>
  </si>
  <si>
    <r>
      <rPr>
        <sz val="11"/>
        <color rgb="FF000000"/>
        <rFont val="Calibri"/>
        <family val="2"/>
      </rPr>
      <t>I sistemi di monitoraggio sanitario monitorano l’evento in evoluzione (ad es. distribuzione geografica e/o temporale).</t>
    </r>
  </si>
  <si>
    <r>
      <rPr>
        <sz val="11"/>
        <color rgb="FF000000"/>
        <rFont val="Calibri"/>
        <family val="2"/>
      </rPr>
      <t>8.5</t>
    </r>
  </si>
  <si>
    <r>
      <rPr>
        <sz val="11"/>
        <color rgb="FF000000"/>
        <rFont val="Calibri"/>
        <family val="2"/>
      </rPr>
      <t>I sistemi di monitoraggio sanitario monitorano il funzionamento dei servizi essenziali.</t>
    </r>
  </si>
  <si>
    <r>
      <rPr>
        <sz val="11"/>
        <color rgb="FF000000"/>
        <rFont val="Calibri"/>
        <family val="2"/>
      </rPr>
      <t>8.6</t>
    </r>
  </si>
  <si>
    <r>
      <rPr>
        <sz val="11"/>
        <color rgb="FF000000"/>
        <rFont val="Calibri"/>
        <family val="2"/>
      </rPr>
      <t>I sistemi di monitoraggio sanitario sono collegati a laboratori e servizi sanitari.</t>
    </r>
  </si>
  <si>
    <r>
      <rPr>
        <sz val="11"/>
        <color rgb="FF000000"/>
        <rFont val="Calibri"/>
        <family val="2"/>
      </rPr>
      <t>È sviluppata una strategia di comunicazione completa per coinvolgere tutte le parti interessate, quali professionisti di sanità pubblica, media e pubblico, settori non sanitari, ecc.</t>
    </r>
  </si>
  <si>
    <r>
      <rPr>
        <sz val="10"/>
        <color theme="1" tint="0.34998626667073579"/>
        <rFont val="Verdana"/>
        <family val="2"/>
      </rPr>
      <t>C.5</t>
    </r>
  </si>
  <si>
    <r>
      <rPr>
        <sz val="11"/>
        <color rgb="FF000000"/>
        <rFont val="Calibri"/>
        <family val="2"/>
      </rPr>
      <t>9.1</t>
    </r>
  </si>
  <si>
    <r>
      <rPr>
        <sz val="11"/>
        <color rgb="FF000000"/>
        <rFont val="Calibri"/>
        <family val="2"/>
      </rPr>
      <t>Le catene di responsabilità sono chiaramente individuate per garantire comunicazioni efficaci a livello nazionale e internazionale.</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</si>
  <si>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</si>
  <si>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</si>
  <si>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</si>
  <si>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Tutte le parti interessate pertinenti sono coinvolte e ben informate in anticipo, durante e dopo un evento.</t>
    </r>
  </si>
  <si>
    <r>
      <rPr>
        <sz val="10"/>
        <color theme="1" tint="0.34998626667073579"/>
        <rFont val="Verdana"/>
        <family val="2"/>
      </rPr>
      <t>C.5</t>
    </r>
  </si>
  <si>
    <r>
      <rPr>
        <sz val="11"/>
        <color rgb="FF000000"/>
        <rFont val="Calibri"/>
        <family val="2"/>
      </rPr>
      <t>9.3</t>
    </r>
  </si>
  <si>
    <r>
      <rPr>
        <sz val="11"/>
        <color rgb="FF000000"/>
        <rFont val="Calibri"/>
        <family val="2"/>
      </rPr>
      <t>Durante un evento i messaggi essenziali diffusi dalle diverse autorità sono coordinati e standardizzati.</t>
    </r>
  </si>
  <si>
    <r>
      <rPr>
        <sz val="10"/>
        <color theme="1" tint="0.34998626667073579"/>
        <rFont val="Verdana"/>
        <family val="2"/>
      </rPr>
      <t>C.5</t>
    </r>
  </si>
  <si>
    <r>
      <rPr>
        <sz val="11"/>
        <color rgb="FF000000"/>
        <rFont val="Calibri"/>
        <family val="2"/>
      </rPr>
      <t>9.4</t>
    </r>
  </si>
  <si>
    <r>
      <rPr>
        <sz val="11"/>
        <color rgb="FF000000"/>
        <rFont val="Calibri"/>
        <family val="2"/>
      </rPr>
      <t>Le informazioni sull’evento in evoluzione sono comunicate alle parti interessate pertinenti e al pubblico.</t>
    </r>
  </si>
  <si>
    <r>
      <rPr>
        <sz val="10"/>
        <color theme="1" tint="0.34998626667073579"/>
        <rFont val="Verdana"/>
        <family val="2"/>
      </rPr>
      <t>C.5</t>
    </r>
  </si>
  <si>
    <r>
      <rPr>
        <sz val="11"/>
        <color rgb="FF000000"/>
        <rFont val="Calibri"/>
        <family val="2"/>
      </rPr>
      <t>9.5</t>
    </r>
  </si>
  <si>
    <r>
      <rPr>
        <sz val="11"/>
        <color rgb="FF000000"/>
        <rFont val="Calibri"/>
        <family val="2"/>
      </rPr>
      <t>Le reti di comunicazione cruciali sono individuate, mappate e monitorate.</t>
    </r>
  </si>
  <si>
    <r>
      <rPr>
        <sz val="10"/>
        <color theme="1" tint="0.34998626667073579"/>
        <rFont val="Verdana"/>
        <family val="2"/>
      </rPr>
      <t>C.5</t>
    </r>
  </si>
  <si>
    <r>
      <rPr>
        <sz val="11"/>
        <color rgb="FF000000"/>
        <rFont val="Calibri"/>
        <family val="2"/>
      </rPr>
      <t>9.6</t>
    </r>
  </si>
  <si>
    <r>
      <rPr>
        <sz val="11"/>
        <color rgb="FF000000"/>
        <rFont val="Calibri"/>
        <family val="2"/>
      </rPr>
      <t>È approntato materiale informativo ad hoc per le diverse parti interessate (ad es. definizioni di casi semplificate per uso da parte della comunità).</t>
    </r>
  </si>
  <si>
    <r>
      <rPr>
        <sz val="11"/>
        <color theme="1" tint="0.34998626667073579"/>
        <rFont val="Calibri"/>
        <family val="2"/>
      </rPr>
      <t>C.5</t>
    </r>
  </si>
  <si>
    <r>
      <rPr>
        <sz val="11"/>
        <color rgb="FF000000"/>
        <rFont val="Calibri"/>
        <family val="2"/>
      </rPr>
      <t>Durante un evento sono diffusi messaggi coerenti da un’autorità di fiducia.</t>
    </r>
  </si>
  <si>
    <r>
      <rPr>
        <sz val="10"/>
        <color theme="1" tint="0.34998626667073579"/>
        <rFont val="Verdana"/>
        <family val="2"/>
      </rPr>
      <t>C.5</t>
    </r>
  </si>
  <si>
    <r>
      <rPr>
        <sz val="11"/>
        <color rgb="FF000000"/>
        <rFont val="Calibri"/>
        <family val="2"/>
      </rPr>
      <t>10.1</t>
    </r>
  </si>
  <si>
    <r>
      <rPr>
        <sz val="11"/>
        <color rgb="FF000000"/>
        <rFont val="Calibri"/>
        <family val="2"/>
      </rPr>
      <t>Le informazioni relative a un evento sono diffuse tra tutte le parti interessate pertinenti nel settore sanitario.</t>
    </r>
  </si>
  <si>
    <r>
      <rPr>
        <sz val="10"/>
        <color theme="1" tint="0.34998626667073579"/>
        <rFont val="Verdana"/>
        <family val="2"/>
      </rPr>
      <t>C.5</t>
    </r>
  </si>
  <si>
    <r>
      <rPr>
        <sz val="11"/>
        <color rgb="FF000000"/>
        <rFont val="Calibri"/>
        <family val="2"/>
      </rPr>
      <t>10.2</t>
    </r>
  </si>
  <si>
    <r>
      <rPr>
        <sz val="11"/>
        <color rgb="FF000000"/>
        <rFont val="Calibri"/>
        <family val="2"/>
      </rPr>
      <t xml:space="preserve">Le informazioni relative a un evento sono diffuse tra tutte le parti interessate pertinenti nei settori non sanitari. </t>
    </r>
  </si>
  <si>
    <r>
      <rPr>
        <sz val="10"/>
        <color theme="1" tint="0.34998626667073579"/>
        <rFont val="Verdana"/>
        <family val="2"/>
      </rPr>
      <t>C.5</t>
    </r>
  </si>
  <si>
    <r>
      <rPr>
        <sz val="11"/>
        <color rgb="FF000000"/>
        <rFont val="Calibri"/>
        <family val="2"/>
      </rPr>
      <t>Un’efficace risposta di sanità pubblica presso i punti di ingresso è istituita a norma del RSI.</t>
    </r>
  </si>
  <si>
    <r>
      <rPr>
        <sz val="11"/>
        <color theme="1" tint="0.34998626667073579"/>
        <rFont val="Calibri"/>
        <family val="2"/>
      </rPr>
      <t>PoE.2</t>
    </r>
  </si>
  <si>
    <r>
      <rPr>
        <sz val="11"/>
        <color rgb="FF000000"/>
        <rFont val="Calibri"/>
        <family val="2"/>
      </rPr>
      <t>11.1</t>
    </r>
  </si>
  <si>
    <r>
      <rPr>
        <sz val="11"/>
        <color rgb="FF000000"/>
        <rFont val="Calibri"/>
        <family val="2"/>
      </rPr>
      <t>Le procedure di gestione dei casi sono attuate per i pericoli pertinenti di cui al RSI.</t>
    </r>
  </si>
  <si>
    <r>
      <rPr>
        <sz val="11"/>
        <color theme="1" tint="0.34998626667073579"/>
        <rFont val="Calibri"/>
        <family val="2"/>
      </rPr>
      <t>R.2.4</t>
    </r>
  </si>
  <si>
    <r>
      <rPr>
        <sz val="11"/>
        <color rgb="FF000000"/>
        <rFont val="Calibri"/>
        <family val="2"/>
      </rPr>
      <t>11.2</t>
    </r>
  </si>
  <si>
    <r>
      <rPr>
        <sz val="11"/>
        <color rgb="FF000000"/>
        <rFont val="Calibri"/>
        <family val="2"/>
      </rPr>
      <t>Gli obblighi stabiliti dal RSI in merito ai punti di ingresso sono rispettati.</t>
    </r>
  </si>
  <si>
    <r>
      <rPr>
        <sz val="11"/>
        <color theme="1" tint="0.34998626667073579"/>
        <rFont val="Calibri"/>
        <family val="2"/>
      </rPr>
      <t>PoE.1</t>
    </r>
  </si>
  <si>
    <r>
      <rPr>
        <sz val="11"/>
        <color rgb="FF000000"/>
        <rFont val="Calibri"/>
        <family val="2"/>
      </rPr>
      <t>Le informazioni relative a un evento sono divulgate al pubblico, al fine di spiegare l’epidemia, creare fiducia e ridurre al minimo il rischio di infezione.</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</si>
  <si>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</si>
  <si>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</si>
  <si>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</si>
  <si>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La comunicazione al pubblico è armonizzata con altre organizzazioni nazionali e internazionali.</t>
    </r>
  </si>
  <si>
    <r>
      <rPr>
        <sz val="11"/>
        <color theme="1" tint="0.34998626667073579"/>
        <rFont val="Calibri"/>
        <family val="2"/>
      </rPr>
      <t>C.5</t>
    </r>
  </si>
  <si>
    <r>
      <rPr>
        <sz val="11"/>
        <color rgb="FF000000"/>
        <rFont val="Calibri"/>
        <family val="2"/>
      </rPr>
      <t>12.2</t>
    </r>
  </si>
  <si>
    <r>
      <rPr>
        <sz val="11"/>
        <color rgb="FF000000"/>
        <rFont val="Calibri"/>
        <family val="2"/>
      </rPr>
      <t>Sono creati i messaggi chiave per la comunicazione pubblica.</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</si>
  <si>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</si>
  <si>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</si>
  <si>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</si>
  <si>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Le informazioni date al pubblico sono significative, pertinenti e tempestive.</t>
    </r>
  </si>
  <si>
    <r>
      <rPr>
        <sz val="11"/>
        <color theme="1" tint="0.34998626667073579"/>
        <rFont val="Calibri"/>
        <family val="2"/>
      </rPr>
      <t>C.5</t>
    </r>
  </si>
  <si>
    <r>
      <rPr>
        <sz val="11"/>
        <color rgb="FF000000"/>
        <rFont val="Calibri"/>
        <family val="2"/>
      </rPr>
      <t>12.4</t>
    </r>
  </si>
  <si>
    <r>
      <rPr>
        <sz val="11"/>
        <color rgb="FF000000"/>
        <rFont val="Calibri"/>
        <family val="2"/>
      </rPr>
      <t xml:space="preserve">Le informazioni date al pubblico sono aperte e trasparenti. </t>
    </r>
  </si>
  <si>
    <r>
      <rPr>
        <sz val="11"/>
        <color theme="1" tint="0.34998626667073579"/>
        <rFont val="Calibri"/>
        <family val="2"/>
      </rPr>
      <t>C.5</t>
    </r>
  </si>
  <si>
    <r>
      <rPr>
        <sz val="11"/>
        <color rgb="FF000000"/>
        <rFont val="Calibri"/>
        <family val="2"/>
      </rPr>
      <t>12.5</t>
    </r>
  </si>
  <si>
    <r>
      <rPr>
        <sz val="11"/>
        <color rgb="FF000000"/>
        <rFont val="Calibri"/>
        <family val="2"/>
      </rPr>
      <t>Le informazioni date al pubblico tengono conto delle percezioni dei rischi da parte del pubblico.</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</si>
  <si>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</si>
  <si>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</si>
  <si>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</si>
  <si>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La comunicazione al pubblico tiene conto delle caratteristiche della popolazione, quali aspetti linguistici, sociali, religiosi, culturali, politici e/o economici.</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</si>
  <si>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</si>
  <si>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</si>
  <si>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</si>
  <si>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</si>
  <si>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</si>
  <si>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</si>
  <si>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</si>
  <si>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</si>
  <si>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</si>
  <si>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</si>
  <si>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</si>
  <si>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Revisione post-evento</t>
    </r>
  </si>
  <si>
    <r>
      <rPr>
        <b/>
        <sz val="16"/>
        <color rgb="FFFFFFFF"/>
        <rFont val="Calibri"/>
        <family val="2"/>
      </rPr>
      <t>Misura delle prestazioni</t>
    </r>
  </si>
  <si>
    <r>
      <rPr>
        <b/>
        <sz val="11"/>
        <color rgb="FFFFFFFF"/>
        <rFont val="Calibri"/>
        <family val="2"/>
      </rPr>
      <t>OMS</t>
    </r>
  </si>
  <si>
    <r>
      <rPr>
        <b/>
        <sz val="11"/>
        <color rgb="FFFFFFFF"/>
        <rFont val="Calibri"/>
        <family val="2"/>
      </rPr>
      <t xml:space="preserve">JEE </t>
    </r>
  </si>
  <si>
    <r>
      <rPr>
        <b/>
        <sz val="14"/>
        <rFont val="Calibri"/>
        <family val="2"/>
      </rPr>
      <t>Punteggio</t>
    </r>
  </si>
  <si>
    <r>
      <rPr>
        <b/>
        <sz val="16"/>
        <color rgb="FFFFFFFF"/>
        <rFont val="Calibri"/>
        <family val="2"/>
      </rPr>
      <t>Riferimenti</t>
    </r>
  </si>
  <si>
    <r>
      <rPr>
        <b/>
        <sz val="12"/>
        <rFont val="Calibri"/>
        <family val="2"/>
      </rPr>
      <t>n.a./n.n.</t>
    </r>
  </si>
  <si>
    <r>
      <rPr>
        <b/>
        <sz val="11"/>
        <color rgb="FF000000"/>
        <rFont val="Calibri"/>
        <family val="2"/>
      </rPr>
      <t>Osservazioni</t>
    </r>
  </si>
  <si>
    <r>
      <rPr>
        <sz val="11"/>
        <color rgb="FF000000"/>
        <rFont val="Calibri"/>
        <family val="2"/>
      </rPr>
      <t>Il livello di preparazione viene accertato valutando gli eventi di interesse per la sanità pubblica.</t>
    </r>
  </si>
  <si>
    <r>
      <rPr>
        <sz val="11"/>
        <color theme="1" tint="0.34998626667073579"/>
        <rFont val="Calibri"/>
        <family val="2"/>
      </rPr>
      <t>C.6</t>
    </r>
  </si>
  <si>
    <r>
      <rPr>
        <sz val="11"/>
        <color rgb="FF000000"/>
        <rFont val="Calibri"/>
        <family val="2"/>
      </rPr>
      <t>1.1</t>
    </r>
  </si>
  <si>
    <r>
      <rPr>
        <sz val="11"/>
        <color rgb="FF000000"/>
        <rFont val="Calibri"/>
        <family val="2"/>
      </rPr>
      <t>La preparazione è valutata in modo indipendente.</t>
    </r>
  </si>
  <si>
    <r>
      <rPr>
        <sz val="11"/>
        <color theme="1" tint="0.34998626667073579"/>
        <rFont val="Calibri"/>
        <family val="2"/>
      </rPr>
      <t>C.4</t>
    </r>
  </si>
  <si>
    <r>
      <rPr>
        <sz val="11"/>
        <color rgb="FF000000"/>
        <rFont val="Calibri"/>
        <family val="2"/>
      </rPr>
      <t>Le revisioni post-evento fanno parte delle attività di pianificazione della preparazione dell’organizzazione.</t>
    </r>
  </si>
  <si>
    <r>
      <rPr>
        <sz val="11"/>
        <color theme="1" tint="0.34998626667073579"/>
        <rFont val="Calibri"/>
        <family val="2"/>
      </rPr>
      <t>C.6</t>
    </r>
  </si>
  <si>
    <r>
      <rPr>
        <sz val="11"/>
        <color rgb="FF000000"/>
        <rFont val="Calibri"/>
        <family val="2"/>
      </rPr>
      <t>2.1</t>
    </r>
  </si>
  <si>
    <r>
      <rPr>
        <sz val="11"/>
        <color rgb="FF000000"/>
        <rFont val="Calibri"/>
        <family val="2"/>
      </rPr>
      <t>Le revisioni post-evento sono condotte il prima possibile dopo l’evento.</t>
    </r>
  </si>
  <si>
    <r>
      <rPr>
        <sz val="11"/>
        <color theme="1" tint="0.34998626667073579"/>
        <rFont val="Calibri"/>
        <family val="2"/>
      </rPr>
      <t>C.6</t>
    </r>
  </si>
  <si>
    <r>
      <rPr>
        <sz val="11"/>
        <color rgb="FF000000"/>
        <rFont val="Calibri"/>
        <family val="2"/>
      </rPr>
      <t>2.2</t>
    </r>
  </si>
  <si>
    <r>
      <rPr>
        <sz val="11"/>
        <color rgb="FF000000"/>
        <rFont val="Calibri"/>
        <family val="2"/>
      </rPr>
      <t>Le revisioni post-evento sono di natura qualitativa.</t>
    </r>
  </si>
  <si>
    <r>
      <rPr>
        <sz val="11"/>
        <color theme="1" tint="0.34998626667073579"/>
        <rFont val="Calibri"/>
        <family val="2"/>
      </rPr>
      <t>C.6</t>
    </r>
  </si>
  <si>
    <r>
      <rPr>
        <sz val="11"/>
        <color rgb="FF000000"/>
        <rFont val="Calibri"/>
        <family val="2"/>
      </rPr>
      <t>2.3</t>
    </r>
  </si>
  <si>
    <r>
      <rPr>
        <sz val="11"/>
        <color rgb="FF000000"/>
        <rFont val="Calibri"/>
        <family val="2"/>
      </rPr>
      <t>Le revisioni post-evento consistono in un audit interno, che coinvolge tutte le parti interessate nazionali responsabili delle funzioni essenziali di sanità pubblica.</t>
    </r>
  </si>
  <si>
    <r>
      <rPr>
        <sz val="11"/>
        <color theme="1" tint="0.34998626667073579"/>
        <rFont val="Calibri"/>
        <family val="2"/>
      </rPr>
      <t>C.6</t>
    </r>
  </si>
  <si>
    <r>
      <rPr>
        <sz val="11"/>
        <color rgb="FF000000"/>
        <rFont val="Calibri"/>
        <family val="2"/>
      </rPr>
      <t>2.4</t>
    </r>
  </si>
  <si>
    <r>
      <rPr>
        <sz val="11"/>
        <color rgb="FF000000"/>
        <rFont val="Calibri"/>
        <family val="2"/>
      </rPr>
      <t>Le revisioni post-evento consistono in una revisione esterna paritetica, cui sono invitati a partecipare un altro Stato parte del RSI, il segretariato dell’OMS e le agenzie pertinenti dell’UE.</t>
    </r>
  </si>
  <si>
    <r>
      <rPr>
        <sz val="11"/>
        <color theme="1" tint="0.34998626667073579"/>
        <rFont val="Calibri"/>
        <family val="2"/>
      </rPr>
      <t>C.6</t>
    </r>
  </si>
  <si>
    <r>
      <rPr>
        <sz val="11"/>
        <color rgb="FF000000"/>
        <rFont val="Calibri"/>
        <family val="2"/>
      </rPr>
      <t>Gli insegnamenti appresi da tutti i settori pertinenti sono sistematicamente registrati in relazioni post-evento.</t>
    </r>
  </si>
  <si>
    <r>
      <rPr>
        <sz val="11"/>
        <color theme="1" tint="0.34998626667073579"/>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</si>
  <si>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</si>
  <si>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</si>
  <si>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</si>
  <si>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</si>
  <si>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</si>
  <si>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</si>
  <si>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</si>
  <si>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</si>
  <si>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</si>
  <si>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</si>
  <si>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Attuazione degli insegnamenti appresi</t>
    </r>
  </si>
  <si>
    <r>
      <rPr>
        <b/>
        <sz val="16"/>
        <color rgb="FFFFFFFF"/>
        <rFont val="Calibri"/>
        <family val="2"/>
      </rPr>
      <t>Misura delle prestazioni</t>
    </r>
  </si>
  <si>
    <r>
      <rPr>
        <b/>
        <sz val="11"/>
        <color rgb="FFFFFFFF"/>
        <rFont val="Calibri"/>
        <family val="2"/>
      </rPr>
      <t>OMS</t>
    </r>
  </si>
  <si>
    <r>
      <rPr>
        <b/>
        <sz val="11"/>
        <color rgb="FFFFFFFF"/>
        <rFont val="Calibri"/>
        <family val="2"/>
      </rPr>
      <t xml:space="preserve">JEE </t>
    </r>
  </si>
  <si>
    <r>
      <rPr>
        <b/>
        <sz val="14"/>
        <rFont val="Calibri"/>
        <family val="2"/>
      </rPr>
      <t>Punteggio</t>
    </r>
  </si>
  <si>
    <r>
      <rPr>
        <b/>
        <sz val="16"/>
        <color rgb="FFFFFFFF"/>
        <rFont val="Calibri"/>
        <family val="2"/>
      </rPr>
      <t>Riferimenti</t>
    </r>
  </si>
  <si>
    <r>
      <rPr>
        <b/>
        <sz val="12"/>
        <rFont val="Calibri"/>
        <family val="2"/>
      </rPr>
      <t>n.a./n.n.</t>
    </r>
  </si>
  <si>
    <r>
      <rPr>
        <b/>
        <sz val="11"/>
        <color rgb="FF000000"/>
        <rFont val="Calibri"/>
        <family val="2"/>
      </rPr>
      <t>Osservazioni</t>
    </r>
  </si>
  <si>
    <r>
      <rPr>
        <sz val="11"/>
        <color rgb="FF000000"/>
        <rFont val="Calibri"/>
        <family val="2"/>
      </rPr>
      <t>Le esperienze e gli insegnamenti appresi, derivanti da revisioni o esercitazioni post-evento, sono utilizzati per migliorare le attività di preparazione e risposta.</t>
    </r>
  </si>
  <si>
    <r>
      <rPr>
        <sz val="11"/>
        <color rgb="FF000000"/>
        <rFont val="Calibri"/>
        <family val="2"/>
      </rPr>
      <t>C.6</t>
    </r>
  </si>
  <si>
    <r>
      <rPr>
        <sz val="11"/>
        <color rgb="FF000000"/>
        <rFont val="Calibri"/>
        <family val="2"/>
      </rPr>
      <t>Le esperienze e gli insegnamenti appresi, derivanti da revisioni o esercitazioni post-evento, sono utilizzati in tutti i settori pertinenti.</t>
    </r>
  </si>
  <si>
    <r>
      <rPr>
        <sz val="11"/>
        <color rgb="FF000000"/>
        <rFont val="Calibri"/>
        <family val="2"/>
      </rPr>
      <t>C.6</t>
    </r>
  </si>
  <si>
    <r>
      <rPr>
        <sz val="11"/>
        <color rgb="FF000000"/>
        <rFont val="Calibri"/>
        <family val="2"/>
      </rPr>
      <t>Le esperienze e gli insegnamenti appresi, derivanti da revisioni o esercitazioni post-evento, sono utilizzati per migliorare le politiche e la pratica.</t>
    </r>
  </si>
  <si>
    <r>
      <rPr>
        <sz val="11"/>
        <color rgb="FF000000"/>
        <rFont val="Calibri"/>
        <family val="2"/>
      </rPr>
      <t>C.6</t>
    </r>
  </si>
  <si>
    <r>
      <rPr>
        <sz val="11"/>
        <color rgb="FF000000"/>
        <rFont val="Calibri"/>
        <family val="2"/>
      </rPr>
      <t>3.1</t>
    </r>
  </si>
  <si>
    <r>
      <rPr>
        <sz val="11"/>
        <color rgb="FF000000"/>
        <rFont val="Calibri"/>
        <family val="2"/>
      </rPr>
      <t>Le esperienze e gli insegnamenti appresi, derivanti da revisioni o esercitazioni post-evento, sono condivisi con la comunità internazionale.</t>
    </r>
  </si>
  <si>
    <r>
      <rPr>
        <sz val="11"/>
        <color rgb="FF000000"/>
        <rFont val="Calibri"/>
        <family val="2"/>
      </rPr>
      <t>C.6</t>
    </r>
  </si>
  <si>
    <r>
      <rPr>
        <sz val="11"/>
        <color rgb="FF000000"/>
        <rFont val="Calibri"/>
        <family val="2"/>
      </rPr>
      <t>3.2</t>
    </r>
  </si>
  <si>
    <r>
      <rPr>
        <sz val="11"/>
        <color rgb="FF000000"/>
        <rFont val="Calibri"/>
        <family val="2"/>
      </rPr>
      <t>Il personale è incoraggiato a redigere la sintesi di una relazione di valutazione in inglese per consentirne l’ulteriore divulgazione alla comunità internazionale.</t>
    </r>
  </si>
  <si>
    <r>
      <rPr>
        <sz val="11"/>
        <color rgb="FF000000"/>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</si>
  <si>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</si>
  <si>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</si>
  <si>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</si>
  <si>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</si>
  <si>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</si>
  <si>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</si>
  <si>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</si>
  <si>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</si>
  <si>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</si>
  <si>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</si>
  <si>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color rgb="FFFFFFFF"/>
        <rFont val="Calibri"/>
        <family val="2"/>
      </rPr>
      <t>SINTESI DEI RISULTATI</t>
    </r>
  </si>
  <si>
    <r>
      <rPr>
        <b/>
        <sz val="14"/>
        <color rgb="FFFFFFFF"/>
        <rFont val="Calibri"/>
        <family val="2"/>
      </rPr>
      <t>Preparativi e governance pre-evento</t>
    </r>
  </si>
  <si>
    <r>
      <rPr>
        <b/>
        <sz val="10"/>
        <color rgb="FFFFFFFF"/>
        <rFont val="Calibri"/>
        <family val="2"/>
      </rPr>
      <t>Punteggio ponderato</t>
    </r>
  </si>
  <si>
    <r>
      <rPr>
        <b/>
        <sz val="11"/>
        <rFont val="Calibri"/>
        <family val="2"/>
      </rPr>
      <t>BSI</t>
    </r>
  </si>
  <si>
    <r>
      <rPr>
        <sz val="11"/>
        <rFont val="Calibri"/>
        <family val="2"/>
      </rPr>
      <t>il livello di preparazione di sanità pubblica minimo secondo gli esperti</t>
    </r>
  </si>
  <si>
    <r>
      <rPr>
        <b/>
        <sz val="11"/>
        <rFont val="Calibri"/>
        <family val="2"/>
      </rPr>
      <t>CSI</t>
    </r>
  </si>
  <si>
    <r>
      <rPr>
        <sz val="11"/>
        <rFont val="Calibri"/>
        <family val="2"/>
      </rPr>
      <t>il livello di preparazione di sanità pubblica avanzato secondo gli esperti</t>
    </r>
  </si>
  <si>
    <r>
      <rPr>
        <b/>
        <sz val="14"/>
        <color rgb="FFFFFFFF"/>
        <rFont val="Calibri"/>
        <family val="2"/>
      </rPr>
      <t>Risorse: personale addestrato</t>
    </r>
  </si>
  <si>
    <r>
      <rPr>
        <b/>
        <sz val="10"/>
        <color rgb="FFFFFFFF"/>
        <rFont val="Calibri"/>
        <family val="2"/>
      </rPr>
      <t>Punteggio ponderato</t>
    </r>
  </si>
  <si>
    <r>
      <rPr>
        <b/>
        <sz val="11"/>
        <rFont val="Calibri"/>
        <family val="2"/>
      </rPr>
      <t>BSI</t>
    </r>
  </si>
  <si>
    <r>
      <rPr>
        <sz val="11"/>
        <rFont val="Calibri"/>
        <family val="2"/>
      </rPr>
      <t>il livello di preparazione di sanità pubblica minimo secondo gli esperti</t>
    </r>
  </si>
  <si>
    <r>
      <rPr>
        <b/>
        <sz val="11"/>
        <rFont val="Calibri"/>
        <family val="2"/>
      </rPr>
      <t>CSI</t>
    </r>
  </si>
  <si>
    <r>
      <rPr>
        <sz val="11"/>
        <rFont val="Calibri"/>
        <family val="2"/>
      </rPr>
      <t>il livello di preparazione di sanità pubblica avanzato secondo gli esperti</t>
    </r>
  </si>
  <si>
    <r>
      <rPr>
        <b/>
        <sz val="14"/>
        <color rgb="FFFFFFFF"/>
        <rFont val="Calibri"/>
        <family val="2"/>
      </rPr>
      <t>Capacità di supporto: sorveglianza</t>
    </r>
  </si>
  <si>
    <r>
      <rPr>
        <b/>
        <sz val="10"/>
        <color rgb="FFFFFFFF"/>
        <rFont val="Calibri"/>
        <family val="2"/>
      </rPr>
      <t>Punteggio ponderato</t>
    </r>
  </si>
  <si>
    <r>
      <rPr>
        <b/>
        <sz val="11"/>
        <rFont val="Calibri"/>
        <family val="2"/>
      </rPr>
      <t>BSI</t>
    </r>
  </si>
  <si>
    <r>
      <rPr>
        <sz val="11"/>
        <rFont val="Calibri"/>
        <family val="2"/>
      </rPr>
      <t>il livello di preparazione di sanità pubblica minimo secondo gli esperti</t>
    </r>
  </si>
  <si>
    <r>
      <rPr>
        <b/>
        <sz val="11"/>
        <rFont val="Calibri"/>
        <family val="2"/>
      </rPr>
      <t>CSI</t>
    </r>
  </si>
  <si>
    <r>
      <rPr>
        <sz val="11"/>
        <rFont val="Calibri"/>
        <family val="2"/>
      </rPr>
      <t>il livello di preparazione di sanità pubblica avanzato secondo gli esperti</t>
    </r>
  </si>
  <si>
    <r>
      <rPr>
        <b/>
        <sz val="14"/>
        <color rgb="FFFFFFFF"/>
        <rFont val="Calibri"/>
        <family val="2"/>
      </rPr>
      <t>Capacità di supporto: valutazione dei rischi</t>
    </r>
  </si>
  <si>
    <r>
      <rPr>
        <b/>
        <sz val="10"/>
        <color rgb="FFFFFFFF"/>
        <rFont val="Calibri"/>
        <family val="2"/>
      </rPr>
      <t>Punteggio ponderato</t>
    </r>
  </si>
  <si>
    <r>
      <rPr>
        <b/>
        <sz val="11"/>
        <rFont val="Calibri"/>
        <family val="2"/>
      </rPr>
      <t>BSI</t>
    </r>
  </si>
  <si>
    <r>
      <rPr>
        <sz val="11"/>
        <rFont val="Calibri"/>
        <family val="2"/>
      </rPr>
      <t>il livello di preparazione di sanità pubblica minimo secondo gli esperti</t>
    </r>
  </si>
  <si>
    <r>
      <rPr>
        <b/>
        <sz val="11"/>
        <rFont val="Calibri"/>
        <family val="2"/>
      </rPr>
      <t>CSI</t>
    </r>
  </si>
  <si>
    <r>
      <rPr>
        <sz val="11"/>
        <rFont val="Calibri"/>
        <family val="2"/>
      </rPr>
      <t>il livello di preparazione di sanità pubblica avanzato secondo gli esperti</t>
    </r>
  </si>
  <si>
    <r>
      <rPr>
        <b/>
        <sz val="14"/>
        <color rgb="FFFFFFFF"/>
        <rFont val="Calibri"/>
        <family val="2"/>
      </rPr>
      <t>Gestione della risposta agli eventi</t>
    </r>
  </si>
  <si>
    <r>
      <rPr>
        <b/>
        <sz val="10"/>
        <color rgb="FFFFFFFF"/>
        <rFont val="Calibri"/>
        <family val="2"/>
      </rPr>
      <t>Punteggio ponderato</t>
    </r>
  </si>
  <si>
    <r>
      <rPr>
        <b/>
        <sz val="11"/>
        <rFont val="Calibri"/>
        <family val="2"/>
      </rPr>
      <t>BSI</t>
    </r>
  </si>
  <si>
    <r>
      <rPr>
        <sz val="11"/>
        <rFont val="Calibri"/>
        <family val="2"/>
      </rPr>
      <t>il livello di preparazione di sanità pubblica minimo secondo gli esperti</t>
    </r>
  </si>
  <si>
    <r>
      <rPr>
        <b/>
        <sz val="11"/>
        <rFont val="Calibri"/>
        <family val="2"/>
      </rPr>
      <t>CSI</t>
    </r>
  </si>
  <si>
    <r>
      <rPr>
        <sz val="11"/>
        <rFont val="Calibri"/>
        <family val="2"/>
      </rPr>
      <t>il livello di preparazione di sanità pubblica avanzato secondo gli esperti</t>
    </r>
  </si>
  <si>
    <r>
      <rPr>
        <b/>
        <sz val="14"/>
        <color rgb="FFFFFFFF"/>
        <rFont val="Calibri"/>
        <family val="2"/>
      </rPr>
      <t>Valutazione post-evento</t>
    </r>
  </si>
  <si>
    <r>
      <rPr>
        <b/>
        <sz val="10"/>
        <color rgb="FFFFFFFF"/>
        <rFont val="Calibri"/>
        <family val="2"/>
      </rPr>
      <t>Punteggio ponderato</t>
    </r>
  </si>
  <si>
    <r>
      <rPr>
        <b/>
        <sz val="11"/>
        <rFont val="Calibri"/>
        <family val="2"/>
      </rPr>
      <t>BSI</t>
    </r>
  </si>
  <si>
    <r>
      <rPr>
        <sz val="11"/>
        <rFont val="Calibri"/>
        <family val="2"/>
      </rPr>
      <t>il livello di preparazione di sanità pubblica minimo secondo gli esperti</t>
    </r>
  </si>
  <si>
    <r>
      <rPr>
        <b/>
        <sz val="11"/>
        <rFont val="Calibri"/>
        <family val="2"/>
      </rPr>
      <t>CSI</t>
    </r>
  </si>
  <si>
    <r>
      <rPr>
        <sz val="11"/>
        <rFont val="Calibri"/>
        <family val="2"/>
      </rPr>
      <t>il livello di preparazione di sanità pubblica avanzato secondo gli esperti</t>
    </r>
  </si>
  <si>
    <r>
      <rPr>
        <b/>
        <sz val="14"/>
        <color rgb="FFFFFFFF"/>
        <rFont val="Calibri"/>
        <family val="2"/>
      </rPr>
      <t>Attuazione degli insegnamenti appresi</t>
    </r>
  </si>
  <si>
    <r>
      <rPr>
        <b/>
        <sz val="10"/>
        <color rgb="FFFFFFFF"/>
        <rFont val="Calibri"/>
        <family val="2"/>
      </rPr>
      <t>Punteggio ponderato</t>
    </r>
  </si>
  <si>
    <r>
      <rPr>
        <b/>
        <sz val="11"/>
        <rFont val="Calibri"/>
        <family val="2"/>
      </rPr>
      <t>BSI</t>
    </r>
  </si>
  <si>
    <r>
      <rPr>
        <sz val="11"/>
        <rFont val="Calibri"/>
        <family val="2"/>
      </rPr>
      <t>il livello di preparazione di sanità pubblica minimo secondo gli esperti</t>
    </r>
  </si>
  <si>
    <r>
      <rPr>
        <b/>
        <sz val="11"/>
        <rFont val="Calibri"/>
        <family val="2"/>
      </rPr>
      <t>CSI</t>
    </r>
  </si>
  <si>
    <r>
      <rPr>
        <sz val="11"/>
        <rFont val="Calibri"/>
        <family val="2"/>
      </rPr>
      <t>il livello di preparazione di sanità pubblica avanzato secondo gli esperti</t>
    </r>
  </si>
  <si>
    <r>
      <rPr>
        <b/>
        <sz val="14"/>
        <color rgb="FFFFFFFF"/>
        <rFont val="Calibri"/>
        <family val="2"/>
      </rPr>
      <t>PUNTEGGIO TOTALE BSI</t>
    </r>
  </si>
  <si>
    <r>
      <rPr>
        <sz val="11"/>
        <color rgb="FF000000"/>
        <rFont val="Calibri"/>
        <family val="2"/>
      </rPr>
      <t>Preparativi e governance pre-evento</t>
    </r>
  </si>
  <si>
    <r>
      <rPr>
        <sz val="11"/>
        <color rgb="FF000000"/>
        <rFont val="Calibri"/>
        <family val="2"/>
      </rPr>
      <t>Risorse: personale addestrato</t>
    </r>
  </si>
  <si>
    <r>
      <rPr>
        <sz val="11"/>
        <color rgb="FF000000"/>
        <rFont val="Calibri"/>
        <family val="2"/>
      </rPr>
      <t>Capacità di supporto: sorveglianza</t>
    </r>
  </si>
  <si>
    <r>
      <rPr>
        <sz val="11"/>
        <rFont val="Calibri"/>
        <family val="2"/>
      </rPr>
      <t>Capacità di supporto: valutazione dei rischi</t>
    </r>
  </si>
  <si>
    <r>
      <rPr>
        <sz val="11"/>
        <color rgb="FF000000"/>
        <rFont val="Calibri"/>
        <family val="2"/>
      </rPr>
      <t>Gestione della risposta agli eventi</t>
    </r>
  </si>
  <si>
    <r>
      <rPr>
        <sz val="11"/>
        <color rgb="FF000000"/>
        <rFont val="Calibri"/>
        <family val="2"/>
      </rPr>
      <t>Revisione post-evento</t>
    </r>
  </si>
  <si>
    <r>
      <rPr>
        <sz val="11"/>
        <color rgb="FF000000"/>
        <rFont val="Calibri"/>
        <family val="2"/>
      </rPr>
      <t>Attuazione degli insegnamenti appresi</t>
    </r>
  </si>
  <si>
    <r>
      <rPr>
        <b/>
        <sz val="14"/>
        <color rgb="FFFFFFFF"/>
        <rFont val="Calibri"/>
        <family val="2"/>
      </rPr>
      <t>PUNTEGGIO TOTALE CSI</t>
    </r>
  </si>
  <si>
    <r>
      <rPr>
        <sz val="11"/>
        <color rgb="FF000000"/>
        <rFont val="Calibri"/>
        <family val="2"/>
      </rPr>
      <t>Preparativi e governance pre-evento</t>
    </r>
  </si>
  <si>
    <r>
      <rPr>
        <sz val="11"/>
        <color rgb="FF000000"/>
        <rFont val="Calibri"/>
        <family val="2"/>
      </rPr>
      <t>Risorse: personale addestrato</t>
    </r>
  </si>
  <si>
    <r>
      <rPr>
        <sz val="11"/>
        <color rgb="FF000000"/>
        <rFont val="Calibri"/>
        <family val="2"/>
      </rPr>
      <t>Capacità di supporto: sorveglianza</t>
    </r>
  </si>
  <si>
    <r>
      <rPr>
        <sz val="11"/>
        <rFont val="Calibri"/>
        <family val="2"/>
      </rPr>
      <t>Capacità di supporto: valutazione dei rischi</t>
    </r>
  </si>
  <si>
    <r>
      <rPr>
        <sz val="11"/>
        <color rgb="FF000000"/>
        <rFont val="Calibri"/>
        <family val="2"/>
      </rPr>
      <t>Gestione della risposta agli eventi</t>
    </r>
  </si>
  <si>
    <r>
      <rPr>
        <sz val="11"/>
        <color rgb="FF000000"/>
        <rFont val="Calibri"/>
        <family val="2"/>
      </rPr>
      <t>Revisione post-evento</t>
    </r>
  </si>
  <si>
    <r>
      <rPr>
        <sz val="11"/>
        <color rgb="FF000000"/>
        <rFont val="Calibri"/>
        <family val="2"/>
      </rPr>
      <t>Attuazione degli insegnamenti appresi</t>
    </r>
  </si>
  <si>
    <r>
      <rPr>
        <b/>
        <sz val="18"/>
        <color rgb="FFFFFFFF"/>
        <rFont val="Calibri"/>
        <family val="2"/>
      </rPr>
      <t>Indicatori JEE corrispondenti agli indicatori HEPSA</t>
    </r>
  </si>
  <si>
    <r>
      <rPr>
        <sz val="12"/>
        <color rgb="FF000000"/>
        <rFont val="Calibri"/>
        <family val="2"/>
      </rPr>
      <t>Di seguito vengono presentati gli indicatori JEE insieme ai corrispondenti indicatori HEPSA. Gli indicatori JEE raffigurati in grigio non sono contemplati dallo strumento HEPSA. Per facilitare l’interpretazione del punteggio, sotto viene illustrato anche il sistema di punteggio.</t>
    </r>
  </si>
  <si>
    <r>
      <rPr>
        <b/>
        <sz val="16"/>
        <color rgb="FFFFFFFF"/>
        <rFont val="Calibri"/>
        <family val="2"/>
      </rPr>
      <t>Indicatore JEE</t>
    </r>
  </si>
  <si>
    <r>
      <rPr>
        <b/>
        <sz val="16"/>
        <color rgb="FFFFFFFF"/>
        <rFont val="Calibri"/>
        <family val="2"/>
      </rPr>
      <t>Indicatore HEPSA</t>
    </r>
  </si>
  <si>
    <r>
      <rPr>
        <b/>
        <sz val="16"/>
        <color rgb="FFFFFFFF"/>
        <rFont val="Calibri"/>
        <family val="2"/>
      </rPr>
      <t>Punteggio</t>
    </r>
  </si>
  <si>
    <r>
      <rPr>
        <b/>
        <sz val="16"/>
        <color rgb="FF000000"/>
        <rFont val="Calibri"/>
        <family val="2"/>
      </rPr>
      <t>Prevenire</t>
    </r>
  </si>
  <si>
    <r>
      <rPr>
        <sz val="11"/>
        <color theme="1" tint="0.49989318521683401"/>
        <rFont val="Calibri"/>
        <family val="2"/>
      </rPr>
      <t>P.1.1 Legislazione, leggi, regolamenti, requisiti amministrativi, politiche o altri strumenti governativi esistenti sono sufficienti per l’attuazione del RSI.</t>
    </r>
  </si>
  <si>
    <r>
      <rPr>
        <sz val="11"/>
        <color theme="1" tint="0.49989318521683401"/>
        <rFont val="Calibri"/>
        <family val="2"/>
      </rPr>
      <t>P.1.2 Lo Stato può dimostrare di aver adattato e allineato la legislazione interna, le politiche e le disposizioni amministrative per assicurare la conformità con il RSI (2005)</t>
    </r>
  </si>
  <si>
    <r>
      <rPr>
        <sz val="11"/>
        <color theme="1" tint="0.49989318521683401"/>
        <rFont val="Calibri"/>
        <family val="2"/>
      </rPr>
      <t>P.2.1 Esiste un meccanismo funzionale per il coordinamento e l’integrazione dei settori pertinenti nell’attuazione del RSI.</t>
    </r>
  </si>
  <si>
    <r>
      <rPr>
        <sz val="11"/>
        <color theme="1" tint="0.49989318521683401"/>
        <rFont val="Calibri"/>
        <family val="2"/>
      </rPr>
      <t>P.3.1 Rilevazione della resistenza antimicrobica (AMR)</t>
    </r>
  </si>
  <si>
    <r>
      <rPr>
        <sz val="11"/>
        <color theme="1" tint="0.49989318521683401"/>
        <rFont val="Calibri"/>
        <family val="2"/>
      </rPr>
      <t>P.3.2 Sorveglianza delle infezioni causate da patogeni resistenti agli antimicrobici</t>
    </r>
  </si>
  <si>
    <r>
      <rPr>
        <sz val="11"/>
        <color rgb="FF000000"/>
        <rFont val="Calibri"/>
        <family val="2"/>
      </rPr>
      <t>P.3.3 Programmi di prevenzione e controllo delle infezioni associate all’assistenza sanitaria (ICA)</t>
    </r>
  </si>
  <si>
    <r>
      <rPr>
        <sz val="11"/>
        <color rgb="FF000000"/>
        <rFont val="Calibri"/>
        <family val="2"/>
      </rPr>
      <t>Esistono standard di prevenzione e controllo delle infezioni funzionanti a livello nazionale e ospedaliero.</t>
    </r>
  </si>
  <si>
    <r>
      <rPr>
        <sz val="11"/>
        <color rgb="FF000000"/>
        <rFont val="Calibri"/>
        <family val="2"/>
      </rPr>
      <t>P.3.4 Attività di stewardship antimicrobica</t>
    </r>
  </si>
  <si>
    <r>
      <rPr>
        <sz val="11"/>
        <color rgb="FF000000"/>
        <rFont val="Calibri"/>
        <family val="2"/>
      </rPr>
      <t>Si applica la stewardship antimicrobica (insieme di strategie coordinate per migliorare l’utilizzo dei farmaci antimicrobici).</t>
    </r>
  </si>
  <si>
    <r>
      <rPr>
        <sz val="11"/>
        <color theme="1" tint="0.49989318521683401"/>
        <rFont val="Calibri"/>
        <family val="2"/>
      </rPr>
      <t>P.4.1 Esistenza di sistemi di sorveglianza per malattie/patogeni prioritari in ambito zoonotico</t>
    </r>
  </si>
  <si>
    <r>
      <rPr>
        <sz val="11"/>
        <color theme="1" tint="0.49989318521683401"/>
        <rFont val="Calibri"/>
        <family val="2"/>
      </rPr>
      <t>P.4.2 Personale veterinario o zoosanitario</t>
    </r>
  </si>
  <si>
    <r>
      <rPr>
        <sz val="11"/>
        <color rgb="FF000000"/>
        <rFont val="Calibri"/>
        <family val="2"/>
      </rPr>
      <t>P.4.3 Esistono meccanismi funzionanti per rispondere alle zoonosi infettive e a quelle potenziali</t>
    </r>
  </si>
  <si>
    <r>
      <rPr>
        <sz val="11"/>
        <color rgb="FF000000"/>
        <rFont val="Calibri"/>
        <family val="2"/>
      </rPr>
      <t>Esistono procedure funzionanti per rispondere alla zoonosi effettiva e potenziale.</t>
    </r>
  </si>
  <si>
    <r>
      <rPr>
        <sz val="11"/>
        <color rgb="FF000000"/>
        <rFont val="Calibri"/>
        <family val="2"/>
      </rPr>
      <t>P.5.1 Esistono meccanismi funzionanti per rilevare le malattie di origine alimentare e la contaminazione di alimenti e attuare una risposta.</t>
    </r>
  </si>
  <si>
    <r>
      <rPr>
        <sz val="11"/>
        <color rgb="FF000000"/>
        <rFont val="Calibri"/>
        <family val="2"/>
      </rPr>
      <t>Esistono procedure funzionanti per rispondere alle malattie di origine alimentare e alla contaminazione degli alimenti.</t>
    </r>
  </si>
  <si>
    <r>
      <rPr>
        <sz val="11"/>
        <color rgb="FF000000"/>
        <rFont val="Calibri"/>
        <family val="2"/>
      </rPr>
      <t>P.6.1 Esiste un sistema di biosicurezza e bioprotezione, esteso a tutta l’amministrazione, per strutture per esseri umani, animali e agricoltura</t>
    </r>
  </si>
  <si>
    <r>
      <rPr>
        <sz val="11"/>
        <color rgb="FF000000"/>
        <rFont val="Calibri"/>
        <family val="2"/>
      </rPr>
      <t>Esiste un sistema di biosicurezza e bioprotezione esteso a tutta l’amministrazione (vale a dire reti formali e informali) per strutture per esseri umani, animali e agricoltura.</t>
    </r>
  </si>
  <si>
    <r>
      <rPr>
        <sz val="11"/>
        <color theme="1" tint="0.49989318521683401"/>
        <rFont val="Calibri"/>
        <family val="2"/>
      </rPr>
      <t>P.6.2 Formazione e pratiche in materia di biosicurezza e bioprotezione</t>
    </r>
  </si>
  <si>
    <r>
      <rPr>
        <sz val="11"/>
        <color theme="1" tint="0.49989318521683401"/>
        <rFont val="Calibri"/>
        <family val="2"/>
      </rPr>
      <t>P.7.1 Copertura vaccinale (morbillo) come parte del programma nazionale</t>
    </r>
  </si>
  <si>
    <r>
      <rPr>
        <sz val="11"/>
        <color theme="1" tint="0.49989318521683401"/>
        <rFont val="Calibri"/>
        <family val="2"/>
      </rPr>
      <t>P.7.2 Accesso e distribuzione vaccinali nazionali</t>
    </r>
  </si>
  <si>
    <r>
      <rPr>
        <b/>
        <sz val="16"/>
        <color rgb="FF000000"/>
        <rFont val="Calibri"/>
        <family val="2"/>
      </rPr>
      <t>Rilevare</t>
    </r>
  </si>
  <si>
    <r>
      <rPr>
        <sz val="11"/>
        <color rgb="FF000000"/>
        <rFont val="Calibri"/>
        <family val="2"/>
      </rPr>
      <t>D.1.1 Test di laboratorio per la rilevazione di malattie prioritarie</t>
    </r>
  </si>
  <si>
    <r>
      <rPr>
        <sz val="11"/>
        <color rgb="FF000000"/>
        <rFont val="Calibri"/>
        <family val="2"/>
      </rPr>
      <t>Sono disponibili servizi di laboratorio per testare le minacce prioritarie per la salute.</t>
    </r>
  </si>
  <si>
    <r>
      <rPr>
        <sz val="11"/>
        <color theme="1" tint="0.49989318521683401"/>
        <rFont val="Calibri"/>
        <family val="2"/>
      </rPr>
      <t>D.1.2 Sistema di rinvio e trasporto dei campioni</t>
    </r>
  </si>
  <si>
    <r>
      <rPr>
        <sz val="11"/>
        <color theme="1" tint="0.49989318521683401"/>
        <rFont val="Calibri"/>
        <family val="2"/>
      </rPr>
      <t>D.1.3 Efficace e moderna diagnostica di laboratorio e decentrata</t>
    </r>
  </si>
  <si>
    <r>
      <rPr>
        <sz val="11"/>
        <color theme="1" tint="0.49989318521683401"/>
        <rFont val="Calibri"/>
        <family val="2"/>
      </rPr>
      <t>D.1.4 Sistema di qualità del laboratorio</t>
    </r>
  </si>
  <si>
    <r>
      <rPr>
        <sz val="11"/>
        <color rgb="FF000000"/>
        <rFont val="Calibri"/>
        <family val="2"/>
      </rPr>
      <t>D.2.1 Sistemi di sorveglianza basati su indicatori ed eventi</t>
    </r>
  </si>
  <si>
    <r>
      <rPr>
        <sz val="11"/>
        <color rgb="FF000000"/>
        <rFont val="Calibri"/>
        <family val="2"/>
      </rPr>
      <t>Esiste un sistema di sorveglianza basato su indicatori.</t>
    </r>
  </si>
  <si>
    <r>
      <rPr>
        <sz val="11"/>
        <color rgb="FF000000"/>
        <rFont val="Calibri"/>
        <family val="2"/>
      </rPr>
      <t>Esiste un sistema di informazione sulle epidemie.</t>
    </r>
  </si>
  <si>
    <r>
      <rPr>
        <sz val="11"/>
        <color rgb="FF000000"/>
        <rFont val="Calibri"/>
        <family val="2"/>
      </rPr>
      <t>D.2.2 Sistema di segnalazione in tempo reale interoperabile, interconnesso ed elettronico</t>
    </r>
  </si>
  <si>
    <r>
      <rPr>
        <sz val="11"/>
        <color rgb="FF000000"/>
        <rFont val="Calibri"/>
        <family val="2"/>
      </rPr>
      <t>Il sistema di sorveglianza fornisce una segnalazione in tempo reale dei dati pertinenti.</t>
    </r>
  </si>
  <si>
    <r>
      <rPr>
        <sz val="11"/>
        <color rgb="FF000000"/>
        <rFont val="Calibri"/>
        <family val="2"/>
      </rPr>
      <t>Tutti i sistemi di sorveglianza pertinenti sono integrati in una rete che scambia costantemente informazioni.</t>
    </r>
  </si>
  <si>
    <r>
      <rPr>
        <sz val="11"/>
        <color rgb="FF000000"/>
        <rFont val="Calibri"/>
        <family val="2"/>
      </rPr>
      <t>Esistono reti e protocolli di segnalazione.</t>
    </r>
  </si>
  <si>
    <r>
      <rPr>
        <sz val="11"/>
        <color rgb="FF000000"/>
        <rFont val="Calibri"/>
        <family val="2"/>
      </rPr>
      <t>Il sistema di sorveglianza è conforme agli standard dell’UE e dell’OMS per quanto riguarda i dati epidemiologici di tutte le malattie sotto sorveglianza dell’UE, le rispettive definizioni dei casi e i protocolli di segnalazione.</t>
    </r>
  </si>
  <si>
    <r>
      <rPr>
        <sz val="11"/>
        <color rgb="FF000000"/>
        <rFont val="Calibri"/>
        <family val="2"/>
      </rPr>
      <t>È istituita la partecipazione alle reti di sorveglianza dell’UE.</t>
    </r>
  </si>
  <si>
    <r>
      <rPr>
        <sz val="11"/>
        <color rgb="FF000000"/>
        <rFont val="Calibri"/>
        <family val="2"/>
      </rPr>
      <t>D.2.3 Analisi dei dati di sorveglianza</t>
    </r>
  </si>
  <si>
    <r>
      <rPr>
        <sz val="11"/>
        <color rgb="FF000000"/>
        <rFont val="Calibri"/>
        <family val="2"/>
      </rPr>
      <t>Il sistema di sorveglianza è in grado di fornire le informazioni necessarie per dare indicazioni e consulenza in merito alla risposta.</t>
    </r>
  </si>
  <si>
    <r>
      <rPr>
        <sz val="11"/>
        <color rgb="FF000000"/>
        <rFont val="Calibri"/>
        <family val="2"/>
      </rPr>
      <t>D.2.4 Sistemi di sorveglianza sindromica</t>
    </r>
  </si>
  <si>
    <r>
      <rPr>
        <sz val="11"/>
        <color rgb="FF000000"/>
        <rFont val="Calibri"/>
        <family val="2"/>
      </rPr>
      <t>Esiste un sistema di informazione sulle epidemie.</t>
    </r>
  </si>
  <si>
    <r>
      <rPr>
        <sz val="11"/>
        <color rgb="FF000000"/>
        <rFont val="Calibri"/>
        <family val="2"/>
      </rPr>
      <t>D.3.1 Sistema di segnalazione efficiente all’OMS, alla FAO e all’OIE</t>
    </r>
  </si>
  <si>
    <r>
      <rPr>
        <sz val="11"/>
        <color rgb="FF000000"/>
        <rFont val="Calibri"/>
        <family val="2"/>
      </rPr>
      <t>Le catene di responsabilità sono chiaramente individuate per garantire comunicazioni efficaci a livello nazionale e internazionale.</t>
    </r>
  </si>
  <si>
    <r>
      <rPr>
        <sz val="11"/>
        <color rgb="FF000000"/>
        <rFont val="Calibri"/>
        <family val="2"/>
      </rPr>
      <t>D.3.2 Reti e protocolli di segnalazione nel paese</t>
    </r>
  </si>
  <si>
    <r>
      <rPr>
        <sz val="11"/>
        <color rgb="FF000000"/>
        <rFont val="Calibri"/>
        <family val="2"/>
      </rPr>
      <t>Le funzioni e le operazioni dei punti focali nazionali RSI sono in atto secondo le definizione del RSI (2005).</t>
    </r>
  </si>
  <si>
    <r>
      <rPr>
        <sz val="11"/>
        <color rgb="FF000000"/>
        <rFont val="Calibri"/>
        <family val="2"/>
      </rPr>
      <t>Esistono reti e protocolli di segnalazione.</t>
    </r>
  </si>
  <si>
    <r>
      <rPr>
        <sz val="11"/>
        <color rgb="FF000000"/>
        <rFont val="Calibri"/>
        <family val="2"/>
      </rPr>
      <t>D.4.1 Sono disponibili risorse umane per attuare i requisiti delle capacità essenziali stabilite dal RSI</t>
    </r>
  </si>
  <si>
    <r>
      <rPr>
        <sz val="11"/>
        <color rgb="FF000000"/>
        <rFont val="Calibri"/>
        <family val="2"/>
      </rPr>
      <t>Sono disponibili risorse umane per attuare i requisiti relativi alle capacità essenziali stabiliti dal RSI.</t>
    </r>
  </si>
  <si>
    <r>
      <rPr>
        <sz val="11"/>
        <color theme="1" tint="0.49989318521683401"/>
        <rFont val="Calibri"/>
        <family val="2"/>
      </rPr>
      <t>D.4.2 Esiste un programma di formazione epidemiologico applicato come il FETP</t>
    </r>
  </si>
  <si>
    <r>
      <rPr>
        <sz val="11"/>
        <color rgb="FF000000"/>
        <rFont val="Calibri"/>
        <family val="2"/>
      </rPr>
      <t>D.4.3 Strategia del personale</t>
    </r>
  </si>
  <si>
    <r>
      <rPr>
        <sz val="11"/>
        <color rgb="FF000000"/>
        <rFont val="Calibri"/>
        <family val="2"/>
      </rPr>
      <t>Le abilità e le competenze del personale della sanità pubblica sono rafforzate per sostenere la sorveglianza e la risposta di sanità pubblica a tutti i livelli del sistema sanitario.</t>
    </r>
  </si>
  <si>
    <r>
      <rPr>
        <b/>
        <sz val="16"/>
        <color rgb="FF000000"/>
        <rFont val="Calibri"/>
        <family val="2"/>
      </rPr>
      <t>Rispondere</t>
    </r>
  </si>
  <si>
    <r>
      <rPr>
        <sz val="11"/>
        <color rgb="FF000000"/>
        <rFont val="Calibri"/>
        <family val="2"/>
      </rPr>
      <t>R.1.1 Il piano nazionale multirischio di preparazione e risposta alle emergenze di sanità pubblica è sviluppato e attuato</t>
    </r>
  </si>
  <si>
    <r>
      <rPr>
        <sz val="11"/>
        <color rgb="FF000000"/>
        <rFont val="Calibri"/>
        <family val="2"/>
      </rPr>
      <t>Un piano nazionale di preparazione alle emergenze di sanità pubblica è elaborato, mantenuto aggiornato o approvato ad es. dall’organo nazionale competente.</t>
    </r>
  </si>
  <si>
    <r>
      <rPr>
        <sz val="11"/>
        <color rgb="FF000000"/>
        <rFont val="Calibri"/>
        <family val="2"/>
      </rPr>
      <t>Il piano nazionale di preparazione alle emergenze di sanità pubblica è attuato.</t>
    </r>
  </si>
  <si>
    <r>
      <rPr>
        <sz val="11"/>
        <color rgb="FF000000"/>
        <rFont val="Calibri"/>
        <family val="2"/>
      </rPr>
      <t>R.1.2 I rischi e le risorse prioritari per la sanità pubblica sono mappati e utilizzati.</t>
    </r>
  </si>
  <si>
    <r>
      <rPr>
        <sz val="11"/>
        <color rgb="FF000000"/>
        <rFont val="Calibri"/>
        <family val="2"/>
      </rPr>
      <t>I rischi e le risorse prioritari per la sanità pubblica sono mappati e utilizzati.</t>
    </r>
  </si>
  <si>
    <r>
      <rPr>
        <sz val="11"/>
        <color rgb="FF000000"/>
        <rFont val="Calibri"/>
        <family val="2"/>
      </rPr>
      <t>R.2.1 Capacità di attivare le operazioni di emergenza</t>
    </r>
  </si>
  <si>
    <r>
      <rPr>
        <sz val="11"/>
        <color rgb="FF000000"/>
        <rFont val="Calibri"/>
        <family val="2"/>
      </rPr>
      <t>Esiste un programma operativo di emergenza che comprende un Centro per le operazioni di emergenza, procedure e piani operativi e la capacità di attivare le operazioni di emergenza.</t>
    </r>
  </si>
  <si>
    <r>
      <rPr>
        <sz val="11"/>
        <color rgb="FF000000"/>
        <rFont val="Calibri"/>
        <family val="2"/>
      </rPr>
      <t>R.2.2 Procedure e piani operativi del Centro per le operazioni di emergenza</t>
    </r>
  </si>
  <si>
    <r>
      <rPr>
        <sz val="11"/>
        <color rgb="FF000000"/>
        <rFont val="Calibri"/>
        <family val="2"/>
      </rPr>
      <t>R.2.3 Programma per le operazioni di emergenza</t>
    </r>
  </si>
  <si>
    <r>
      <rPr>
        <sz val="11"/>
        <color rgb="FF000000"/>
        <rFont val="Calibri"/>
        <family val="2"/>
      </rPr>
      <t>R.2.4 Le procedure di gestione dei casi sono attuate per i pericoli pertinenti di cui al RSI.</t>
    </r>
  </si>
  <si>
    <r>
      <rPr>
        <sz val="11"/>
        <color rgb="FF000000"/>
        <rFont val="Calibri"/>
        <family val="2"/>
      </rPr>
      <t>Le procedure di gestione dei casi sono attuate per i pericoli pertinenti di cui al RSI.</t>
    </r>
  </si>
  <si>
    <r>
      <rPr>
        <sz val="11"/>
        <color rgb="FF000000"/>
        <rFont val="Calibri"/>
        <family val="2"/>
      </rPr>
      <t>R.3.1 Durante un evento biologico presunto o confermato le autorità di sanità pubblica e di sicurezza pubblica (ad es. forze dell’ordine, controllo delle frontiere, dogane) sono collegate</t>
    </r>
  </si>
  <si>
    <r>
      <rPr>
        <sz val="11"/>
        <color rgb="FF000000"/>
        <rFont val="Calibri"/>
        <family val="2"/>
      </rPr>
      <t>La pianificazione della preparazione assicura la collaborazione intersettoriale nonché ruoli e responsabilità chiaramente definiti per tutte le parti interessate.</t>
    </r>
  </si>
  <si>
    <r>
      <rPr>
        <sz val="11"/>
        <color rgb="FF000000"/>
        <rFont val="Calibri"/>
        <family val="2"/>
      </rPr>
      <t>R.4.1 Esiste un sistema per inviare e ricevere contromisure mediche durante un’emergenza di sanità pubblica</t>
    </r>
  </si>
  <si>
    <r>
      <rPr>
        <sz val="11"/>
        <color rgb="FF000000"/>
        <rFont val="Calibri"/>
        <family val="2"/>
      </rPr>
      <t>Esistono procedure per inviare e ricevere contromisure mediche durante un’emergenza di sanità pubblica.</t>
    </r>
  </si>
  <si>
    <r>
      <rPr>
        <sz val="11"/>
        <color rgb="FF000000"/>
        <rFont val="Calibri"/>
        <family val="2"/>
      </rPr>
      <t>R.4.2 Esiste un sistema per inviare e ricevere personale sanitario durante un’emergenza di sanità pubblica</t>
    </r>
  </si>
  <si>
    <r>
      <rPr>
        <sz val="11"/>
        <color rgb="FF000000"/>
        <rFont val="Calibri"/>
        <family val="2"/>
      </rPr>
      <t>Per i rispondenti che forniscono assistenza in un’emergenza di sanità pubblica all’estero, è in vigore un protocollo per l’evacuazione medica.</t>
    </r>
  </si>
  <si>
    <r>
      <rPr>
        <sz val="11"/>
        <color rgb="FF000000"/>
        <rFont val="Calibri"/>
        <family val="2"/>
      </rPr>
      <t>R.5.1 Sistemi di comunicazione dei rischi (piani, meccanismi, ecc.)</t>
    </r>
  </si>
  <si>
    <r>
      <rPr>
        <sz val="11"/>
        <color rgb="FF000000"/>
        <rFont val="Calibri"/>
        <family val="2"/>
      </rPr>
      <t>Sono istituite politiche e procedure di comunicazione per sviluppare, coordinare e diffondere le informazioni relative a un evento di interesse per la sanità pubblica.</t>
    </r>
  </si>
  <si>
    <r>
      <rPr>
        <sz val="11"/>
        <color rgb="FF000000"/>
        <rFont val="Calibri"/>
        <family val="2"/>
      </rPr>
      <t>R.5.2 Comunicazione e coordinamento interni e dei partner</t>
    </r>
  </si>
  <si>
    <r>
      <rPr>
        <sz val="11"/>
        <color rgb="FF000000"/>
        <rFont val="Calibri"/>
        <family val="2"/>
      </rPr>
      <t>Sono istituite politiche e procedure di comunicazione per sviluppare, coordinare e diffondere le informazioni relative a un evento di interesse per la sanità pubblica.</t>
    </r>
  </si>
  <si>
    <r>
      <rPr>
        <sz val="11"/>
        <color rgb="FF000000"/>
        <rFont val="Calibri"/>
        <family val="2"/>
      </rPr>
      <t>Sono istituite procedure per coordinare tutti i partner pertinenti del sistema sanitario, ad es. servizi di sanità pubblica, servizi medici e di salute mentale/comportamentale.</t>
    </r>
  </si>
  <si>
    <r>
      <rPr>
        <sz val="11"/>
        <color rgb="FF000000"/>
        <rFont val="Calibri"/>
        <family val="2"/>
      </rPr>
      <t>Il coordinamento prevede l’attivazione di reti di supporto, i gruppi di consulenza, le reti di partner e la comunicazione</t>
    </r>
  </si>
  <si>
    <r>
      <rPr>
        <sz val="11"/>
        <color rgb="FF000000"/>
        <rFont val="Calibri"/>
        <family val="2"/>
      </rPr>
      <t>R.5.3 Comunicazione pubblica</t>
    </r>
  </si>
  <si>
    <r>
      <rPr>
        <sz val="11"/>
        <color rgb="FF000000"/>
        <rFont val="Calibri"/>
        <family val="2"/>
      </rPr>
      <t>Le informazioni relative a un evento sono divulgate al pubblico, al fine di spiegare l’epidemia, creare fiducia e ridurre al minimo il rischio di infezione.</t>
    </r>
  </si>
  <si>
    <r>
      <rPr>
        <sz val="11"/>
        <color rgb="FF000000"/>
        <rFont val="Calibri"/>
        <family val="2"/>
      </rPr>
      <t>Sono creati i messaggi chiave per la comunicazione pubblica.</t>
    </r>
  </si>
  <si>
    <r>
      <rPr>
        <sz val="11"/>
        <color theme="1" tint="0.49989318521683401"/>
        <rFont val="Calibri"/>
        <family val="2"/>
      </rPr>
      <t>R.5.4 Impegno di comunicazione con le comunità interessate</t>
    </r>
  </si>
  <si>
    <r>
      <rPr>
        <sz val="11"/>
        <color rgb="FF000000"/>
        <rFont val="Calibri"/>
        <family val="2"/>
      </rPr>
      <t>R.5.5 Ascolto dinamico e gestione delle indiscrezioni</t>
    </r>
  </si>
  <si>
    <r>
      <rPr>
        <sz val="11"/>
        <color rgb="FF000000"/>
        <rFont val="Calibri"/>
        <family val="2"/>
      </rPr>
      <t>Le informazioni date al pubblico tengono conto delle percezioni dei rischi da parte del pubblico.</t>
    </r>
  </si>
  <si>
    <r>
      <rPr>
        <sz val="11"/>
        <color rgb="FF000000"/>
        <rFont val="Calibri"/>
        <family val="2"/>
      </rPr>
      <t>Nel processo decisionale viene presa in considerazione la risposta comportamentale attesa (ad es. i livelli di preoccupazione riscontrati dalla popolazione).</t>
    </r>
  </si>
  <si>
    <r>
      <rPr>
        <b/>
        <sz val="16"/>
        <color rgb="FF000000"/>
        <rFont val="Calibri"/>
        <family val="2"/>
      </rPr>
      <t>Altri pericoli relativi al RSI e punti di ingresso (PoE)</t>
    </r>
  </si>
  <si>
    <r>
      <rPr>
        <sz val="11"/>
        <color rgb="FF000000"/>
        <rFont val="Calibri"/>
        <family val="2"/>
      </rPr>
      <t>PoE.1 Le capacità di routine sono istituite presso i PoE.</t>
    </r>
  </si>
  <si>
    <r>
      <rPr>
        <sz val="11"/>
        <color rgb="FF000000"/>
        <rFont val="Calibri"/>
        <family val="2"/>
      </rPr>
      <t>Gli obblighi stabiliti dal RSI in merito ai punti di ingresso sono rispettati.</t>
    </r>
  </si>
  <si>
    <r>
      <rPr>
        <sz val="11"/>
        <color rgb="FF000000"/>
        <rFont val="Calibri"/>
        <family val="2"/>
      </rPr>
      <t>PoE.2 Efficace risposta di sanità pubblica presso i punti di ingresso</t>
    </r>
  </si>
  <si>
    <r>
      <rPr>
        <sz val="11"/>
        <color rgb="FF000000"/>
        <rFont val="Calibri"/>
        <family val="2"/>
      </rPr>
      <t>Un’efficace risposta di sanità pubblica presso i punti di ingresso è istituita a norma del RSI.</t>
    </r>
  </si>
  <si>
    <r>
      <rPr>
        <sz val="11"/>
        <color rgb="FF000000"/>
        <rFont val="Calibri"/>
        <family val="2"/>
      </rPr>
      <t>CE.1 Esistono meccanismi funzionanti per rilevare emergenze o eventi chimici e attuare una risposta.</t>
    </r>
  </si>
  <si>
    <r>
      <rPr>
        <sz val="11"/>
        <color rgb="FF000000"/>
        <rFont val="Calibri"/>
        <family val="2"/>
      </rPr>
      <t>Sono in atto piani di preparazione per gli eventi di rischio biologico, elaborati congiuntamente dai settori della sanità pubblica e da quelli non sanitari, come la protezione civile, il controllo delle frontiere e le dogane.</t>
    </r>
  </si>
  <si>
    <r>
      <rPr>
        <sz val="11"/>
        <color theme="1" tint="0.49989318521683401"/>
        <rFont val="Calibri"/>
        <family val="2"/>
      </rPr>
      <t>CE.2 È predisposto un ambiente favorevole per la gestione di eventi chimici</t>
    </r>
  </si>
  <si>
    <r>
      <rPr>
        <sz val="11"/>
        <color theme="1" tint="0.49989318521683401"/>
        <rFont val="Calibri"/>
        <family val="2"/>
      </rPr>
      <t>RE.1 Esistono meccanismi funzionanti per rilevare emergenze radiologiche o nucleari e attuare una risposta.</t>
    </r>
  </si>
  <si>
    <r>
      <rPr>
        <sz val="11"/>
        <color theme="1" tint="0.49989318521683401"/>
        <rFont val="Calibri"/>
        <family val="2"/>
      </rPr>
      <t>RE.2 È predisposto un ambiente favorevole per la gestione di emergenze radioattive</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</si>
  <si>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</si>
  <si>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</si>
  <si>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</si>
  <si>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</si>
  <si>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</si>
  <si>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</si>
  <si>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</si>
  <si>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</si>
  <si>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</si>
  <si>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</si>
  <si>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</si>
  <si>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</si>
  <si>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</si>
  <si>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</si>
  <si>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</si>
  <si>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</si>
  <si>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</si>
  <si>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</si>
  <si>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</si>
  <si>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</si>
  <si>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</si>
  <si>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</si>
  <si>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</si>
  <si>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</si>
  <si>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</si>
  <si>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</si>
  <si>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</si>
  <si>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</si>
  <si>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</si>
  <si>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</si>
  <si>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</si>
  <si>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</si>
  <si>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</si>
  <si>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</si>
  <si>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</si>
  <si>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</si>
  <si>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</si>
  <si>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</si>
  <si>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Panoramica di BSI e CSI</t>
    </r>
  </si>
  <si>
    <r>
      <rPr>
        <b/>
        <sz val="11"/>
        <color rgb="FFFFFFFF"/>
        <rFont val="Calibri"/>
        <family val="2"/>
      </rPr>
      <t>D1: Preparativi e governance pre-evento</t>
    </r>
  </si>
  <si>
    <r>
      <rPr>
        <b/>
        <sz val="11"/>
        <color rgb="FF000000"/>
        <rFont val="Calibri"/>
        <family val="2"/>
      </rPr>
      <t>BSI</t>
    </r>
  </si>
  <si>
    <r>
      <rPr>
        <b/>
        <sz val="11"/>
        <color rgb="FF000000"/>
        <rFont val="Calibri"/>
        <family val="2"/>
      </rPr>
      <t>CSI</t>
    </r>
  </si>
  <si>
    <r>
      <rPr>
        <sz val="11"/>
        <color rgb="FF000000"/>
        <rFont val="Calibri"/>
        <family val="2"/>
      </rPr>
      <t>1 La preparazione alle emergenze è integrata nelle strategie, nei finanziamenti e nei piani sanitari nazionali.</t>
    </r>
  </si>
  <si>
    <r>
      <rPr>
        <sz val="11"/>
        <color rgb="FF000000"/>
        <rFont val="Calibri"/>
        <family val="2"/>
      </rPr>
      <t>2 Le politiche multisettoriali di gestione dei rischi in caso di emergenza e la legislazione includono le minacce per la sanità pubblica.</t>
    </r>
  </si>
  <si>
    <r>
      <rPr>
        <sz val="11"/>
        <color rgb="FF000000"/>
        <rFont val="Calibri"/>
        <family val="2"/>
      </rPr>
      <t>3 Un piano nazionale di preparazione alle emergenze di sanità pubblica è sviluppato, mantenuto aggiornato o approvato ad es. dall’organo competente nazionale.</t>
    </r>
  </si>
  <si>
    <r>
      <rPr>
        <sz val="11"/>
        <color rgb="FF000000"/>
        <rFont val="Calibri"/>
        <family val="2"/>
      </rPr>
      <t>3.1. Il piano nazionale di preparazione alle emergenze di sanità pubblica è attuato.</t>
    </r>
  </si>
  <si>
    <r>
      <rPr>
        <sz val="11"/>
        <color rgb="FF000000"/>
        <rFont val="Calibri"/>
        <family val="2"/>
      </rPr>
      <t>3.2 I piani di preparazione sono flessibili e facilmente adattabili.</t>
    </r>
  </si>
  <si>
    <r>
      <rPr>
        <sz val="11"/>
        <color rgb="FF000000"/>
        <rFont val="Calibri"/>
        <family val="2"/>
      </rPr>
      <t>3.3 La pianificazione della preparazione include la preparazione delle comunità in modo da essere pronti e resistere a incidenti di sanità pubblica e recuperare successivamente.</t>
    </r>
  </si>
  <si>
    <r>
      <rPr>
        <sz val="11"/>
        <color rgb="FF000000"/>
        <rFont val="Calibri"/>
        <family val="2"/>
      </rPr>
      <t>4 La pianificazione della preparazione include un’autovalutazione, che comporta l’individuazione delle lacune e delle possibili soluzioni, le capacità in termini di risorse umane e le parti interessate nazionali pertinenti.</t>
    </r>
  </si>
  <si>
    <r>
      <rPr>
        <sz val="11"/>
        <color rgb="FF000000"/>
        <rFont val="Calibri"/>
        <family val="2"/>
      </rPr>
      <t xml:space="preserve">4.1 Tale autovalutazione è integrata nel meccanismo finanziario e di pianificazione strategico esistente. </t>
    </r>
  </si>
  <si>
    <r>
      <rPr>
        <sz val="11"/>
        <color rgb="FF000000"/>
        <rFont val="Calibri"/>
        <family val="2"/>
      </rPr>
      <t>5 La pianificazione della preparazione include la valutazione e il rafforzamento delle capacità esistenti (strutture/servizi, attrezzature del personale, piani scritti per la preparazione, procedure operative standard).</t>
    </r>
  </si>
  <si>
    <r>
      <rPr>
        <sz val="11"/>
        <color rgb="FF000000"/>
        <rFont val="Calibri"/>
        <family val="2"/>
      </rPr>
      <t>5.1 I piani di preparazione includono una strategia di rafforzamento delle capacità.</t>
    </r>
  </si>
  <si>
    <r>
      <rPr>
        <sz val="11"/>
        <color rgb="FF000000"/>
        <rFont val="Calibri"/>
        <family val="2"/>
      </rPr>
      <t>5.2 Il sistema di preparazione e risposta per le emergenze di sanità pubblica (comprese le malattie trasmissibili) soddisfa le migliori pratiche dell’UE.</t>
    </r>
  </si>
  <si>
    <r>
      <rPr>
        <sz val="11"/>
        <color rgb="FF000000"/>
        <rFont val="Calibri"/>
        <family val="2"/>
      </rPr>
      <t>5.3 I piani pandemici sono coerenti con gli orientamenti internazionali (ad es. OMS e UE) disponibili.</t>
    </r>
  </si>
  <si>
    <r>
      <rPr>
        <sz val="11"/>
        <color rgb="FF000000"/>
        <rFont val="Calibri"/>
        <family val="2"/>
      </rPr>
      <t xml:space="preserve">6 La pianificazione della preparazione include </t>
    </r>
    <r>
      <rPr>
        <sz val="11"/>
        <color rgb="FF000000"/>
        <rFont val="Calibri"/>
        <family val="2"/>
      </rPr>
      <t xml:space="preserve"> </t>
    </r>
    <r>
      <rPr>
        <sz val="11"/>
        <color rgb="FF000000"/>
        <rFont val="Calibri"/>
        <family val="2"/>
      </rPr>
      <t>adeguate contromisure mediche per tutelare la salute della popolazione degli Stati membri.</t>
    </r>
  </si>
  <si>
    <r>
      <rPr>
        <sz val="11"/>
        <color rgb="FF000000"/>
        <rFont val="Calibri"/>
        <family val="2"/>
      </rPr>
      <t>6.1 La pianificazione della preparazione include l’individuazione dei fornitori delle contromisure mediche, anche con riguardo alle capacità e ai tempi di consegna.</t>
    </r>
  </si>
  <si>
    <r>
      <rPr>
        <sz val="11"/>
        <color rgb="FF000000"/>
        <rFont val="Calibri"/>
        <family val="2"/>
      </rPr>
      <t>7 La pianificazione della preparazione assicura la collaborazione intersettoriale nonché ruoli e responsabilità chiaramente definiti per tutte le parti interessate.</t>
    </r>
  </si>
  <si>
    <r>
      <rPr>
        <sz val="11"/>
        <color rgb="FF000000"/>
        <rFont val="Calibri"/>
        <family val="2"/>
      </rPr>
      <t>7.1 Esiste un sistema di biosicurezza e bioprotezione esteso a tutta l’amministrazione (vale a dire reti formali e informali) per strutture per esseri umani, animali e agricoltura.</t>
    </r>
  </si>
  <si>
    <r>
      <rPr>
        <sz val="11"/>
        <color rgb="FF000000"/>
        <rFont val="Calibri"/>
        <family val="2"/>
      </rPr>
      <t>7.2 Il coordinamento, il comando e il controllo multisettoriali e multilaterali fra le parti interessate si basano su un’infrastruttura consolidata.</t>
    </r>
  </si>
  <si>
    <r>
      <rPr>
        <sz val="11"/>
        <color rgb="FF000000"/>
        <rFont val="Calibri"/>
        <family val="2"/>
      </rPr>
      <t>7.3 Il coordinamento, il comando e il controllo multisettoriali e multilaterali fra le parti interessate sono costantemente rafforzati durante il processo di pianificazione.</t>
    </r>
  </si>
  <si>
    <r>
      <rPr>
        <sz val="11"/>
        <color rgb="FF000000"/>
        <rFont val="Calibri"/>
        <family val="2"/>
      </rPr>
      <t>7.4 La pianificazione della preparazione include le capacità di supporto delle operazioni ai livelli di risposta intermedio e comunitario/primario durante un’emergenza di sanità pubblica.</t>
    </r>
  </si>
  <si>
    <r>
      <rPr>
        <sz val="11"/>
        <color rgb="FF000000"/>
        <rFont val="Calibri"/>
        <family val="2"/>
      </rPr>
      <t>8 Rischi e risorse prioritari per la sanità pubblica sono mappati e utilizzati.</t>
    </r>
  </si>
  <si>
    <r>
      <rPr>
        <sz val="11"/>
        <color rgb="FF000000"/>
        <rFont val="Calibri"/>
        <family val="2"/>
      </rPr>
      <t>8.1 Si applica la stewardship antimicrobica (insieme di strategie coordinate per migliorare l’utilizzo dei farmaci antimicrobici).</t>
    </r>
  </si>
  <si>
    <r>
      <rPr>
        <sz val="11"/>
        <color rgb="FF000000"/>
        <rFont val="Calibri"/>
        <family val="2"/>
      </rPr>
      <t xml:space="preserve">8.2 La preparazione include: la capacità di prevenire, rilevare e gestire le epidemie durante grandi e improvvisi flussi di migranti. </t>
    </r>
  </si>
  <si>
    <r>
      <rPr>
        <sz val="11"/>
        <color rgb="FF000000"/>
        <rFont val="Calibri"/>
        <family val="2"/>
      </rPr>
      <t>9 Esiste un quadro nazionale specifico per le minacce prioritarie (come l’influenza pandemica) in tutti i settori.</t>
    </r>
  </si>
  <si>
    <r>
      <rPr>
        <sz val="11"/>
        <color rgb="FF000000"/>
        <rFont val="Calibri"/>
        <family val="2"/>
      </rPr>
      <t>9.1 Sono in atto piani di preparazione per gli eventi di rischio biologico, elaborati congiuntamente dai settori della sanità pubblica e da quelli non sanitari, come la protezione civile, il controllo delle frontiere e le dogane.</t>
    </r>
  </si>
  <si>
    <r>
      <rPr>
        <sz val="11"/>
        <color rgb="FF000000"/>
        <rFont val="Calibri"/>
        <family val="2"/>
      </rPr>
      <t>9.2 Per quanto riguarda la preparazione alle pandemie, una pianificazione e un coordinamento intergovernativi validi rimangono fondamentali e sono guidati dal ministero della sanità.</t>
    </r>
  </si>
  <si>
    <r>
      <rPr>
        <sz val="11"/>
        <color rgb="FF000000"/>
        <rFont val="Calibri"/>
        <family val="2"/>
      </rPr>
      <t>10 La preparazione è istituita nelle reti nazionali e regionali.</t>
    </r>
  </si>
  <si>
    <r>
      <rPr>
        <sz val="11"/>
        <color rgb="FF000000"/>
        <rFont val="Calibri"/>
        <family val="2"/>
      </rPr>
      <t>11 È in atto la collaborazione tra i paesi per mantenere elevati livelli di preparazione.</t>
    </r>
  </si>
  <si>
    <r>
      <rPr>
        <sz val="11"/>
        <color rgb="FF000000"/>
        <rFont val="Calibri"/>
        <family val="2"/>
      </rPr>
      <t>12 Le funzioni e le operazioni dei punti focali nazionali RSI sono in atto come definito dal RSI (2005).</t>
    </r>
  </si>
  <si>
    <r>
      <rPr>
        <sz val="11"/>
        <color rgb="FF000000"/>
        <rFont val="Calibri"/>
        <family val="2"/>
      </rPr>
      <t>13 Sono istituite politiche e procedure di comunicazione per sviluppare, coordinare e diffondere le informazioni relative a un evento di interesse per la sanità pubblica.</t>
    </r>
  </si>
  <si>
    <r>
      <rPr>
        <sz val="11"/>
        <color rgb="FF000000"/>
        <rFont val="Calibri"/>
        <family val="2"/>
      </rPr>
      <t>13.1 Una strategia di comunicazione garantisce comunicazioni tempestive ed efficaci prima di un evento e durante il suo corso.</t>
    </r>
  </si>
  <si>
    <r>
      <rPr>
        <sz val="11"/>
        <color rgb="FF000000"/>
        <rFont val="Calibri"/>
        <family val="2"/>
      </rPr>
      <t>13.2 La strategia di comunicazione include un approccio di scalabilità verticale.</t>
    </r>
  </si>
  <si>
    <r>
      <rPr>
        <sz val="11"/>
        <color rgb="FF000000"/>
        <rFont val="Calibri"/>
        <family val="2"/>
      </rPr>
      <t>13.3 I piani di comunicazione in caso di emergenza rimangono flessibili e aggiornati secondo le necessità.</t>
    </r>
  </si>
  <si>
    <r>
      <rPr>
        <sz val="11"/>
        <color rgb="FF000000"/>
        <rFont val="Calibri"/>
        <family val="2"/>
      </rPr>
      <t>13.4 I piani di comunicazione in caso di emergenza sono pragmatici e semplici da attuare.</t>
    </r>
  </si>
  <si>
    <r>
      <rPr>
        <sz val="11"/>
        <color rgb="FF000000"/>
        <rFont val="Calibri"/>
        <family val="2"/>
      </rPr>
      <t>13.5 I piani di comunicazione in caso di emergenza sono testati.</t>
    </r>
  </si>
  <si>
    <r>
      <rPr>
        <sz val="11"/>
        <color rgb="FF000000"/>
        <rFont val="Calibri"/>
        <family val="2"/>
      </rPr>
      <t>13.6 I piani di comunicazione in caso di emergenza contemplano la possibilità che determinati eventi ricevano maggiore attenzione da parte dei media.</t>
    </r>
  </si>
  <si>
    <r>
      <rPr>
        <sz val="11"/>
        <color rgb="FF000000"/>
        <rFont val="Calibri"/>
        <family val="2"/>
      </rPr>
      <t>13.7 I piani di comunicazione in caso di emergenza contemplano la possibilità che determinati eventi portino a una maggiore richiesta di informazioni da parte del pubblico.</t>
    </r>
  </si>
  <si>
    <r>
      <rPr>
        <sz val="11"/>
        <color rgb="FF000000"/>
        <rFont val="Calibri"/>
        <family val="2"/>
      </rPr>
      <t>13.8 Sono istituiti vari canali di comunicazione dei rischi (ad es. sito web, e-mail, linee telefoniche specifiche per tematica).</t>
    </r>
  </si>
  <si>
    <r>
      <rPr>
        <sz val="11"/>
        <color rgb="FF000000"/>
        <rFont val="Calibri"/>
        <family val="2"/>
      </rPr>
      <t>13.9 Vengono forniti informazioni e orientamenti tempestivi su un evento agli operatori sanitari e ad altri professionisti, in modo che possano rispondere adeguatamente al pubblico.</t>
    </r>
  </si>
  <si>
    <r>
      <rPr>
        <b/>
        <sz val="11"/>
        <color rgb="FFFFFFFF"/>
        <rFont val="Calibri"/>
        <family val="2"/>
      </rPr>
      <t>D2: Risorse: personale addestrato</t>
    </r>
  </si>
  <si>
    <r>
      <rPr>
        <b/>
        <sz val="11"/>
        <color rgb="FF000000"/>
        <rFont val="Calibri"/>
        <family val="2"/>
      </rPr>
      <t>BSI</t>
    </r>
  </si>
  <si>
    <r>
      <rPr>
        <b/>
        <sz val="11"/>
        <color rgb="FF000000"/>
        <rFont val="Calibri"/>
        <family val="2"/>
      </rPr>
      <t>CSI</t>
    </r>
  </si>
  <si>
    <r>
      <rPr>
        <sz val="11"/>
        <color rgb="FF000000"/>
        <rFont val="Calibri"/>
        <family val="2"/>
      </rPr>
      <t>1 Le abilità e le competenze del personale addetto alla sanità pubblica sono sufficienti per sostenere la sorveglianza e la risposta a tutti i livelli del sistema sanitario.</t>
    </r>
  </si>
  <si>
    <r>
      <rPr>
        <sz val="11"/>
        <color rgb="FF000000"/>
        <rFont val="Calibri"/>
        <family val="2"/>
      </rPr>
      <t>2 Sono disponibili risorse umane per attuare i requisiti delle capacità essenziali stabilite dal RSI.</t>
    </r>
  </si>
  <si>
    <r>
      <rPr>
        <sz val="11"/>
        <color rgb="FF000000"/>
        <rFont val="Calibri"/>
        <family val="2"/>
      </rPr>
      <t>3 È assicurata la disponibilità di personale competente in materia di sanità pubblica per la continuità dei servizi sanitari.</t>
    </r>
  </si>
  <si>
    <r>
      <rPr>
        <sz val="11"/>
        <color rgb="FF000000"/>
        <rFont val="Calibri"/>
        <family val="2"/>
      </rPr>
      <t>4 L’istruzione, la formazione e le esercitazioni sono supportate a livello strategico e operativo di un’organizzazione.</t>
    </r>
  </si>
  <si>
    <r>
      <rPr>
        <sz val="11"/>
        <color rgb="FF000000"/>
        <rFont val="Calibri"/>
        <family val="2"/>
      </rPr>
      <t>4.1 L’istruzione, la formazione e le esercitazioni fanno parte delle attività di pianificazione della preparazione di un’organizzazione.</t>
    </r>
  </si>
  <si>
    <r>
      <rPr>
        <sz val="11"/>
        <color rgb="FF000000"/>
        <rFont val="Calibri"/>
        <family val="2"/>
      </rPr>
      <t>5 Il livello di preparazione viene valutato mediante esercitazioni di simulazione.</t>
    </r>
  </si>
  <si>
    <r>
      <rPr>
        <sz val="11"/>
        <color rgb="FF000000"/>
        <rFont val="Calibri"/>
        <family val="2"/>
      </rPr>
      <t>5.1 Le organizzazioni partner pertinenti partecipano a esercitazioni al fine di migliorare la comprensione dei rispettivi piani di risposta.</t>
    </r>
  </si>
  <si>
    <r>
      <rPr>
        <sz val="11"/>
        <color rgb="FF000000"/>
        <rFont val="Calibri"/>
        <family val="2"/>
      </rPr>
      <t>6 Si utilizzano formazioni, esercitazioni e revisioni degli incidenti al fine di comprendere e migliorare le procedure di gestione dei rischi e rafforzare le capacità.</t>
    </r>
  </si>
  <si>
    <r>
      <rPr>
        <sz val="11"/>
        <color rgb="FF000000"/>
        <rFont val="Calibri"/>
        <family val="2"/>
      </rPr>
      <t>6.1 Le esercitazioni si basano su uno scenario e sono adattate al contesto (ad es. locale, regionale, nazionale e internazionale).</t>
    </r>
  </si>
  <si>
    <r>
      <rPr>
        <sz val="11"/>
        <color rgb="FF000000"/>
        <rFont val="Calibri"/>
        <family val="2"/>
      </rPr>
      <t>6.2 Per eseguire un’efficace esercitazione di simulazione, il gruppo di pianificazione ha un mandato chiaro e l’autorità per pianificare, condurre e valutare l’esercitazione.</t>
    </r>
  </si>
  <si>
    <r>
      <rPr>
        <sz val="11"/>
        <color rgb="FF000000"/>
        <rFont val="Calibri"/>
        <family val="2"/>
      </rPr>
      <t>6.3 La finalità di un’esercitazione di simulazione è individuare i settori di miglioramento.</t>
    </r>
  </si>
  <si>
    <r>
      <rPr>
        <sz val="11"/>
        <color rgb="FF000000"/>
        <rFont val="Calibri"/>
        <family val="2"/>
      </rPr>
      <t>7 Le esercitazioni sono condotte per testare l’effettiva funzionalità delle capacità essenziali stabilite dal RSI.</t>
    </r>
  </si>
  <si>
    <r>
      <rPr>
        <sz val="11"/>
        <color rgb="FF000000"/>
        <rFont val="Calibri"/>
        <family val="2"/>
      </rPr>
      <t>8 Vengono valutati gli scopi e gli obiettivi iniziali dell’istruzione, della formazione e delle esercitazioni di simulazione e gli insegnamenti appresi sono documentati in una relazione.</t>
    </r>
  </si>
  <si>
    <r>
      <rPr>
        <b/>
        <sz val="11"/>
        <color rgb="FFFFFFFF"/>
        <rFont val="Calibri"/>
        <family val="2"/>
      </rPr>
      <t>D3: Capacità di supporto: sorveglianza</t>
    </r>
  </si>
  <si>
    <r>
      <rPr>
        <b/>
        <sz val="11"/>
        <color rgb="FF000000"/>
        <rFont val="Calibri"/>
        <family val="2"/>
      </rPr>
      <t>BSI</t>
    </r>
  </si>
  <si>
    <r>
      <rPr>
        <b/>
        <sz val="11"/>
        <color rgb="FF000000"/>
        <rFont val="Calibri"/>
        <family val="2"/>
      </rPr>
      <t>CSI</t>
    </r>
  </si>
  <si>
    <r>
      <rPr>
        <sz val="11"/>
        <color rgb="FF000000"/>
        <rFont val="Calibri"/>
        <family val="2"/>
      </rPr>
      <t>1 Esiste un sistema di sorveglianza basato su indicatori.</t>
    </r>
  </si>
  <si>
    <r>
      <rPr>
        <sz val="11"/>
        <color rgb="FF000000"/>
        <rFont val="Calibri"/>
        <family val="2"/>
      </rPr>
      <t>1.1 Tali indicatori sono definiti in protocolli, per consentire un follow-up tempestivo.</t>
    </r>
  </si>
  <si>
    <r>
      <rPr>
        <sz val="11"/>
        <color rgb="FF000000"/>
        <rFont val="Calibri"/>
        <family val="2"/>
      </rPr>
      <t>2 Esiste un sistema di</t>
    </r>
    <r>
      <rPr>
        <sz val="11"/>
        <color rgb="FF000000"/>
        <rFont val="Calibri"/>
        <family val="2"/>
      </rPr>
      <t xml:space="preserve"> informazione sulle epidemie.</t>
    </r>
  </si>
  <si>
    <r>
      <rPr>
        <sz val="11"/>
        <color rgb="FF000000"/>
        <rFont val="Calibri"/>
        <family val="2"/>
      </rPr>
      <t>2.1 Gli eventi di interesse per la sanità pubblica sono definiti in protocolli, per consentire un follow-up tempestivo.</t>
    </r>
  </si>
  <si>
    <r>
      <rPr>
        <sz val="11"/>
        <color rgb="FF000000"/>
        <rFont val="Calibri"/>
        <family val="2"/>
      </rPr>
      <t>2.2 Il sistema di sorveglianza fornisce una segnalazione in tempo reale dei dati pertinenti.</t>
    </r>
  </si>
  <si>
    <r>
      <rPr>
        <sz val="11"/>
        <color rgb="FF000000"/>
        <rFont val="Calibri"/>
        <family val="2"/>
      </rPr>
      <t>2.3 Il sistema di sorveglianza è sensibile e flessibile, in modo da rilevare casi o eventi in fase iniziale.</t>
    </r>
  </si>
  <si>
    <r>
      <rPr>
        <sz val="11"/>
        <color rgb="FF000000"/>
        <rFont val="Calibri"/>
        <family val="2"/>
      </rPr>
      <t xml:space="preserve">2.4 Il sistema di sorveglianza ottiene informazioni da un’ampia varietà di risorse diverse e affidabili. </t>
    </r>
  </si>
  <si>
    <r>
      <rPr>
        <sz val="11"/>
        <color rgb="FF000000"/>
        <rFont val="Calibri"/>
        <family val="2"/>
      </rPr>
      <t>2.5 La rete di sorveglianza include informazioni provenienti da sistemi di sorveglianza veterinaria.</t>
    </r>
  </si>
  <si>
    <r>
      <rPr>
        <sz val="11"/>
        <color rgb="FF000000"/>
        <rFont val="Calibri"/>
        <family val="2"/>
      </rPr>
      <t>2.6 La rete di sorveglianza include informazioni provenienti da sistemi di sorveglianza entomologica.</t>
    </r>
  </si>
  <si>
    <r>
      <rPr>
        <sz val="11"/>
        <color rgb="FF000000"/>
        <rFont val="Calibri"/>
        <family val="2"/>
      </rPr>
      <t>2.7 La rete di sorveglianza include informazioni provenienti da sistemi di sorveglianza ambientale.</t>
    </r>
  </si>
  <si>
    <r>
      <rPr>
        <sz val="11"/>
        <color rgb="FF000000"/>
        <rFont val="Calibri"/>
        <family val="2"/>
      </rPr>
      <t>2.8 La rete di sorveglianza include informazioni provenienti da sistemi di sorveglianza meteorologica.</t>
    </r>
  </si>
  <si>
    <r>
      <rPr>
        <sz val="11"/>
        <color rgb="FF000000"/>
        <rFont val="Calibri"/>
        <family val="2"/>
      </rPr>
      <t>2.9 La rete di sorveglianza include informazioni provenienti da sistemi di sorveglianza microbiologica.</t>
    </r>
  </si>
  <si>
    <r>
      <rPr>
        <sz val="11"/>
        <color rgb="FF000000"/>
        <rFont val="Calibri"/>
        <family val="2"/>
      </rPr>
      <t>3 Il sistema di sorveglianza genera un segnale di allarme rapido per un possibile evento di interesse per la sanità pubblica.</t>
    </r>
  </si>
  <si>
    <r>
      <rPr>
        <sz val="11"/>
        <color rgb="FF000000"/>
        <rFont val="Calibri"/>
        <family val="2"/>
      </rPr>
      <t xml:space="preserve">4 È istituita la partecipazione alle reti di sorveglianza dell’UE. </t>
    </r>
  </si>
  <si>
    <r>
      <rPr>
        <sz val="11"/>
        <color rgb="FF000000"/>
        <rFont val="Calibri"/>
        <family val="2"/>
      </rPr>
      <t>5 Il sistema di sorveglianza è conforme agli standard dell’UE e dell’OMS per quanto riguarda i dati epidemiologici di tutte le malattie sotto sorveglianza dell’UE, le rispettive definizioni dei casi e i protocolli di segnalazione.</t>
    </r>
  </si>
  <si>
    <r>
      <rPr>
        <sz val="11"/>
        <color rgb="FF000000"/>
        <rFont val="Calibri"/>
        <family val="2"/>
      </rPr>
      <t>6 I dati di sorveglianza sono sistematicamente e regolarmente comunicati ai settori e alle parti interessate pertinenti.</t>
    </r>
  </si>
  <si>
    <r>
      <rPr>
        <sz val="11"/>
        <color rgb="FF000000"/>
        <rFont val="Calibri"/>
        <family val="2"/>
      </rPr>
      <t>6.1 Tutti i sistemi di sorveglianza pertinenti sono integrati in una rete che scambia costantemente informazioni.</t>
    </r>
  </si>
  <si>
    <r>
      <rPr>
        <sz val="11"/>
        <color rgb="FF000000"/>
        <rFont val="Calibri"/>
        <family val="2"/>
      </rPr>
      <t>6.2 Esistono reti e protocolli di segnalazione.</t>
    </r>
  </si>
  <si>
    <r>
      <rPr>
        <sz val="11"/>
        <color rgb="FF000000"/>
        <rFont val="Calibri"/>
        <family val="2"/>
      </rPr>
      <t>6.3 Il sistema di sorveglianza è in grado di fornire le informazioni necessarie per dare indicazioni e consulenza in merito alla risposta.</t>
    </r>
  </si>
  <si>
    <r>
      <rPr>
        <b/>
        <sz val="11"/>
        <color rgb="FFFFFFFF"/>
        <rFont val="Calibri"/>
        <family val="2"/>
      </rPr>
      <t>D4: Capacità di supporto: valutazione dei rischi</t>
    </r>
  </si>
  <si>
    <r>
      <rPr>
        <b/>
        <sz val="11"/>
        <color rgb="FF000000"/>
        <rFont val="Calibri"/>
        <family val="2"/>
      </rPr>
      <t>BSI</t>
    </r>
  </si>
  <si>
    <r>
      <rPr>
        <b/>
        <sz val="11"/>
        <color rgb="FF000000"/>
        <rFont val="Calibri"/>
        <family val="2"/>
      </rPr>
      <t>CSI</t>
    </r>
  </si>
  <si>
    <r>
      <rPr>
        <sz val="11"/>
        <color rgb="FF000000"/>
        <rFont val="Calibri"/>
        <family val="2"/>
      </rPr>
      <t>1 Gli avvisi e gli allarmi rapidi vengono valutati sulla base di un’analisi congiunta della sorveglianza e di altri dati disponibili.</t>
    </r>
  </si>
  <si>
    <r>
      <rPr>
        <sz val="11"/>
        <color rgb="FF000000"/>
        <rFont val="Calibri"/>
        <family val="2"/>
      </rPr>
      <t>2 Un gruppo di valutazione dei rischi è riunito per valutare i rischi di un (possibile) evento di interesse per la sanità pubblica.</t>
    </r>
  </si>
  <si>
    <r>
      <rPr>
        <sz val="11"/>
        <color rgb="FF000000"/>
        <rFont val="Calibri"/>
        <family val="2"/>
      </rPr>
      <t>2.1 Il gruppo di valutazione dei rischi include competenze supplementari (ad es. tossicologia, sanità animale, sicurezza alimentare, ecc.).</t>
    </r>
  </si>
  <si>
    <r>
      <rPr>
        <sz val="11"/>
        <color rgb="FF000000"/>
        <rFont val="Calibri"/>
        <family val="2"/>
      </rPr>
      <t>2.2 In base alle caratteristiche della malattia, il gruppo di valutazione dei rischi decide con quale frequenza deve essere aggiornata la valutazione dei rischi.</t>
    </r>
  </si>
  <si>
    <r>
      <rPr>
        <sz val="11"/>
        <color rgb="FF000000"/>
        <rFont val="Calibri"/>
        <family val="2"/>
      </rPr>
      <t>2.3 Il livello di rischio assegnato a un evento si basa sul pericolo presunto (o noto).</t>
    </r>
  </si>
  <si>
    <r>
      <rPr>
        <sz val="11"/>
        <color rgb="FF000000"/>
        <rFont val="Calibri"/>
        <family val="2"/>
      </rPr>
      <t>2.4 Il livello di rischio assegnato a un evento si basa sulla possibile esposizione al pericolo.</t>
    </r>
  </si>
  <si>
    <r>
      <rPr>
        <sz val="11"/>
        <color rgb="FF000000"/>
        <rFont val="Calibri"/>
        <family val="2"/>
      </rPr>
      <t>2.5 Il livello di rischio assegnato a un evento si basa sul contesto in cui si verifica l’evento.</t>
    </r>
  </si>
  <si>
    <r>
      <rPr>
        <sz val="11"/>
        <color rgb="FF000000"/>
        <rFont val="Calibri"/>
        <family val="2"/>
      </rPr>
      <t>2.6 Il livello di rischio assegnato si basa sulle caratteristiche della malattia (come numero di casi/decessi, percentuale di malattia grave nella popolazione, gruppi clinici più colpiti, ecc.).</t>
    </r>
  </si>
  <si>
    <r>
      <rPr>
        <sz val="11"/>
        <color rgb="FF000000"/>
        <rFont val="Calibri"/>
        <family val="2"/>
      </rPr>
      <t>2.7 Il livello di rischio assegnato si basa sulla capacità del servizio (ad es. il numero di pazienti presentatisi presso i servizi di assistenza primaria/ricoverati in ospedale e in trattamento specialistico di terapia intensiva).</t>
    </r>
  </si>
  <si>
    <r>
      <rPr>
        <sz val="11"/>
        <color rgb="FF000000"/>
        <rFont val="Calibri"/>
        <family val="2"/>
      </rPr>
      <t>3 Le valutazioni dei rischi sono impiegate per agevolare la pianificazione della preparazione e le attività di risposta.</t>
    </r>
  </si>
  <si>
    <r>
      <rPr>
        <sz val="11"/>
        <color rgb="FF000000"/>
        <rFont val="Calibri"/>
        <family val="2"/>
      </rPr>
      <t>3.1 Domande chiaramente definite sono utilizzate nel quadro della valutazione dei rischi per contribuire a individuare le attività prioritarie.</t>
    </r>
  </si>
  <si>
    <r>
      <rPr>
        <sz val="11"/>
        <color rgb="FF000000"/>
        <rFont val="Calibri"/>
        <family val="2"/>
      </rPr>
      <t>3.2 Le valutazioni dei rischi sono impiegate per individuare i settori di rischio.</t>
    </r>
  </si>
  <si>
    <r>
      <rPr>
        <sz val="11"/>
        <color rgb="FF000000"/>
        <rFont val="Calibri"/>
        <family val="2"/>
      </rPr>
      <t>3.3 Le valutazioni dei rischi sono impiegate per individuare le popolazioni a rischio.</t>
    </r>
  </si>
  <si>
    <r>
      <rPr>
        <sz val="11"/>
        <color rgb="FF000000"/>
        <rFont val="Calibri"/>
        <family val="2"/>
      </rPr>
      <t>3.4 Le valutazioni dei rischi sono impiegate per individuare e coinvolgere i partner operativi.</t>
    </r>
  </si>
  <si>
    <r>
      <rPr>
        <sz val="11"/>
        <color rgb="FF000000"/>
        <rFont val="Calibri"/>
        <family val="2"/>
      </rPr>
      <t>3.5 Le valutazioni dei rischi sono impiegate per individuare e coinvolgere i partner politici più importanti.</t>
    </r>
  </si>
  <si>
    <r>
      <rPr>
        <sz val="11"/>
        <color rgb="FF000000"/>
        <rFont val="Calibri"/>
        <family val="2"/>
      </rPr>
      <t>3.6 La caratterizzazione dei rischi integra informazioni provenienti da modelli quantitativi, se disponibili e accessibili.</t>
    </r>
  </si>
  <si>
    <r>
      <rPr>
        <sz val="11"/>
        <color rgb="FF000000"/>
        <rFont val="Calibri"/>
        <family val="2"/>
      </rPr>
      <t>3.7 La caratterizzazione dei rischi integra pareri di esperti.</t>
    </r>
  </si>
  <si>
    <r>
      <rPr>
        <b/>
        <sz val="11"/>
        <color rgb="FFFFFFFF"/>
        <rFont val="Calibri"/>
        <family val="2"/>
      </rPr>
      <t>D5: Gestione della risposta agli eventi</t>
    </r>
  </si>
  <si>
    <r>
      <rPr>
        <b/>
        <sz val="11"/>
        <color rgb="FF000000"/>
        <rFont val="Calibri"/>
        <family val="2"/>
      </rPr>
      <t>BSI</t>
    </r>
  </si>
  <si>
    <r>
      <rPr>
        <b/>
        <sz val="11"/>
        <color rgb="FF000000"/>
        <rFont val="Calibri"/>
        <family val="2"/>
      </rPr>
      <t>CSI</t>
    </r>
  </si>
  <si>
    <r>
      <rPr>
        <sz val="11"/>
        <color rgb="FF000000"/>
        <rFont val="Calibri"/>
        <family val="2"/>
      </rPr>
      <t>1 Esistono procedure specifiche per l’attivazione e la disattivazione («interruzione attività») della risposta alle emergenze sanitarie.</t>
    </r>
  </si>
  <si>
    <r>
      <rPr>
        <sz val="11"/>
        <color rgb="FF000000"/>
        <rFont val="Calibri"/>
        <family val="2"/>
      </rPr>
      <t>1.1 Le decisioni in merito alla risposta tengono conto dei seguenti principi: precauzione, proporzionalità e flessibilità.</t>
    </r>
  </si>
  <si>
    <r>
      <rPr>
        <sz val="11"/>
        <color rgb="FF000000"/>
        <rFont val="Calibri"/>
        <family val="2"/>
      </rPr>
      <t>2 Esistono standard di prevenzione e controllo delle infezioni funzionanti a livello nazionale e ospedaliero.</t>
    </r>
  </si>
  <si>
    <r>
      <rPr>
        <sz val="11"/>
        <color rgb="FF000000"/>
        <rFont val="Calibri"/>
        <family val="2"/>
      </rPr>
      <t>2.1 Esistono misure di sicurezza per il trattamento di sostanze patogene conosciute dagli operatori sanitari.</t>
    </r>
  </si>
  <si>
    <r>
      <rPr>
        <sz val="11"/>
        <color rgb="FF000000"/>
        <rFont val="Calibri"/>
        <family val="2"/>
      </rPr>
      <t>3 Sono disponibili servizi di laboratorio per testare le minacce prioritarie per la salute.</t>
    </r>
  </si>
  <si>
    <r>
      <rPr>
        <sz val="11"/>
        <color rgb="FF000000"/>
        <rFont val="Calibri"/>
        <family val="2"/>
      </rPr>
      <t>3.1 Esistono e sono attuate pratiche di biosicurezza e bioprotezione dei laboratori (gestione dei biorischi).</t>
    </r>
  </si>
  <si>
    <r>
      <rPr>
        <sz val="11"/>
        <color rgb="FF000000"/>
        <rFont val="Calibri"/>
        <family val="2"/>
      </rPr>
      <t>4 Esiste un programma operativo di emergenza che comprende un Centro per le operazioni di emergenza, procedure e piani operativi e la capacità di attivare le operazioni di emergenza.</t>
    </r>
  </si>
  <si>
    <r>
      <rPr>
        <sz val="11"/>
        <color rgb="FF000000"/>
        <rFont val="Calibri"/>
        <family val="2"/>
      </rPr>
      <t>5 Esiste una struttura di comando e controllo collaudata con ruoli e responsabilità chiari.</t>
    </r>
  </si>
  <si>
    <r>
      <rPr>
        <sz val="11"/>
        <color rgb="FF000000"/>
        <rFont val="Calibri"/>
        <family val="2"/>
      </rPr>
      <t>5.1 Il coordinamento, il comando e il controllo si basano su un’infrastruttura consolidata.</t>
    </r>
  </si>
  <si>
    <r>
      <rPr>
        <sz val="11"/>
        <color rgb="FF000000"/>
        <rFont val="Calibri"/>
        <family val="2"/>
      </rPr>
      <t>5.2 Il coordinamento, il comando e il controllo sono costantemente rafforzati.</t>
    </r>
  </si>
  <si>
    <r>
      <rPr>
        <sz val="11"/>
        <color rgb="FF000000"/>
        <rFont val="Calibri"/>
        <family val="2"/>
      </rPr>
      <t>5.3 Sono istituite procedure per coordinare tutti i partner pertinenti del sistema sanitario, ad es. servizi di sanità pubblica, servizi medici e di salute mentale/comportamentale.</t>
    </r>
  </si>
  <si>
    <r>
      <rPr>
        <sz val="11"/>
        <color rgb="FF000000"/>
        <rFont val="Calibri"/>
        <family val="2"/>
      </rPr>
      <t>5.4 Il coordinamento comprende l’assistenza basata sulla popolazione e la mobilitazione delle risorse.</t>
    </r>
  </si>
  <si>
    <r>
      <rPr>
        <sz val="11"/>
        <color rgb="FF000000"/>
        <rFont val="Calibri"/>
        <family val="2"/>
      </rPr>
      <t>5.5 Il coordinamento comprende l’attivazione di reti di supporto, gruppi di consulenza, le reti di partner e la comunicazione.</t>
    </r>
  </si>
  <si>
    <r>
      <rPr>
        <sz val="11"/>
        <color rgb="FF000000"/>
        <rFont val="Calibri"/>
        <family val="2"/>
      </rPr>
      <t>5.6 Il sistema di sanità pubblica è supportato da gruppi di gestione delle crisi a tutti i livelli.</t>
    </r>
  </si>
  <si>
    <r>
      <rPr>
        <sz val="11"/>
        <color rgb="FF000000"/>
        <rFont val="Calibri"/>
        <family val="2"/>
      </rPr>
      <t>5.7 Nel processo decisionale viene presa in considerazione la risposta comportamentale attesa (ad es. i livelli di preoccupazione riscontrati dalla popolazione).</t>
    </r>
  </si>
  <si>
    <r>
      <rPr>
        <sz val="11"/>
        <color rgb="FF000000"/>
        <rFont val="Calibri"/>
        <family val="2"/>
      </rPr>
      <t>6 Sono istituite procedure per il coordinamento delle attività multisettoriali tra i ministeri e i settori.</t>
    </r>
  </si>
  <si>
    <r>
      <rPr>
        <sz val="11"/>
        <color rgb="FF000000"/>
        <rFont val="Calibri"/>
        <family val="2"/>
      </rPr>
      <t xml:space="preserve">7 La risposta rapida multidisciplinare e multisettoriale </t>
    </r>
    <r>
      <rPr>
        <sz val="11"/>
        <color rgb="FF000000"/>
        <rFont val="Calibri"/>
        <family val="2"/>
      </rPr>
      <t>è istituita e disponibile 7 ore su 24, 7 giorni su 24. </t>
    </r>
  </si>
  <si>
    <r>
      <rPr>
        <sz val="11"/>
        <color rgb="FF000000"/>
        <rFont val="Calibri"/>
        <family val="2"/>
      </rPr>
      <t>7.1 Esistono procedure per contromisure mediche, compresa l’attuazione e la distribuzione.</t>
    </r>
  </si>
  <si>
    <r>
      <rPr>
        <sz val="11"/>
        <color rgb="FF000000"/>
        <rFont val="Calibri"/>
        <family val="2"/>
      </rPr>
      <t>7.2 Sono in atto procedure per inviare e ricevere contromisure mediche durante un’emergenza di sanità pubblica.</t>
    </r>
  </si>
  <si>
    <r>
      <rPr>
        <sz val="11"/>
        <color rgb="FF000000"/>
        <rFont val="Calibri"/>
        <family val="2"/>
      </rPr>
      <t>7.3 Esistono procedure funzionanti per rispondere alle malattie di origine alimentare e alla contaminazione degli alimenti.</t>
    </r>
  </si>
  <si>
    <r>
      <rPr>
        <sz val="11"/>
        <color rgb="FF000000"/>
        <rFont val="Calibri"/>
        <family val="2"/>
      </rPr>
      <t>7.4 Esistono procedure funzionanti per rispondere alla zoonosi effettiva e potenziale.</t>
    </r>
  </si>
  <si>
    <r>
      <rPr>
        <sz val="11"/>
        <color rgb="FF000000"/>
        <rFont val="Calibri"/>
        <family val="2"/>
      </rPr>
      <t>7.5 Nelle aree ricettive per la trasmissione di arbovirus sono sviluppate procedure operative standard per indagini sul campo e misure di controllo rapido dei vettori.</t>
    </r>
  </si>
  <si>
    <r>
      <rPr>
        <sz val="11"/>
        <color rgb="FF000000"/>
        <rFont val="Calibri"/>
        <family val="2"/>
      </rPr>
      <t>7.6 Esistono servizi di sanità pubblica, servizi medici e di salute mentale/comportamentale a sostegno del recupero.</t>
    </r>
  </si>
  <si>
    <r>
      <rPr>
        <sz val="11"/>
        <color rgb="FF000000"/>
        <rFont val="Calibri"/>
        <family val="2"/>
      </rPr>
      <t>7.7 Per i rispondenti che forniscono assistenza in un’emergenza di sanità pubblica all’estero, è in vigore un protocollo per l’evacuazione medica.</t>
    </r>
  </si>
  <si>
    <r>
      <rPr>
        <sz val="11"/>
        <color rgb="FF000000"/>
        <rFont val="Calibri"/>
        <family val="2"/>
      </rPr>
      <t>8 Sulla base dei dati di monitoraggio raccolti, l’efficacia delle attività di risposta viene valutata di frequente.</t>
    </r>
  </si>
  <si>
    <r>
      <rPr>
        <sz val="11"/>
        <color rgb="FF000000"/>
        <rFont val="Calibri"/>
        <family val="2"/>
      </rPr>
      <t>8.1 Le attività di risposta sono costantemente adattate alla nuova situazione.</t>
    </r>
  </si>
  <si>
    <r>
      <rPr>
        <sz val="11"/>
        <color rgb="FF000000"/>
        <rFont val="Calibri"/>
        <family val="2"/>
      </rPr>
      <t xml:space="preserve">8.2 Durante un evento i sistemi di monitoraggio sanitario sono rafforzati. </t>
    </r>
  </si>
  <si>
    <r>
      <rPr>
        <sz val="11"/>
        <color rgb="FF000000"/>
        <rFont val="Calibri"/>
        <family val="2"/>
      </rPr>
      <t>8.3 Durante l’evento vengono frequentemente valutati i dati di monitoraggio sanitario relativi all’evento.</t>
    </r>
  </si>
  <si>
    <r>
      <rPr>
        <sz val="11"/>
        <color rgb="FF000000"/>
        <rFont val="Calibri"/>
        <family val="2"/>
      </rPr>
      <t>8.4 I sistemi di monitoraggio sanitario monitorano l’evento in evoluzione (ad es. distribuzione geografica e/o temporale).</t>
    </r>
  </si>
  <si>
    <r>
      <rPr>
        <sz val="11"/>
        <color rgb="FF000000"/>
        <rFont val="Calibri"/>
        <family val="2"/>
      </rPr>
      <t>8.5 I sistemi di monitoraggio sanitario monitorano il funzionamento dei servizi essenziali.</t>
    </r>
  </si>
  <si>
    <r>
      <rPr>
        <sz val="11"/>
        <color rgb="FF000000"/>
        <rFont val="Calibri"/>
        <family val="2"/>
      </rPr>
      <t>8.6 I sistemi di monitoraggio sanitario sono collegati a laboratori e servizi sanitari.</t>
    </r>
  </si>
  <si>
    <r>
      <rPr>
        <sz val="11"/>
        <color rgb="FF000000"/>
        <rFont val="Calibri"/>
        <family val="2"/>
      </rPr>
      <t>9 È sviluppata una strategia di comunicazione completa per coinvolgere tutte le parti interessate, quali professionisti di sanità pubblica, media e pubblico, settori non sanitari, ecc.</t>
    </r>
  </si>
  <si>
    <r>
      <rPr>
        <sz val="11"/>
        <color rgb="FF000000"/>
        <rFont val="Calibri"/>
        <family val="2"/>
      </rPr>
      <t>9.1 Le catene di responsabilità sono chiaramente individuate per garantire comunicazioni efficaci a livello nazionale e internazionale.</t>
    </r>
  </si>
  <si>
    <r>
      <rPr>
        <sz val="11"/>
        <color rgb="FF000000"/>
        <rFont val="Calibri"/>
        <family val="2"/>
      </rPr>
      <t>9.2 Tutte le parti interessate pertinenti sono coinvolte e ben informate in anticipo, durante e dopo un evento.</t>
    </r>
  </si>
  <si>
    <r>
      <rPr>
        <sz val="11"/>
        <color rgb="FF000000"/>
        <rFont val="Calibri"/>
        <family val="2"/>
      </rPr>
      <t>9.3 Durante un evento i messaggi essenziali diffusi dalle diverse autorità sono coordinati e standardizzati.</t>
    </r>
  </si>
  <si>
    <r>
      <rPr>
        <sz val="11"/>
        <color rgb="FF000000"/>
        <rFont val="Calibri"/>
        <family val="2"/>
      </rPr>
      <t>9.4 Le informazioni sull’evento in evoluzione sono comunicate alle parti interessate pertinenti e al pubblico.</t>
    </r>
  </si>
  <si>
    <r>
      <rPr>
        <sz val="11"/>
        <color rgb="FF000000"/>
        <rFont val="Calibri"/>
        <family val="2"/>
      </rPr>
      <t>9.5 Le reti di comunicazione cruciali sono individuate, mappate e monitorate.</t>
    </r>
  </si>
  <si>
    <r>
      <rPr>
        <sz val="11"/>
        <color rgb="FF000000"/>
        <rFont val="Calibri"/>
        <family val="2"/>
      </rPr>
      <t>9.6 È approntato un materiale informativo ad hoc per le diverse parti interessate (ad es. definizioni di casi semplificate per uso da parte della comunità).</t>
    </r>
  </si>
  <si>
    <r>
      <rPr>
        <sz val="11"/>
        <color rgb="FF000000"/>
        <rFont val="Calibri"/>
        <family val="2"/>
      </rPr>
      <t>10 Durante un evento sono diffusi messaggi coerenti da un’autorità di fiducia.</t>
    </r>
  </si>
  <si>
    <r>
      <rPr>
        <sz val="11"/>
        <color rgb="FF000000"/>
        <rFont val="Calibri"/>
        <family val="2"/>
      </rPr>
      <t>10.1 Le informazioni relative a un evento sono diffuse tra tutte le parti interessate pertinenti nel settore sanitario.</t>
    </r>
  </si>
  <si>
    <r>
      <rPr>
        <sz val="11"/>
        <color rgb="FF000000"/>
        <rFont val="Calibri"/>
        <family val="2"/>
      </rPr>
      <t>10.2 Le informazioni relative a un evento sono diffuse tra tutte le parti interessate pertinenti nei settori non sanitari.</t>
    </r>
  </si>
  <si>
    <r>
      <rPr>
        <sz val="11"/>
        <color rgb="FF000000"/>
        <rFont val="Calibri"/>
        <family val="2"/>
      </rPr>
      <t>11 Un’efficace risposta di sanità pubblica presso i punti di ingresso è istituita a norma del RSI.</t>
    </r>
  </si>
  <si>
    <r>
      <rPr>
        <sz val="11"/>
        <color rgb="FF000000"/>
        <rFont val="Calibri"/>
        <family val="2"/>
      </rPr>
      <t>11.1 Le procedure di gestione dei casi sono attuate per i pericoli pertinenti di cui al RSI.</t>
    </r>
  </si>
  <si>
    <r>
      <rPr>
        <sz val="11"/>
        <color rgb="FF000000"/>
        <rFont val="Calibri"/>
        <family val="2"/>
      </rPr>
      <t>11.2 Gli obblighi stabiliti dal RSI in merito ai punti di ingresso sono rispettati.</t>
    </r>
  </si>
  <si>
    <r>
      <rPr>
        <sz val="11"/>
        <color rgb="FF000000"/>
        <rFont val="Calibri"/>
        <family val="2"/>
      </rPr>
      <t>12 Le informazioni relative a un evento sono divulgate al pubblico, al fine di spiegare l’epidemia, creare fiducia e ridurre al minimo il rischio di infezione.</t>
    </r>
  </si>
  <si>
    <r>
      <rPr>
        <sz val="11"/>
        <color rgb="FF000000"/>
        <rFont val="Calibri"/>
        <family val="2"/>
      </rPr>
      <t>12.1 La comunicazione al pubblico è armonizzata con altre organizzazioni nazionali e internazionali.</t>
    </r>
  </si>
  <si>
    <r>
      <rPr>
        <sz val="11"/>
        <color rgb="FF000000"/>
        <rFont val="Calibri"/>
        <family val="2"/>
      </rPr>
      <t>12.2 Sono creati i messaggi chiave per la comunicazione pubblica.</t>
    </r>
  </si>
  <si>
    <r>
      <rPr>
        <sz val="11"/>
        <color rgb="FF000000"/>
        <rFont val="Calibri"/>
        <family val="2"/>
      </rPr>
      <t>12.3 Le informazioni date al pubblico sono significative, pertinenti e tempestive.</t>
    </r>
  </si>
  <si>
    <r>
      <rPr>
        <sz val="11"/>
        <color rgb="FF000000"/>
        <rFont val="Calibri"/>
        <family val="2"/>
      </rPr>
      <t xml:space="preserve">12.4 Le informazioni date al pubblico sono aperte e trasparenti. </t>
    </r>
  </si>
  <si>
    <r>
      <rPr>
        <sz val="11"/>
        <color rgb="FF000000"/>
        <rFont val="Calibri"/>
        <family val="2"/>
      </rPr>
      <t>12.5 Le informazioni date al pubblico tengono conto delle percezioni dei rischi da parte del pubblico.</t>
    </r>
  </si>
  <si>
    <r>
      <rPr>
        <sz val="11"/>
        <color rgb="FF000000"/>
        <rFont val="Calibri"/>
        <family val="2"/>
      </rPr>
      <t>12.6 Le informazioni date al pubblico tengono conto di caratteristiche della popolazione, quali aspetti linguistici, sociali, religiosi, culturali, politici e/o economici.</t>
    </r>
  </si>
  <si>
    <r>
      <rPr>
        <b/>
        <sz val="11"/>
        <color rgb="FFFFFFFF"/>
        <rFont val="Calibri"/>
        <family val="2"/>
      </rPr>
      <t>D6: Revisione post-evento</t>
    </r>
  </si>
  <si>
    <r>
      <rPr>
        <b/>
        <sz val="11"/>
        <color rgb="FF000000"/>
        <rFont val="Calibri"/>
        <family val="2"/>
      </rPr>
      <t>BSI</t>
    </r>
  </si>
  <si>
    <r>
      <rPr>
        <b/>
        <sz val="11"/>
        <color rgb="FF000000"/>
        <rFont val="Calibri"/>
        <family val="2"/>
      </rPr>
      <t>CSI</t>
    </r>
  </si>
  <si>
    <r>
      <rPr>
        <sz val="11"/>
        <color rgb="FF000000"/>
        <rFont val="Calibri"/>
        <family val="2"/>
      </rPr>
      <t>1 Il livello di preparazione viene accertato valutando gli eventi di interesse per la sanità pubblica.</t>
    </r>
  </si>
  <si>
    <r>
      <rPr>
        <sz val="11"/>
        <color rgb="FF000000"/>
        <rFont val="Calibri"/>
        <family val="2"/>
      </rPr>
      <t>1.1 La preparazione è valutata in modo indipendente.</t>
    </r>
  </si>
  <si>
    <r>
      <rPr>
        <sz val="11"/>
        <color rgb="FF000000"/>
        <rFont val="Calibri"/>
        <family val="2"/>
      </rPr>
      <t>2 Le revisioni post-evento fanno parte delle attività di pianificazione della preparazione dell’organizzazione.</t>
    </r>
  </si>
  <si>
    <r>
      <rPr>
        <sz val="11"/>
        <color rgb="FF000000"/>
        <rFont val="Calibri"/>
        <family val="2"/>
      </rPr>
      <t>2.1 Le revisioni post-evento sono condotte il prima possibile dopo l’evento.</t>
    </r>
  </si>
  <si>
    <r>
      <rPr>
        <sz val="11"/>
        <color rgb="FF000000"/>
        <rFont val="Calibri"/>
        <family val="2"/>
      </rPr>
      <t>2.2 Le revisioni post-evento sono di natura qualitativa.</t>
    </r>
  </si>
  <si>
    <r>
      <rPr>
        <sz val="11"/>
        <color rgb="FF000000"/>
        <rFont val="Calibri"/>
        <family val="2"/>
      </rPr>
      <t>2.3 Le revisioni post-evento consistono in un audit interno, che coinvolge tutte le parti interessate nazionali responsabili delle funzioni essenziali di sanità pubblica.</t>
    </r>
  </si>
  <si>
    <r>
      <rPr>
        <sz val="11"/>
        <color rgb="FF000000"/>
        <rFont val="Calibri"/>
        <family val="2"/>
      </rPr>
      <t>2.4 Le revisioni post-evento consistono in una revisione esterna paritetica, in cui sono invitati a partecipare un altro Stato parte del RSI, il segretariato dell’OMS e le agenzie pertinenti dell’UE.</t>
    </r>
  </si>
  <si>
    <r>
      <rPr>
        <sz val="11"/>
        <color rgb="FF000000"/>
        <rFont val="Calibri"/>
        <family val="2"/>
      </rPr>
      <t>3 Gli insegnamenti appresi da tutti i settori pertinenti sono sistematicamente registrati in relazioni post-evento.</t>
    </r>
  </si>
  <si>
    <r>
      <rPr>
        <b/>
        <sz val="11"/>
        <color rgb="FFFFFFFF"/>
        <rFont val="Calibri"/>
        <family val="2"/>
      </rPr>
      <t>D7: Attuazione degli insegnamenti appresi</t>
    </r>
  </si>
  <si>
    <r>
      <rPr>
        <b/>
        <sz val="11"/>
        <color rgb="FF000000"/>
        <rFont val="Calibri"/>
        <family val="2"/>
      </rPr>
      <t>BSI</t>
    </r>
  </si>
  <si>
    <r>
      <rPr>
        <b/>
        <sz val="11"/>
        <color rgb="FF000000"/>
        <rFont val="Calibri"/>
        <family val="2"/>
      </rPr>
      <t>CSI</t>
    </r>
  </si>
  <si>
    <r>
      <rPr>
        <sz val="11"/>
        <color rgb="FF000000"/>
        <rFont val="Calibri"/>
        <family val="2"/>
      </rPr>
      <t>1 Le esperienze e gli insegnamenti appresi, derivanti da revisioni o esercitazioni post-evento, sono utilizzati per migliorare le attività di preparazione e risposta.</t>
    </r>
  </si>
  <si>
    <r>
      <rPr>
        <sz val="11"/>
        <color rgb="FF000000"/>
        <rFont val="Calibri"/>
        <family val="2"/>
      </rPr>
      <t>2 Le esperienze e gli insegnamenti appresi, derivanti da revisioni o esercitazioni post-evento, sono utilizzati in tutti i settori pertinenti.</t>
    </r>
  </si>
  <si>
    <r>
      <rPr>
        <sz val="11"/>
        <color rgb="FF000000"/>
        <rFont val="Calibri"/>
        <family val="2"/>
      </rPr>
      <t>3 Le esperienze e gli insegnamenti appresi, derivanti da revisioni o esercitazioni post-evento, sono utilizzati per migliorare le politiche e la pratica.</t>
    </r>
  </si>
  <si>
    <r>
      <rPr>
        <sz val="11"/>
        <color rgb="FF000000"/>
        <rFont val="Calibri"/>
        <family val="2"/>
      </rPr>
      <t>3.1 Le esperienze e gli insegnamenti appresi, derivanti da revisioni o esercitazioni post-evento, sono condivisi con la comunità internazionale.</t>
    </r>
  </si>
  <si>
    <r>
      <rPr>
        <sz val="11"/>
        <color rgb="FF000000"/>
        <rFont val="Calibri"/>
        <family val="2"/>
      </rPr>
      <t>3.2 Il personale è incoraggiato a redigere la sintesi di una relazione di valutazione in inglese per consentire un’ulteriore diffusione alla comunità internazionale.</t>
    </r>
  </si>
  <si>
    <r>
      <rPr>
        <b/>
        <sz val="14"/>
        <color rgb="FFFFFFFF"/>
        <rFont val="Calibri"/>
        <family val="2"/>
      </rPr>
      <t>Riferimento incrociato                   HEPSA</t>
    </r>
  </si>
  <si>
    <r>
      <rPr>
        <b/>
        <sz val="14"/>
        <color rgb="FFFFFFFF"/>
        <rFont val="Calibri"/>
        <family val="2"/>
      </rPr>
      <t xml:space="preserve">OMS: Quadro strategico per la preparazione alle emergenze </t>
    </r>
  </si>
  <si>
    <r>
      <rPr>
        <b/>
        <sz val="14"/>
        <color rgb="FFFFFFFF"/>
        <rFont val="Calibri"/>
        <family val="2"/>
      </rPr>
      <t>Elementi di preparazione a tutti i livelli</t>
    </r>
  </si>
  <si>
    <r>
      <rPr>
        <b/>
        <sz val="11"/>
        <color rgb="FFFFFFFF"/>
        <rFont val="Calibri"/>
        <family val="2"/>
      </rPr>
      <t>Codice del riferimento</t>
    </r>
  </si>
  <si>
    <r>
      <rPr>
        <b/>
        <sz val="11"/>
        <color rgb="FFFFFFFF"/>
        <rFont val="Calibri"/>
        <family val="2"/>
      </rPr>
      <t>ELEMENTI ESSENZIALI</t>
    </r>
  </si>
  <si>
    <r>
      <rPr>
        <b/>
        <sz val="11"/>
        <color rgb="FFFFFFFF"/>
        <rFont val="Calibri"/>
        <family val="2"/>
      </rPr>
      <t>COMUNITÀ</t>
    </r>
  </si>
  <si>
    <r>
      <rPr>
        <b/>
        <sz val="11"/>
        <color rgb="FFFFFFFF"/>
        <rFont val="Calibri"/>
        <family val="2"/>
      </rPr>
      <t>NAZIONALE/SUBNAZIONALE/LOCALE</t>
    </r>
  </si>
  <si>
    <r>
      <rPr>
        <b/>
        <sz val="11"/>
        <color rgb="FFFFFFFF"/>
        <rFont val="Calibri"/>
        <family val="2"/>
      </rPr>
      <t>GLOBALE/REGIONALE</t>
    </r>
  </si>
  <si>
    <r>
      <rPr>
        <i/>
        <sz val="11"/>
        <rFont val="Calibri"/>
        <family val="2"/>
      </rPr>
      <t>Governance</t>
    </r>
  </si>
  <si>
    <r>
      <rPr>
        <sz val="11"/>
        <color rgb="FF000000"/>
        <rFont val="Calibri"/>
        <family val="2"/>
      </rPr>
      <t>G.1</t>
    </r>
  </si>
  <si>
    <r>
      <rPr>
        <sz val="11"/>
        <color rgb="FF000000"/>
        <rFont val="Calibri"/>
        <family val="2"/>
      </rPr>
      <t>Politiche e legislazione che integrano la preparazione alle emergenze</t>
    </r>
  </si>
  <si>
    <r>
      <rPr>
        <sz val="11"/>
        <color rgb="FF000000"/>
        <rFont val="Calibri"/>
        <family val="2"/>
      </rPr>
      <t xml:space="preserve">• </t>
    </r>
    <r>
      <rPr>
        <sz val="11"/>
        <color rgb="FF000000"/>
        <rFont val="Calibri"/>
        <family val="2"/>
      </rPr>
      <t>La preparazione alle emergenze comunitarie è riconosciuta nelle politiche e nella legislazione</t>
    </r>
  </si>
  <si>
    <r>
      <rPr>
        <sz val="11"/>
        <color rgb="FF000000"/>
        <rFont val="Calibri"/>
        <family val="2"/>
      </rPr>
      <t xml:space="preserve">• </t>
    </r>
    <r>
      <rPr>
        <sz val="11"/>
        <color rgb="FF000000"/>
        <rFont val="Calibri"/>
        <family val="2"/>
      </rPr>
      <t>Integrazione della preparazione alle emergenze nelle strategie, nei finanziamenti e nei piani sanitari nazionali</t>
    </r>
  </si>
  <si>
    <r>
      <rPr>
        <sz val="11"/>
        <color rgb="FF000000"/>
        <rFont val="Calibri"/>
        <family val="2"/>
      </rPr>
      <t xml:space="preserve">• </t>
    </r>
    <r>
      <rPr>
        <sz val="11"/>
        <color rgb="FF000000"/>
        <rFont val="Calibri"/>
        <family val="2"/>
      </rPr>
      <t>Sviluppo e monitoraggio della conformità ai quadri giuridici internazionali (ad es. RSI (2005); IATA/ICAO)</t>
    </r>
  </si>
  <si>
    <r>
      <rPr>
        <sz val="11"/>
        <color rgb="FF000000"/>
        <rFont val="Calibri"/>
        <family val="2"/>
      </rPr>
      <t xml:space="preserve"> </t>
    </r>
  </si>
  <si>
    <r>
      <rPr>
        <sz val="11"/>
        <color rgb="FF000000"/>
        <rFont val="Calibri"/>
        <family val="2"/>
      </rPr>
      <t xml:space="preserve">• </t>
    </r>
    <r>
      <rPr>
        <sz val="11"/>
        <color rgb="FF000000"/>
        <rFont val="Calibri"/>
        <family val="2"/>
      </rPr>
      <t>2 Le politiche multisettoriali di gestione dei rischi in caso di emergenza e la legislazione includono la sanità</t>
    </r>
  </si>
  <si>
    <r>
      <rPr>
        <sz val="11"/>
        <color rgb="FF000000"/>
        <rFont val="Calibri"/>
        <family val="2"/>
      </rPr>
      <t xml:space="preserve">• </t>
    </r>
    <r>
      <rPr>
        <sz val="11"/>
        <color rgb="FF000000"/>
        <rFont val="Calibri"/>
        <family val="2"/>
      </rPr>
      <t>Assistenza tecnica per l’attuazione di elementi di preparazione alle emergenze dei quadri intergovernativi globali e regionali (ad es. quadro di Sendai, RSI, obiettivi di sviluppo sostenibile, Accordo di Parigi sui cambiamenti climatici)</t>
    </r>
  </si>
  <si>
    <r>
      <rPr>
        <sz val="11"/>
        <color rgb="FF000000"/>
        <rFont val="Calibri"/>
        <family val="2"/>
      </rPr>
      <t xml:space="preserve">• </t>
    </r>
    <r>
      <rPr>
        <sz val="11"/>
        <color rgb="FF000000"/>
        <rFont val="Calibri"/>
        <family val="2"/>
      </rPr>
      <t>Legislazione per la gestione delle situazioni di emergenza (poteri di emergenza)</t>
    </r>
  </si>
  <si>
    <r>
      <rPr>
        <sz val="11"/>
        <color rgb="FF000000"/>
        <rFont val="Calibri"/>
        <family val="2"/>
      </rPr>
      <t>G.2</t>
    </r>
  </si>
  <si>
    <r>
      <rPr>
        <sz val="11"/>
        <color rgb="FF000000"/>
        <rFont val="Calibri"/>
        <family val="2"/>
      </rPr>
      <t>Piani per la preparazione, la risposta e il recupero in caso di emergenza</t>
    </r>
  </si>
  <si>
    <r>
      <rPr>
        <sz val="11"/>
        <color rgb="FF000000"/>
        <rFont val="Calibri"/>
        <family val="2"/>
      </rPr>
      <t xml:space="preserve">• </t>
    </r>
    <r>
      <rPr>
        <sz val="11"/>
        <color rgb="FF000000"/>
        <rFont val="Calibri"/>
        <family val="2"/>
      </rPr>
      <t>Esercitazioni e addestramenti a livello comunitario per testare la pianificazione della preparazione, della risposta e del recupero in caso di emergenza</t>
    </r>
  </si>
  <si>
    <r>
      <rPr>
        <sz val="11"/>
        <color rgb="FF000000"/>
        <rFont val="Calibri"/>
        <family val="2"/>
      </rPr>
      <t xml:space="preserve">• </t>
    </r>
    <r>
      <rPr>
        <sz val="11"/>
        <color rgb="FF000000"/>
        <rFont val="Calibri"/>
        <family val="2"/>
      </rPr>
      <t>I piani intersettoriali per la preparazione, la risposta e il recupero in caso di emergenza includono la sanità (ad es. le organizzazioni nazionali di gestione delle catastrofi, One Health)</t>
    </r>
  </si>
  <si>
    <r>
      <rPr>
        <sz val="11"/>
        <color rgb="FF000000"/>
        <rFont val="Calibri"/>
        <family val="2"/>
      </rPr>
      <t xml:space="preserve">• </t>
    </r>
    <r>
      <rPr>
        <sz val="11"/>
        <color rgb="FF000000"/>
        <rFont val="Calibri"/>
        <family val="2"/>
      </rPr>
      <t>Meccanismi e piani di coordinamento sanitario regionali e globali per la preparazione, la risposta e il recupero internazionali in caso di emergenza, incluse pandemie, conflitti e catastrofi diffuse (ad es. squadre mediche di emergenza, cluster sanitario globale, GOARN)</t>
    </r>
  </si>
  <si>
    <r>
      <rPr>
        <sz val="11"/>
        <color rgb="FF000000"/>
        <rFont val="Calibri"/>
        <family val="2"/>
      </rPr>
      <t>• Piani nazionali di emergenza sanitaria per la preparazione, la risposta e il recupero</t>
    </r>
  </si>
  <si>
    <r>
      <rPr>
        <sz val="11"/>
        <color rgb="FF000000"/>
        <rFont val="Calibri"/>
        <family val="2"/>
      </rPr>
      <t xml:space="preserve">• </t>
    </r>
    <r>
      <rPr>
        <sz val="11"/>
        <color rgb="FF000000"/>
        <rFont val="Calibri"/>
        <family val="2"/>
      </rPr>
      <t>Assistenza e orientamenti tecnici per la pianificazione della preparazione, della risposta e del recupero</t>
    </r>
  </si>
  <si>
    <r>
      <rPr>
        <sz val="11"/>
        <color rgb="FF000000"/>
        <rFont val="Calibri"/>
        <family val="2"/>
      </rPr>
      <t>• Programmi di gestione delle esercitazioni multirischio multisettoriali</t>
    </r>
  </si>
  <si>
    <r>
      <rPr>
        <sz val="11"/>
        <color rgb="FF000000"/>
        <rFont val="Calibri"/>
        <family val="2"/>
      </rPr>
      <t>• Esercitazioni globali e regionali</t>
    </r>
  </si>
  <si>
    <r>
      <rPr>
        <sz val="11"/>
        <color rgb="FF000000"/>
        <rFont val="Calibri"/>
        <family val="2"/>
      </rPr>
      <t>G.3</t>
    </r>
  </si>
  <si>
    <r>
      <rPr>
        <sz val="11"/>
        <color rgb="FF000000"/>
        <rFont val="Calibri"/>
        <family val="2"/>
      </rPr>
      <t>Meccanismi di coordinamento</t>
    </r>
  </si>
  <si>
    <r>
      <rPr>
        <sz val="11"/>
        <color rgb="FF000000"/>
        <rFont val="Calibri"/>
        <family val="2"/>
      </rPr>
      <t xml:space="preserve">• </t>
    </r>
    <r>
      <rPr>
        <sz val="11"/>
        <color rgb="FF000000"/>
        <rFont val="Calibri"/>
        <family val="2"/>
      </rPr>
      <t>I dirigenti, i membri e le altre parti interessate della comunità partecipano ai meccanismi locali, subnazionali e nazionali di coordinamento multisettoriale e sanitario</t>
    </r>
  </si>
  <si>
    <r>
      <rPr>
        <sz val="11"/>
        <color rgb="FF000000"/>
        <rFont val="Calibri"/>
        <family val="2"/>
      </rPr>
      <t xml:space="preserve">• </t>
    </r>
    <r>
      <rPr>
        <sz val="11"/>
        <color rgb="FF000000"/>
        <rFont val="Calibri"/>
        <family val="2"/>
      </rPr>
      <t>I meccanismi e i piani di coordinamento sanitario comprendono settori pertinenti, organizzazioni pubbliche, private e civili nonché altre parti interessate a tutti i livelli</t>
    </r>
  </si>
  <si>
    <r>
      <rPr>
        <sz val="11"/>
        <color rgb="FF000000"/>
        <rFont val="Calibri"/>
        <family val="2"/>
      </rPr>
      <t xml:space="preserve">• </t>
    </r>
    <r>
      <rPr>
        <sz val="11"/>
        <color rgb="FF000000"/>
        <rFont val="Calibri"/>
        <family val="2"/>
      </rPr>
      <t>Coordinamento sanitario con i meccanismi multisettoriali di coordinamento regionale e globale (ad es. il comitato permanente di collegamento tra le agenzie) e i Country Team delle Nazioni Unite</t>
    </r>
  </si>
  <si>
    <r>
      <rPr>
        <sz val="11"/>
        <color rgb="FF000000"/>
        <rFont val="Calibri"/>
        <family val="2"/>
      </rPr>
      <t xml:space="preserve">• </t>
    </r>
    <r>
      <rPr>
        <sz val="11"/>
        <color rgb="FF000000"/>
        <rFont val="Calibri"/>
        <family val="2"/>
      </rPr>
      <t>Preparazione alle emergenze di organizzazioni pubbliche, private e della società civile in materia di sanità pubblica, sanità animale, ambiente, turismo, trasporti, acqua, servizi di emergenza, migrazione e altri settori</t>
    </r>
  </si>
  <si>
    <r>
      <rPr>
        <sz val="11"/>
        <color rgb="FF000000"/>
        <rFont val="Calibri"/>
        <family val="2"/>
      </rPr>
      <t xml:space="preserve">• </t>
    </r>
    <r>
      <rPr>
        <sz val="11"/>
        <color rgb="FF000000"/>
        <rFont val="Calibri"/>
        <family val="2"/>
      </rPr>
      <t>I centri per le operazioni di emergenza di sanità pubblica (PHEOC) e i sistemi di gestione degli incidenti sono istituiti e integrati con i centri per le operazioni di emergenza (EOC) multisettoriali e i meccanismi di coordinamento a tutti i livelli</t>
    </r>
  </si>
  <si>
    <r>
      <rPr>
        <i/>
        <sz val="11"/>
        <rFont val="Calibri"/>
        <family val="2"/>
      </rPr>
      <t>Capacità</t>
    </r>
  </si>
  <si>
    <r>
      <rPr>
        <sz val="11"/>
        <color rgb="FF000000"/>
        <rFont val="Calibri"/>
        <family val="2"/>
      </rPr>
      <t>C.1</t>
    </r>
  </si>
  <si>
    <r>
      <rPr>
        <sz val="11"/>
        <color rgb="FF000000"/>
        <rFont val="Calibri"/>
        <family val="2"/>
      </rPr>
      <t>Valutazioni dei rischi e delle capacità per determinare le priorità per la preparazione alle emergenze</t>
    </r>
  </si>
  <si>
    <r>
      <rPr>
        <sz val="11"/>
        <color rgb="FF000000"/>
        <rFont val="Calibri"/>
        <family val="2"/>
      </rPr>
      <t xml:space="preserve">• </t>
    </r>
    <r>
      <rPr>
        <sz val="11"/>
        <color rgb="FF000000"/>
        <rFont val="Calibri"/>
        <family val="2"/>
      </rPr>
      <t>Valutazioni dei rischi, delle capacità e definizione delle priorità a livello di comunità</t>
    </r>
  </si>
  <si>
    <r>
      <rPr>
        <sz val="11"/>
        <color rgb="FF000000"/>
        <rFont val="Calibri"/>
        <family val="2"/>
      </rPr>
      <t xml:space="preserve">• </t>
    </r>
    <r>
      <rPr>
        <sz val="11"/>
        <color rgb="FF000000"/>
        <rFont val="Calibri"/>
        <family val="2"/>
      </rPr>
      <t>Le valutazioni multirischio multisettoriali e le valutazioni delle capacità tengono conto della sanità</t>
    </r>
  </si>
  <si>
    <r>
      <rPr>
        <sz val="11"/>
        <color rgb="FF000000"/>
        <rFont val="Calibri"/>
        <family val="2"/>
      </rPr>
      <t xml:space="preserve">• </t>
    </r>
    <r>
      <rPr>
        <sz val="11"/>
        <color rgb="FF000000"/>
        <rFont val="Calibri"/>
        <family val="2"/>
      </rPr>
      <t>Assistenza e orientamenti tecnici per valutazioni dei rischi, delle capacità e definizione delle priorità a livello nazionale</t>
    </r>
  </si>
  <si>
    <r>
      <rPr>
        <sz val="11"/>
        <color rgb="FF000000"/>
        <rFont val="Calibri"/>
        <family val="2"/>
      </rPr>
      <t>• Partecipazione della comunità alla valutazione dei rischi e delle capacità e alla definizione delle priorità a livello locale, subnazionale e nazionale</t>
    </r>
  </si>
  <si>
    <r>
      <rPr>
        <sz val="11"/>
        <color rgb="FF000000"/>
        <rFont val="Calibri"/>
        <family val="2"/>
      </rPr>
      <t>• Le valutazioni strategiche dei rischi di emergenza sanitaria, le valutazioni delle capacità e la definizione delle priorità includono le parti interessate di tutti i settori e livelli</t>
    </r>
  </si>
  <si>
    <r>
      <rPr>
        <sz val="11"/>
        <color rgb="FF000000"/>
        <rFont val="Calibri"/>
        <family val="2"/>
      </rPr>
      <t>• Valutazioni dei rischi relativi agli eventi, previsione e modellizzazione</t>
    </r>
  </si>
  <si>
    <r>
      <rPr>
        <sz val="11"/>
        <color rgb="FF000000"/>
        <rFont val="Calibri"/>
        <family val="2"/>
      </rPr>
      <t>• Coordinamento delle valutazioni dei rischi e delle capacità regionali e globali con partner nazionali e internazionali</t>
    </r>
  </si>
  <si>
    <r>
      <rPr>
        <sz val="11"/>
        <color rgb="FF000000"/>
        <rFont val="Calibri"/>
        <family val="2"/>
      </rPr>
      <t>C.2</t>
    </r>
  </si>
  <si>
    <r>
      <rPr>
        <sz val="11"/>
        <color rgb="FF000000"/>
        <rFont val="Calibri"/>
        <family val="2"/>
      </rPr>
      <t>Sistemi di sorveglianza, di allarme rapido e di gestione delle informazioni</t>
    </r>
  </si>
  <si>
    <r>
      <rPr>
        <sz val="11"/>
        <color rgb="FF000000"/>
        <rFont val="Calibri"/>
        <family val="2"/>
      </rPr>
      <t xml:space="preserve">• </t>
    </r>
    <r>
      <rPr>
        <sz val="11"/>
        <color rgb="FF000000"/>
        <rFont val="Calibri"/>
        <family val="2"/>
      </rPr>
      <t>Sorveglianza basata sugli eventi a livello di comunità</t>
    </r>
  </si>
  <si>
    <r>
      <rPr>
        <sz val="11"/>
        <color rgb="FF000000"/>
        <rFont val="Calibri"/>
        <family val="2"/>
      </rPr>
      <t xml:space="preserve">• </t>
    </r>
    <r>
      <rPr>
        <sz val="11"/>
        <color rgb="FF000000"/>
        <rFont val="Calibri"/>
        <family val="2"/>
      </rPr>
      <t>Sistemi di sorveglianza per la sanità pubblica e animale</t>
    </r>
  </si>
  <si>
    <r>
      <rPr>
        <sz val="11"/>
        <color rgb="FF000000"/>
        <rFont val="Calibri"/>
        <family val="2"/>
      </rPr>
      <t xml:space="preserve">• </t>
    </r>
    <r>
      <rPr>
        <sz val="11"/>
        <color rgb="FF000000"/>
        <rFont val="Calibri"/>
        <family val="2"/>
      </rPr>
      <t>Meccanismi di coordinamento globali e regionali per la condivisione dei dati in caso di emergenze, compresi i centri regionali per il controllo delle malattie (CDC) per le informazioni epidemiologiche, la condivisione dei dati, la sorveglianza, l’allarme rapido, la preparazione e la risposta</t>
    </r>
  </si>
  <si>
    <r>
      <rPr>
        <sz val="11"/>
        <color rgb="FF000000"/>
        <rFont val="Calibri"/>
        <family val="2"/>
      </rPr>
      <t>• I sistemi di allarme rapido multirischio raggiungono le comunità</t>
    </r>
  </si>
  <si>
    <r>
      <rPr>
        <sz val="11"/>
        <color rgb="FF000000"/>
        <rFont val="Calibri"/>
        <family val="2"/>
      </rPr>
      <t xml:space="preserve">• </t>
    </r>
    <r>
      <rPr>
        <sz val="11"/>
        <color rgb="FF000000"/>
        <rFont val="Calibri"/>
        <family val="2"/>
      </rPr>
      <t>La disponibilità, la qualità, l’accessibilità e l’uso di serie di dati sanitari sono rafforzati per la preparazione alle emergenze, il monitoraggio, la segnalazione e le banche dati sulle catastrofi multirischio</t>
    </r>
  </si>
  <si>
    <r>
      <rPr>
        <sz val="11"/>
        <color rgb="FF000000"/>
        <rFont val="Calibri"/>
        <family val="2"/>
      </rPr>
      <t>• I sistemi di allarme rapido multirischio includono malattie umane e animali e contengono allarmi sanitari</t>
    </r>
  </si>
  <si>
    <r>
      <rPr>
        <sz val="11"/>
        <color rgb="FF000000"/>
        <rFont val="Calibri"/>
        <family val="2"/>
      </rPr>
      <t>• Centri comunitari di evacuazione di emergenza individuati con un rapido accesso a servizi e forniture</t>
    </r>
  </si>
  <si>
    <r>
      <rPr>
        <sz val="11"/>
        <color rgb="FF000000"/>
        <rFont val="Calibri"/>
        <family val="2"/>
      </rPr>
      <t>• Assistenza e orientamenti tecnici in merito a sorveglianza, allarme rapido, dati sanitari e banche dati sulle catastrofi</t>
    </r>
  </si>
  <si>
    <r>
      <rPr>
        <sz val="11"/>
        <color rgb="FF000000"/>
        <rFont val="Calibri"/>
        <family val="2"/>
      </rPr>
      <t>C.3</t>
    </r>
  </si>
  <si>
    <r>
      <rPr>
        <sz val="11"/>
        <color rgb="FF000000"/>
        <rFont val="Calibri"/>
        <family val="2"/>
      </rPr>
      <t>Accesso ai servizi diagnostici per le emergenze</t>
    </r>
  </si>
  <si>
    <r>
      <rPr>
        <sz val="11"/>
        <color rgb="FF000000"/>
        <rFont val="Calibri"/>
        <family val="2"/>
      </rPr>
      <t>• Accesso a servizi diagnostici rapidi in caso di emergenze a livello di comunità</t>
    </r>
  </si>
  <si>
    <r>
      <rPr>
        <sz val="11"/>
        <color rgb="FF000000"/>
        <rFont val="Calibri"/>
        <family val="2"/>
      </rPr>
      <t>• Capacità di laboratorio per servizi diagnostici in caso di emergenze</t>
    </r>
  </si>
  <si>
    <r>
      <rPr>
        <sz val="11"/>
        <color rgb="FF000000"/>
        <rFont val="Calibri"/>
        <family val="2"/>
      </rPr>
      <t>• Assistenza e orientamenti tecnici per lo sviluppo di servizi diagnostici e di laboratorio nei settori della sanità pubblica e animale per le emergenze</t>
    </r>
  </si>
  <si>
    <r>
      <rPr>
        <sz val="11"/>
        <color rgb="FF000000"/>
        <rFont val="Calibri"/>
        <family val="2"/>
      </rPr>
      <t>• Capacità mobili per il dispiegamento sul campo di servizi in caso di emergenze (ad es. laboratori di sanità pubblica e animale, dispositivi di monitoraggio ambientale, attrezzature di decontaminazione)</t>
    </r>
  </si>
  <si>
    <r>
      <rPr>
        <sz val="11"/>
        <color rgb="FF000000"/>
        <rFont val="Calibri"/>
        <family val="2"/>
      </rPr>
      <t>• Accordi e meccanismi per condividere e testare campioni</t>
    </r>
  </si>
  <si>
    <r>
      <rPr>
        <sz val="11"/>
        <color rgb="FF000000"/>
        <rFont val="Calibri"/>
        <family val="2"/>
      </rPr>
      <t>• Capacità di laboratorio di riferimento regionale per le emergenze</t>
    </r>
  </si>
  <si>
    <r>
      <rPr>
        <sz val="11"/>
        <color rgb="FF000000"/>
        <rFont val="Calibri"/>
        <family val="2"/>
      </rPr>
      <t>C.4</t>
    </r>
  </si>
  <si>
    <r>
      <rPr>
        <sz val="11"/>
        <color rgb="FF000000"/>
        <rFont val="Calibri"/>
        <family val="2"/>
      </rPr>
      <t>Preparazione alle emergenze e continuità dei servizi di base, di emergenza e sanitari</t>
    </r>
  </si>
  <si>
    <r>
      <rPr>
        <sz val="11"/>
        <color rgb="FF000000"/>
        <rFont val="Calibri"/>
        <family val="2"/>
      </rPr>
      <t xml:space="preserve">• </t>
    </r>
    <r>
      <rPr>
        <sz val="11"/>
        <color rgb="FF000000"/>
        <rFont val="Calibri"/>
        <family val="2"/>
      </rPr>
      <t>Disponibilità e accesso a servizi di emergenza specializzati che affrontano barriere fisiche, finanziarie e culturali</t>
    </r>
  </si>
  <si>
    <r>
      <rPr>
        <sz val="11"/>
        <color rgb="FF000000"/>
        <rFont val="Calibri"/>
        <family val="2"/>
      </rPr>
      <t xml:space="preserve">• </t>
    </r>
    <r>
      <rPr>
        <sz val="11"/>
        <color rgb="FF000000"/>
        <rFont val="Calibri"/>
        <family val="2"/>
      </rPr>
      <t>Sistemi sanitari di emergenza e servizi specializzati (ad es. gestione di incidenti di massa) in sanità, sanità veterinaria e altri settori</t>
    </r>
  </si>
  <si>
    <r>
      <rPr>
        <sz val="11"/>
        <color rgb="FF000000"/>
        <rFont val="Calibri"/>
        <family val="2"/>
      </rPr>
      <t xml:space="preserve">• </t>
    </r>
    <r>
      <rPr>
        <sz val="11"/>
        <color rgb="FF000000"/>
        <rFont val="Calibri"/>
        <family val="2"/>
      </rPr>
      <t>Assistenza e orientamenti tecnici in merito a gestione clinica e servizi sanitari di diretta rilevanza per la preparazione alle emergenze e la pianificazione della continuità</t>
    </r>
  </si>
  <si>
    <r>
      <rPr>
        <sz val="11"/>
        <color rgb="FF000000"/>
        <rFont val="Calibri"/>
        <family val="2"/>
      </rPr>
      <t>• Piani di continuità per l’accesso ai servizi sanitari della comunità e ai servizi di base in altri settori in caso di emergenze</t>
    </r>
  </si>
  <si>
    <r>
      <rPr>
        <sz val="11"/>
        <color rgb="FF000000"/>
        <rFont val="Calibri"/>
        <family val="2"/>
      </rPr>
      <t>• Piani di continuità per i servizi sanitari e i servizi di base in altri settori in caso di emergenze</t>
    </r>
  </si>
  <si>
    <r>
      <rPr>
        <sz val="11"/>
        <color rgb="FF000000"/>
        <rFont val="Calibri"/>
        <family val="2"/>
      </rPr>
      <t>• Iniziativa Safe Hospitals</t>
    </r>
  </si>
  <si>
    <r>
      <rPr>
        <sz val="11"/>
        <color rgb="FF000000"/>
        <rFont val="Calibri"/>
        <family val="2"/>
      </rPr>
      <t>• Preparazione alle emergenze dei servizi sanitari</t>
    </r>
  </si>
  <si>
    <r>
      <rPr>
        <sz val="11"/>
        <color rgb="FF000000"/>
        <rFont val="Calibri"/>
        <family val="2"/>
      </rPr>
      <t>• Preparazione alle emergenze di ospedali e infrastrutture in programmi per ospedali sicuri</t>
    </r>
  </si>
  <si>
    <r>
      <rPr>
        <sz val="11"/>
        <color rgb="FF000000"/>
        <rFont val="Calibri"/>
        <family val="2"/>
      </rPr>
      <t>• Orientamenti e protocolli clinici</t>
    </r>
  </si>
  <si>
    <r>
      <rPr>
        <sz val="11"/>
        <color rgb="FF000000"/>
        <rFont val="Calibri"/>
        <family val="2"/>
      </rPr>
      <t>C.5</t>
    </r>
  </si>
  <si>
    <r>
      <rPr>
        <sz val="11"/>
        <color rgb="FF000000"/>
        <rFont val="Calibri"/>
        <family val="2"/>
      </rPr>
      <t>Comunicazione dei rischi con tutte le parti interessate per la preparazione alle emergenze</t>
    </r>
  </si>
  <si>
    <r>
      <rPr>
        <sz val="11"/>
        <color rgb="FF000000"/>
        <rFont val="Calibri"/>
        <family val="2"/>
      </rPr>
      <t xml:space="preserve">• </t>
    </r>
    <r>
      <rPr>
        <sz val="11"/>
        <color rgb="FF000000"/>
        <rFont val="Calibri"/>
        <family val="2"/>
      </rPr>
      <t>Comunicazione dei rischi a livello di comunità per la preparazione alle emergenze</t>
    </r>
  </si>
  <si>
    <r>
      <rPr>
        <sz val="11"/>
        <color rgb="FF000000"/>
        <rFont val="Calibri"/>
        <family val="2"/>
      </rPr>
      <t xml:space="preserve">• </t>
    </r>
    <r>
      <rPr>
        <sz val="11"/>
        <color rgb="FF000000"/>
        <rFont val="Calibri"/>
        <family val="2"/>
      </rPr>
      <t>Meccanismi e strategie coordinati in tutti i settori per la comunicazione dei rischi e la mobilitazione sociale per le emergenze</t>
    </r>
  </si>
  <si>
    <r>
      <rPr>
        <sz val="11"/>
        <color rgb="FF000000"/>
        <rFont val="Calibri"/>
        <family val="2"/>
      </rPr>
      <t xml:space="preserve">• </t>
    </r>
    <r>
      <rPr>
        <sz val="11"/>
        <color rgb="FF000000"/>
        <rFont val="Calibri"/>
        <family val="2"/>
      </rPr>
      <t>Strategie e meccanismi coordinati di comunicazione interagenzia per comunicazioni pubbliche e ufficiali</t>
    </r>
  </si>
  <si>
    <r>
      <rPr>
        <sz val="11"/>
        <color rgb="FF000000"/>
        <rFont val="Calibri"/>
        <family val="2"/>
      </rPr>
      <t xml:space="preserve">• </t>
    </r>
    <r>
      <rPr>
        <sz val="11"/>
        <color rgb="FF000000"/>
        <rFont val="Calibri"/>
        <family val="2"/>
      </rPr>
      <t>Sensibilizzazione della comunità in merito alle pratiche di protezione sanitaria per le emergenze</t>
    </r>
  </si>
  <si>
    <r>
      <rPr>
        <sz val="11"/>
        <color rgb="FF000000"/>
        <rFont val="Calibri"/>
        <family val="2"/>
      </rPr>
      <t xml:space="preserve">• </t>
    </r>
    <r>
      <rPr>
        <sz val="11"/>
        <color rgb="FF000000"/>
        <rFont val="Calibri"/>
        <family val="2"/>
      </rPr>
      <t>Azioni a sostegno della preparazione alle emergenze da parte della comunità</t>
    </r>
  </si>
  <si>
    <r>
      <rPr>
        <sz val="11"/>
        <color rgb="FF000000"/>
        <rFont val="Calibri"/>
        <family val="2"/>
      </rPr>
      <t xml:space="preserve">• </t>
    </r>
    <r>
      <rPr>
        <sz val="11"/>
        <color rgb="FF000000"/>
        <rFont val="Calibri"/>
        <family val="2"/>
      </rPr>
      <t>Assistenza tecnica e orientamenti in merito a comunicazione dei rischi, mobilitazione sociale e sviluppo delle capacità della comunità</t>
    </r>
  </si>
  <si>
    <r>
      <rPr>
        <sz val="11"/>
        <color rgb="FF000000"/>
        <rFont val="Calibri"/>
        <family val="2"/>
      </rPr>
      <t xml:space="preserve">• </t>
    </r>
    <r>
      <rPr>
        <sz val="11"/>
        <color rgb="FF000000"/>
        <rFont val="Calibri"/>
        <family val="2"/>
      </rPr>
      <t>Strategie di mobilitazione sociale per la preparazione alle emergenze</t>
    </r>
  </si>
  <si>
    <r>
      <rPr>
        <sz val="11"/>
        <color rgb="FF000000"/>
        <rFont val="Calibri"/>
        <family val="2"/>
      </rPr>
      <t>C.6</t>
    </r>
  </si>
  <si>
    <r>
      <rPr>
        <sz val="11"/>
        <color rgb="FF000000"/>
        <rFont val="Calibri"/>
        <family val="2"/>
      </rPr>
      <t>Ricerca, sviluppo e valutazione per informare e accelerare la preparazione alle emergenze</t>
    </r>
  </si>
  <si>
    <r>
      <rPr>
        <sz val="11"/>
        <color rgb="FF000000"/>
        <rFont val="Calibri"/>
        <family val="2"/>
      </rPr>
      <t xml:space="preserve">• </t>
    </r>
    <r>
      <rPr>
        <sz val="11"/>
        <color rgb="FF000000"/>
        <rFont val="Calibri"/>
        <family val="2"/>
      </rPr>
      <t>La ricerca operativa è incentrata sulla preparazione alle emergenze da parte della comunità</t>
    </r>
  </si>
  <si>
    <r>
      <rPr>
        <sz val="11"/>
        <color rgb="FF000000"/>
        <rFont val="Calibri"/>
        <family val="2"/>
      </rPr>
      <t xml:space="preserve">• </t>
    </r>
    <r>
      <rPr>
        <sz val="11"/>
        <color rgb="FF000000"/>
        <rFont val="Calibri"/>
        <family val="2"/>
      </rPr>
      <t>Coordinamento con attori nazionali e internazionali per lo sviluppo di vaccini, diagnostica, trattamenti e altre misure</t>
    </r>
  </si>
  <si>
    <r>
      <rPr>
        <sz val="11"/>
        <color rgb="FF000000"/>
        <rFont val="Calibri"/>
        <family val="2"/>
      </rPr>
      <t xml:space="preserve">• </t>
    </r>
    <r>
      <rPr>
        <sz val="11"/>
        <color rgb="FF000000"/>
        <rFont val="Calibri"/>
        <family val="2"/>
      </rPr>
      <t>Coordinamento globale dello sviluppo celere di vaccini, diagnostica, trattamenti e altre misure (ad es. il piano di R&amp;S dell’OMS)</t>
    </r>
  </si>
  <si>
    <r>
      <rPr>
        <sz val="11"/>
        <color rgb="FF000000"/>
        <rFont val="Calibri"/>
        <family val="2"/>
      </rPr>
      <t>• Valutazione della preparazione alle emergenze a livello di comunità</t>
    </r>
  </si>
  <si>
    <r>
      <rPr>
        <sz val="11"/>
        <color rgb="FF000000"/>
        <rFont val="Calibri"/>
        <family val="2"/>
      </rPr>
      <t>• Prove di sviluppo di orientamenti tecnici per la preparazione alle emergenze e le malattie emergenti</t>
    </r>
  </si>
  <si>
    <r>
      <rPr>
        <sz val="11"/>
        <color rgb="FF000000"/>
        <rFont val="Calibri"/>
        <family val="2"/>
      </rPr>
      <t xml:space="preserve">• </t>
    </r>
    <r>
      <rPr>
        <sz val="11"/>
        <color rgb="FF000000"/>
        <rFont val="Calibri"/>
        <family val="2"/>
      </rPr>
      <t>• Prove di sviluppo di orientamenti tecnici per la preparazione alle emergenze e i problemi di salute emergenti</t>
    </r>
  </si>
  <si>
    <r>
      <rPr>
        <sz val="11"/>
        <color rgb="FF000000"/>
        <rFont val="Calibri"/>
        <family val="2"/>
      </rPr>
      <t>• Valutazione della preparazione alle emergenze a livello nazionale</t>
    </r>
  </si>
  <si>
    <r>
      <rPr>
        <sz val="11"/>
        <color rgb="FF000000"/>
        <rFont val="Calibri"/>
        <family val="2"/>
      </rPr>
      <t>• Ricerca, studi costi-benefici e valutazione della preparazione alle emergenze a livello globale e regionale</t>
    </r>
  </si>
  <si>
    <r>
      <rPr>
        <i/>
        <sz val="11"/>
        <rFont val="Calibri"/>
        <family val="2"/>
      </rPr>
      <t>Risorse – umane, finanziarie, logistica e forniture</t>
    </r>
  </si>
  <si>
    <r>
      <rPr>
        <sz val="11"/>
        <color rgb="FF000000"/>
        <rFont val="Calibri"/>
        <family val="2"/>
      </rPr>
      <t>R.1</t>
    </r>
  </si>
  <si>
    <r>
      <rPr>
        <sz val="11"/>
        <color rgb="FF000000"/>
        <rFont val="Calibri"/>
        <family val="2"/>
      </rPr>
      <t>Risorse finanziarie per la preparazione alle emergenze e finanziamenti speciali per la risposta alle emergenze</t>
    </r>
  </si>
  <si>
    <r>
      <rPr>
        <sz val="11"/>
        <color rgb="FF000000"/>
        <rFont val="Calibri"/>
        <family val="2"/>
      </rPr>
      <t xml:space="preserve">• </t>
    </r>
    <r>
      <rPr>
        <sz val="11"/>
        <color rgb="FF000000"/>
        <rFont val="Calibri"/>
        <family val="2"/>
      </rPr>
      <t>Disponibilità e accesso a bilanci e ad altre risorse per la preparazione alle emergenze</t>
    </r>
  </si>
  <si>
    <r>
      <rPr>
        <sz val="11"/>
        <color rgb="FF000000"/>
        <rFont val="Calibri"/>
        <family val="2"/>
      </rPr>
      <t xml:space="preserve">• </t>
    </r>
    <r>
      <rPr>
        <sz val="11"/>
        <color rgb="FF000000"/>
        <rFont val="Calibri"/>
        <family val="2"/>
      </rPr>
      <t>Finanziamenti nazionali impegnati per le priorità della preparazione alle emergenze da finanziamenti sanitari nazionali, bilanci sanitari regolari e bilanci di emergenza</t>
    </r>
  </si>
  <si>
    <r>
      <rPr>
        <sz val="11"/>
        <color rgb="FF000000"/>
        <rFont val="Calibri"/>
        <family val="2"/>
      </rPr>
      <t xml:space="preserve">• </t>
    </r>
    <r>
      <rPr>
        <sz val="11"/>
        <color rgb="FF000000"/>
        <rFont val="Calibri"/>
        <family val="2"/>
      </rPr>
      <t>Finanziamenti internazionali direttamente allineati con i piani e le priorità di preparazione nazionali</t>
    </r>
  </si>
  <si>
    <r>
      <rPr>
        <sz val="11"/>
        <color rgb="FF000000"/>
        <rFont val="Calibri"/>
        <family val="2"/>
      </rPr>
      <t>• Disponibilità e accesso a fondi speciali per le emergenze</t>
    </r>
  </si>
  <si>
    <r>
      <rPr>
        <sz val="11"/>
        <color rgb="FF000000"/>
        <rFont val="Calibri"/>
        <family val="2"/>
      </rPr>
      <t>• Istituzione e assegnazione di risorse per meccanismi di finanziamento speciali per la risposta alle emergenze</t>
    </r>
  </si>
  <si>
    <r>
      <rPr>
        <sz val="11"/>
        <color rgb="FF000000"/>
        <rFont val="Calibri"/>
        <family val="2"/>
      </rPr>
      <t xml:space="preserve">• </t>
    </r>
    <r>
      <rPr>
        <sz val="11"/>
        <color rgb="FF000000"/>
        <rFont val="Calibri"/>
        <family val="2"/>
      </rPr>
      <t>Finanziamenti speciali multisettoriali e organizzativi per le emergenze</t>
    </r>
  </si>
  <si>
    <r>
      <rPr>
        <sz val="11"/>
        <color rgb="FF000000"/>
        <rFont val="Calibri"/>
        <family val="2"/>
      </rPr>
      <t>R.2</t>
    </r>
  </si>
  <si>
    <r>
      <rPr>
        <sz val="11"/>
        <color rgb="FF000000"/>
        <rFont val="Calibri"/>
        <family val="2"/>
      </rPr>
      <t>Risorse umane dedicate, formate e attrezzate per le emergenze</t>
    </r>
  </si>
  <si>
    <r>
      <rPr>
        <sz val="11"/>
        <color rgb="FF000000"/>
        <rFont val="Calibri"/>
        <family val="2"/>
      </rPr>
      <t xml:space="preserve">• </t>
    </r>
    <r>
      <rPr>
        <sz val="11"/>
        <color rgb="FF000000"/>
        <rFont val="Calibri"/>
        <family val="2"/>
      </rPr>
      <t>Formazione degli operatori sanitari nella preparazione alle emergenze in riferimento a tutti i rischi</t>
    </r>
  </si>
  <si>
    <r>
      <rPr>
        <sz val="11"/>
        <color rgb="FF000000"/>
        <rFont val="Calibri"/>
        <family val="2"/>
      </rPr>
      <t xml:space="preserve">• </t>
    </r>
    <r>
      <rPr>
        <sz val="11"/>
        <color rgb="FF000000"/>
        <rFont val="Calibri"/>
        <family val="2"/>
      </rPr>
      <t>I corsi di formazione multirischio multisettoriali includono la sanità</t>
    </r>
  </si>
  <si>
    <r>
      <rPr>
        <sz val="11"/>
        <color rgb="FF000000"/>
        <rFont val="Calibri"/>
        <family val="2"/>
      </rPr>
      <t xml:space="preserve">• </t>
    </r>
    <r>
      <rPr>
        <sz val="11"/>
        <color rgb="FF000000"/>
        <rFont val="Calibri"/>
        <family val="2"/>
      </rPr>
      <t>Orientamenti e assistenza tecnica per la preparazione del personale di emergenza sanitaria regionale e globale (compresi squadre e gruppi di esperti)</t>
    </r>
  </si>
  <si>
    <r>
      <rPr>
        <sz val="11"/>
        <color rgb="FF000000"/>
        <rFont val="Calibri"/>
        <family val="2"/>
      </rPr>
      <t xml:space="preserve">• </t>
    </r>
    <r>
      <rPr>
        <sz val="11"/>
        <color rgb="FF000000"/>
        <rFont val="Calibri"/>
        <family val="2"/>
      </rPr>
      <t>Formazione multilaterale fra le parti interessate di volontari di emergenza della comunità sugli aspetti sanitari delle emergenze</t>
    </r>
  </si>
  <si>
    <r>
      <rPr>
        <sz val="11"/>
        <color rgb="FF000000"/>
        <rFont val="Calibri"/>
        <family val="2"/>
      </rPr>
      <t xml:space="preserve">• </t>
    </r>
    <r>
      <rPr>
        <sz val="11"/>
        <color rgb="FF000000"/>
        <rFont val="Calibri"/>
        <family val="2"/>
      </rPr>
      <t>Istituzione e mantenimento di gruppi specializzati (ad es. squadre mediche di emergenza, squadre di risposta rapida) e gruppi di esperti</t>
    </r>
  </si>
  <si>
    <r>
      <rPr>
        <sz val="11"/>
        <color rgb="FF000000"/>
        <rFont val="Calibri"/>
        <family val="2"/>
      </rPr>
      <t>• Formazione pre-dispiegamento</t>
    </r>
  </si>
  <si>
    <r>
      <rPr>
        <sz val="11"/>
        <color rgb="FF000000"/>
        <rFont val="Calibri"/>
        <family val="2"/>
      </rPr>
      <t>• I piani di sviluppo del personale sanitario comprendono funzioni connesse alle emergenze, affrontano la carenza di manodopera qualificata e includono i settori pubblico, privato e della società civile</t>
    </r>
  </si>
  <si>
    <r>
      <rPr>
        <sz val="11"/>
        <color rgb="FF000000"/>
        <rFont val="Calibri"/>
        <family val="2"/>
      </rPr>
      <t>• Accordi tra paesi in merito alla capacita di intervento con breve preavviso</t>
    </r>
  </si>
  <si>
    <r>
      <rPr>
        <sz val="11"/>
        <color rgb="FF000000"/>
        <rFont val="Calibri"/>
        <family val="2"/>
      </rPr>
      <t>R.3</t>
    </r>
  </si>
  <si>
    <r>
      <rPr>
        <sz val="11"/>
        <color rgb="FF000000"/>
        <rFont val="Calibri"/>
        <family val="2"/>
      </rPr>
      <t>Meccanismi logistici e forniture essenziali per la sanità</t>
    </r>
  </si>
  <si>
    <r>
      <rPr>
        <sz val="11"/>
        <color rgb="FF000000"/>
        <rFont val="Calibri"/>
        <family val="2"/>
      </rPr>
      <t xml:space="preserve">• </t>
    </r>
    <r>
      <rPr>
        <sz val="11"/>
        <color rgb="FF000000"/>
        <rFont val="Calibri"/>
        <family val="2"/>
      </rPr>
      <t>Accesso e disponibilità relativamente a scorte e attrezzature di emergenza a livello di comunità</t>
    </r>
  </si>
  <si>
    <r>
      <rPr>
        <sz val="11"/>
        <color rgb="FF000000"/>
        <rFont val="Calibri"/>
        <family val="2"/>
      </rPr>
      <t xml:space="preserve">• </t>
    </r>
    <r>
      <rPr>
        <sz val="11"/>
        <color rgb="FF000000"/>
        <rFont val="Calibri"/>
        <family val="2"/>
      </rPr>
      <t>Sistemi e accordi per lo stoccaggio e il mantenimento di vaccini (compresa la catena del freddo), antidoti, campioni, diagnostica, DPI e altre forniture essenziali</t>
    </r>
  </si>
  <si>
    <r>
      <rPr>
        <sz val="11"/>
        <color rgb="FF000000"/>
        <rFont val="Calibri"/>
        <family val="2"/>
      </rPr>
      <t xml:space="preserve">• </t>
    </r>
    <r>
      <rPr>
        <sz val="11"/>
        <color rgb="FF000000"/>
        <rFont val="Calibri"/>
        <family val="2"/>
      </rPr>
      <t>Accordi per l’assegnazione di priorità e la distribuzione globale di forniture fondamentali in caso di emergenza</t>
    </r>
  </si>
  <si>
    <r>
      <rPr>
        <sz val="11"/>
        <color rgb="FF000000"/>
        <rFont val="Calibri"/>
        <family val="2"/>
      </rPr>
      <t xml:space="preserve">• </t>
    </r>
    <r>
      <rPr>
        <sz val="11"/>
        <color rgb="FF000000"/>
        <rFont val="Calibri"/>
        <family val="2"/>
      </rPr>
      <t>Preparazione dei sistemi logistici a sostegno della sanità in caso di emergenze</t>
    </r>
  </si>
  <si>
    <r>
      <rPr>
        <sz val="11"/>
        <color rgb="FF000000"/>
        <rFont val="Calibri"/>
        <family val="2"/>
      </rPr>
      <t xml:space="preserve">• </t>
    </r>
    <r>
      <rPr>
        <sz val="11"/>
        <color rgb="FF000000"/>
        <rFont val="Calibri"/>
        <family val="2"/>
      </rPr>
      <t>Stoccaggio, preposizionamento e preparazione a livello globale e regionale dei sistemi logistici per la distribuzione di forniture essenziali per le emergenze</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</si>
  <si>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</si>
  <si>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</si>
  <si>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</si>
  <si>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</si>
  <si>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</si>
  <si>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</si>
  <si>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</si>
  <si>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</si>
  <si>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</si>
  <si>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</si>
  <si>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</si>
  <si>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</si>
  <si>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</si>
  <si>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</si>
  <si>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</si>
  <si>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</si>
  <si>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</si>
  <si>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</si>
  <si>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</si>
  <si>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</si>
  <si>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</si>
  <si>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</si>
  <si>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</si>
  <si>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</si>
  <si>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</si>
  <si>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</si>
  <si>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</si>
  <si>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</si>
  <si>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</si>
  <si>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</si>
  <si>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</si>
  <si>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</si>
  <si>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</si>
  <si>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</si>
  <si>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</si>
  <si>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</si>
  <si>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</si>
  <si>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</si>
  <si>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</si>
  <si>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</si>
  <si>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</si>
  <si>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</si>
  <si>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</si>
  <si>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</si>
  <si>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</si>
  <si>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</si>
  <si>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</si>
  <si>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</si>
  <si>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</si>
  <si>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</si>
  <si>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</si>
  <si>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</si>
  <si>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</si>
  <si>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</si>
  <si>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</si>
  <si>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</si>
  <si>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</si>
  <si>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</si>
  <si>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</si>
  <si>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</si>
  <si>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</si>
  <si>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</si>
  <si>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</si>
  <si>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</si>
  <si>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</si>
  <si>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</si>
  <si>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</si>
  <si>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</si>
  <si>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</si>
  <si>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</si>
  <si>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</si>
  <si>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</si>
  <si>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</si>
  <si>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</si>
  <si>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</si>
  <si>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</si>
  <si>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</si>
  <si>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</si>
  <si>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</si>
  <si>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</si>
  <si>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</si>
  <si>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</si>
  <si>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</si>
  <si>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</si>
  <si>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</si>
  <si>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</si>
  <si>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</si>
  <si>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</si>
  <si>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</si>
  <si>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</si>
  <si>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</si>
  <si>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</si>
  <si>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</si>
  <si>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</si>
  <si>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</si>
  <si>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</si>
  <si>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</si>
  <si>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</si>
  <si>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</si>
  <si>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</si>
  <si>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</si>
  <si>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</si>
  <si>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</si>
  <si>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</si>
  <si>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</si>
  <si>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</si>
  <si>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</si>
  <si>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</si>
  <si>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</si>
  <si>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</si>
  <si>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</si>
  <si>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</si>
  <si>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</si>
  <si>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</si>
  <si>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</si>
  <si>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</si>
  <si>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</si>
  <si>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</si>
  <si>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</si>
  <si>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</si>
  <si>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</si>
  <si>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</si>
  <si>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</si>
  <si>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</si>
  <si>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</si>
  <si>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</si>
  <si>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</si>
  <si>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</si>
  <si>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</si>
  <si>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</si>
  <si>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</si>
  <si>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</si>
  <si>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</si>
  <si>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</si>
  <si>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</si>
  <si>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</si>
  <si>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</si>
  <si>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</si>
  <si>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</si>
  <si>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</si>
  <si>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</si>
  <si>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</si>
  <si>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</si>
  <si>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</si>
  <si>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</si>
  <si>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</si>
  <si>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</si>
  <si>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</si>
  <si>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</si>
  <si>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</si>
  <si>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</si>
  <si>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</si>
  <si>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</si>
  <si>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</si>
  <si>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</si>
  <si>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</si>
  <si>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</si>
  <si>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</si>
  <si>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</si>
  <si>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</si>
  <si>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</si>
  <si>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</si>
  <si>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</si>
  <si>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</si>
  <si>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</si>
  <si>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</si>
  <si>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</si>
  <si>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</si>
  <si>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</si>
  <si>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</si>
  <si>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</si>
  <si>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</si>
  <si>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</si>
  <si>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</si>
  <si>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</si>
  <si>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</si>
  <si>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</si>
  <si>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</si>
  <si>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</si>
  <si>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</si>
  <si>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</si>
  <si>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</si>
  <si>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</si>
  <si>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</si>
  <si>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</si>
  <si>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</si>
  <si>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</si>
  <si>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</si>
  <si>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</si>
  <si>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</si>
  <si>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</si>
  <si>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</si>
  <si>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</si>
  <si>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</si>
  <si>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</si>
  <si>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</si>
  <si>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</si>
  <si>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</si>
  <si>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</si>
  <si>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</si>
  <si>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</si>
  <si>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</si>
  <si>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</si>
  <si>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</si>
  <si>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</si>
  <si>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</si>
  <si>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</si>
  <si>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</si>
  <si>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</si>
  <si>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</si>
  <si>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</si>
  <si>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</si>
  <si>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</si>
  <si>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</si>
  <si>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</si>
  <si>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</si>
  <si>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</si>
  <si>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</si>
  <si>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</si>
  <si>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</si>
  <si>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</si>
  <si>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</si>
  <si>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</si>
  <si>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</si>
  <si>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</si>
  <si>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</si>
  <si>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</si>
  <si>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</si>
  <si>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</si>
  <si>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</si>
  <si>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</si>
  <si>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</si>
  <si>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</si>
  <si>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</si>
  <si>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</si>
  <si>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</si>
  <si>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</si>
  <si>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</si>
  <si>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</si>
  <si>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</si>
  <si>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</si>
  <si>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</si>
  <si>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</si>
  <si>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</si>
  <si>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</si>
  <si>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</si>
  <si>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</si>
  <si>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</si>
  <si>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</si>
  <si>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</si>
  <si>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</si>
  <si>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</si>
  <si>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</si>
  <si>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</si>
  <si>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</si>
  <si>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</si>
  <si>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</si>
  <si>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</si>
  <si>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</si>
  <si>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</si>
  <si>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</si>
  <si>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</si>
  <si>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</si>
  <si>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</si>
  <si>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</si>
  <si>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</si>
  <si>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</si>
  <si>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</si>
  <si>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</si>
  <si>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</si>
  <si>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</si>
  <si>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</si>
  <si>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</si>
  <si>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</si>
  <si>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</si>
  <si>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</si>
  <si>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</si>
  <si>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</si>
  <si>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</si>
  <si>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</si>
  <si>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</si>
  <si>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</si>
  <si>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</si>
  <si>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</si>
  <si>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</si>
  <si>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</si>
  <si>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</si>
  <si>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</si>
  <si>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</si>
  <si>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</si>
  <si>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</si>
  <si>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</si>
  <si>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</si>
  <si>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</si>
  <si>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</si>
  <si>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</si>
  <si>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</si>
  <si>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</si>
  <si>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</si>
  <si>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</si>
  <si>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</si>
  <si>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</si>
  <si>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</si>
  <si>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</si>
  <si>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</si>
  <si>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</si>
  <si>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</si>
  <si>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</si>
  <si>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</si>
  <si>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</si>
  <si>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</si>
  <si>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</si>
  <si>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</si>
  <si>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</si>
  <si>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</si>
  <si>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</si>
  <si>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</si>
  <si>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</si>
  <si>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</si>
  <si>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</si>
  <si>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</si>
  <si>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</si>
  <si>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</si>
  <si>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</si>
  <si>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</si>
  <si>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</si>
  <si>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</si>
  <si>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</si>
  <si>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</si>
  <si>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</si>
  <si>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</si>
  <si>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</si>
  <si>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</si>
  <si>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</si>
  <si>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</si>
  <si>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</si>
  <si>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</si>
  <si>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</si>
  <si>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</si>
  <si>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</si>
  <si>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</si>
  <si>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</si>
  <si>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</si>
  <si>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</si>
  <si>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</si>
  <si>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</si>
  <si>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</si>
  <si>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</si>
  <si>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</si>
  <si>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</si>
  <si>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</si>
  <si>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</si>
  <si>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</si>
  <si>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</si>
  <si>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</si>
  <si>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</si>
  <si>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</si>
  <si>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</si>
  <si>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</si>
  <si>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</si>
  <si>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</si>
  <si>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</si>
  <si>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</si>
  <si>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</si>
  <si>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</si>
  <si>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</si>
  <si>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</si>
  <si>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</si>
  <si>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</si>
  <si>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</si>
  <si>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</si>
  <si>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</si>
  <si>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</si>
  <si>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</si>
  <si>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</si>
  <si>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</si>
  <si>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</si>
  <si>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</si>
  <si>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</si>
  <si>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</si>
  <si>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</si>
  <si>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</si>
  <si>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</si>
  <si>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</si>
  <si>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</si>
  <si>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</si>
  <si>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</si>
  <si>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</si>
  <si>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</si>
  <si>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</si>
  <si>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</si>
  <si>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</si>
  <si>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</si>
  <si>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</si>
  <si>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</si>
  <si>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</si>
  <si>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</si>
  <si>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</si>
  <si>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</si>
  <si>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</si>
  <si>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</si>
  <si>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</si>
  <si>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</si>
  <si>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</si>
  <si>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</si>
  <si>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</si>
  <si>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</si>
  <si>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</si>
  <si>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</si>
  <si>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</si>
  <si>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</si>
  <si>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</si>
  <si>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</si>
  <si>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</si>
  <si>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</si>
  <si>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</si>
  <si>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</si>
  <si>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</si>
  <si>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</si>
  <si>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</si>
  <si>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</si>
  <si>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</si>
  <si>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</si>
  <si>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</si>
  <si>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</si>
  <si>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</si>
  <si>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</si>
  <si>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</si>
  <si>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</si>
  <si>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</si>
  <si>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</si>
  <si>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</si>
  <si>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</si>
  <si>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</si>
  <si>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</si>
  <si>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</si>
  <si>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</si>
  <si>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</si>
  <si>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</si>
  <si>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</si>
  <si>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</si>
  <si>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</si>
  <si>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</si>
  <si>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</si>
  <si>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</si>
  <si>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</si>
  <si>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</si>
  <si>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</si>
  <si>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</si>
  <si>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</si>
  <si>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</si>
  <si>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</si>
  <si>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</si>
  <si>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</si>
  <si>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family val="2"/>
      </rPr>
      <t>:</t>
    </r>
    <r>
      <rPr>
        <sz val="11"/>
        <color rgb="FF000000"/>
        <rFont val="Calibri"/>
        <family val="2"/>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</si>
  <si>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</si>
  <si>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</si>
  <si>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</si>
  <si>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</si>
  <si>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</si>
  <si>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</si>
  <si>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</si>
  <si>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</si>
  <si>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</si>
  <si>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</si>
  <si>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</si>
  <si>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</si>
  <si>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</si>
  <si>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</si>
  <si>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</si>
  <si>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</si>
  <si>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</si>
  <si>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</si>
  <si>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</si>
  <si>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</si>
  <si>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Responsible authority/ies:</t>
  </si>
  <si>
    <t>Respondent/s:</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</si>
  <si>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</si>
  <si>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</si>
  <si>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</si>
  <si>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</si>
  <si>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</si>
  <si>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</si>
  <si>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</si>
  <si>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</si>
  <si>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</si>
  <si>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</si>
  <si>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</si>
  <si>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</si>
  <si>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</si>
  <si>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</si>
  <si>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</si>
  <si>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</si>
  <si>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</si>
  <si>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</si>
  <si>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</si>
  <si>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</si>
  <si>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</si>
  <si>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</si>
  <si>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</si>
  <si>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</si>
  <si>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</si>
  <si>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</si>
  <si>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</si>
  <si>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</si>
  <si>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</si>
  <si>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</si>
  <si>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</si>
  <si>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Responsible authority/ies:</t>
  </si>
  <si>
    <t>Respondent/s:</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</si>
  <si>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</si>
  <si>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</si>
  <si>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</si>
  <si>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</si>
  <si>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</si>
  <si>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</si>
  <si>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</si>
  <si>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</si>
  <si>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</si>
  <si>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</si>
  <si>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</si>
  <si>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</si>
  <si>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Responsible authority/ies:</t>
  </si>
  <si>
    <t>Respondent/s:</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</si>
  <si>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</si>
  <si>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</si>
  <si>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</si>
  <si>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</si>
  <si>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</si>
  <si>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</si>
  <si>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</si>
  <si>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</si>
  <si>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</si>
  <si>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</si>
  <si>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</si>
  <si>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</si>
  <si>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</si>
  <si>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</si>
  <si>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</si>
  <si>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</si>
  <si>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</si>
  <si>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Responsible authority/ies:</t>
  </si>
  <si>
    <t>Respondent/s:</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</si>
  <si>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</si>
  <si>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</si>
  <si>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</si>
  <si>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</si>
  <si>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</si>
  <si>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</si>
  <si>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</si>
  <si>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</si>
  <si>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</si>
  <si>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</si>
  <si>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</si>
  <si>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</si>
  <si>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</si>
  <si>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</si>
  <si>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</si>
  <si>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</si>
  <si>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Responsible authority/ies:</t>
  </si>
  <si>
    <t>Respondent/s:</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</si>
  <si>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</si>
  <si>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</si>
  <si>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</si>
  <si>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</si>
  <si>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</si>
  <si>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</si>
  <si>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</si>
  <si>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</si>
  <si>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</si>
  <si>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</si>
  <si>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</si>
  <si>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</si>
  <si>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</si>
  <si>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</si>
  <si>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</si>
  <si>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</si>
  <si>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</si>
  <si>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</si>
  <si>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</si>
  <si>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</si>
  <si>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</si>
  <si>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</si>
  <si>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</si>
  <si>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</si>
  <si>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</si>
  <si>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</si>
  <si>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</si>
  <si>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</si>
  <si>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</si>
  <si>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</si>
  <si>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</si>
  <si>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</si>
  <si>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</si>
  <si>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</si>
  <si>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</si>
  <si>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</si>
  <si>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</si>
  <si>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</si>
  <si>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</si>
  <si>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</si>
  <si>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</si>
  <si>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</si>
  <si>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</si>
  <si>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</si>
  <si>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</si>
  <si>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</si>
  <si>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Responsible authority/ies:</t>
  </si>
  <si>
    <t>Respondent/s:</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</si>
  <si>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</si>
  <si>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</si>
  <si>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</si>
  <si>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</si>
  <si>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</si>
  <si>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</si>
  <si>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</si>
  <si>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Responsible authority/ies:</t>
  </si>
  <si>
    <t>Respondent/s:</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</si>
  <si>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</si>
  <si>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</si>
  <si>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</si>
  <si>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</si>
  <si>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Selezionare la percentuale desiderata digitando «1» nella colonna corrispondente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</si>
</sst>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9"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1"/>
      <color indexed="8"/>
      <name val="Calibri"/>
      <family val="2"/>
      <scheme val="minor"/>
    </font>
    <font>
      <b/>
      <sz val="20"/>
      <color rgb="FFFFFFFF"/>
      <name val="Tahoma"/>
      <family val="2"/>
    </font>
    <font>
      <sz val="11"/>
      <color rgb="FF000000"/>
      <name val="Calibri"/>
      <family val="2"/>
    </font>
    <font>
      <b/>
      <sz val="14"/>
      <color rgb="FFFFFFFF"/>
      <name val="Calibri"/>
      <family val="2"/>
    </font>
    <font>
      <sz val="9"/>
      <color rgb="FFFFFFFF"/>
      <name val="Calibri"/>
      <family val="2"/>
    </font>
    <font>
      <b/>
      <sz val="12"/>
      <name val="Calibri"/>
      <family val="2"/>
    </font>
    <font>
      <sz val="12"/>
      <name val="Calibri"/>
      <family val="2"/>
    </font>
    <font>
      <b/>
      <sz val="12"/>
      <color rgb="FFFFFFFF"/>
      <name val="Calibri"/>
      <family val="2"/>
    </font>
    <font>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b/>
      <sz val="18"/>
      <color rgb="FFFFFFFF"/>
      <name val="Calibri"/>
      <family val="2"/>
    </font>
    <font>
      <b/>
      <sz val="10"/>
      <color rgb="FFFFFFFF"/>
      <name val="Calibri"/>
      <family val="2"/>
    </font>
    <font>
      <b/>
      <sz val="11"/>
      <name val="Calibri"/>
      <family val="2"/>
    </font>
    <font>
      <sz val="11"/>
      <name val="Calibri"/>
      <family val="2"/>
    </font>
    <font>
      <sz val="12"/>
      <color rgb="FF000000"/>
      <name val="Calibri"/>
      <family val="2"/>
    </font>
    <font>
      <b/>
      <sz val="16"/>
      <color rgb="FF000000"/>
      <name val="Calibri"/>
      <family val="2"/>
    </font>
    <font>
      <sz val="11"/>
      <color theme="1" tint="0.49989318521683401"/>
      <name val="Calibri"/>
      <family val="2"/>
    </font>
    <font>
      <i/>
      <sz val="11"/>
      <name val="Calibri"/>
      <family val="2"/>
    </font>
    <font>
      <i/>
      <sz val="11"/>
      <color rgb="FF000000"/>
      <name val="Calibri"/>
      <family val="2"/>
    </font>
    <font>
      <sz val="10"/>
      <color theme="1"/>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5" fillId="0" borderId="0" applyFill="0" applyBorder="0" applyAlignment="0" applyProtection="0"/>
    <xf numFmtId="0" fontId="14" fillId="2" borderId="0" applyNumberFormat="0" applyBorder="0" applyAlignment="0" applyProtection="0"/>
  </cellStyleXfs>
  <cellXfs count="454">
    <xf numFmtId="0" fontId="0" fillId="0" borderId="0" xfId="0" applyFont="1" applyAlignment="1"/>
    <xf numFmtId="0" fontId="63" fillId="3"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5" borderId="2" xfId="0" applyFont="1" applyFill="1" applyBorder="1" applyAlignment="1">
      <alignment horizontal="center" vertical="center" textRotation="90" wrapText="1"/>
    </xf>
    <xf numFmtId="0" fontId="22"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66" fillId="6" borderId="0" xfId="0" applyFont="1" applyFill="1" applyBorder="1" applyAlignment="1">
      <alignment horizontal="left" vertical="center"/>
    </xf>
    <xf numFmtId="0" fontId="67"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6" fillId="8" borderId="0" xfId="0" applyFont="1" applyFill="1" applyBorder="1" applyAlignment="1">
      <alignment horizontal="left" vertical="center"/>
    </xf>
    <xf numFmtId="0" fontId="0" fillId="6" borderId="0" xfId="0" applyFont="1" applyFill="1" applyBorder="1" applyAlignment="1">
      <alignment horizontal="justify" vertical="center" wrapText="1"/>
    </xf>
    <xf numFmtId="0" fontId="1" fillId="6" borderId="0" xfId="0" applyFont="1" applyFill="1" applyBorder="1" applyAlignment="1">
      <alignment horizontal="justify" vertical="center" wrapText="1"/>
    </xf>
    <xf numFmtId="0" fontId="40" fillId="6" borderId="0" xfId="0" applyFont="1" applyFill="1" applyBorder="1" applyAlignment="1">
      <alignment horizontal="justify" vertical="center" wrapText="1"/>
    </xf>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0" fillId="0" borderId="0" xfId="0" applyFont="1" applyBorder="1" applyAlignment="1">
      <alignment wrapText="1"/>
    </xf>
    <xf numFmtId="0" fontId="49" fillId="3" borderId="0" xfId="0" applyFont="1" applyFill="1" applyAlignment="1" applyProtection="1">
      <alignment horizontal="center" vertical="center"/>
      <protection locked="0"/>
    </xf>
    <xf numFmtId="0" fontId="72" fillId="0" borderId="0" xfId="0" applyFont="1" applyAlignment="1">
      <alignment horizontal="left" vertical="top" wrapText="1"/>
    </xf>
    <xf numFmtId="0" fontId="72" fillId="0" borderId="0" xfId="0" applyFont="1" applyAlignment="1">
      <alignment vertical="top" wrapText="1"/>
    </xf>
    <xf numFmtId="0" fontId="13" fillId="7" borderId="0" xfId="0" applyFont="1" applyFill="1" applyAlignment="1" applyProtection="1">
      <alignment horizontal="center"/>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7" fillId="24" borderId="0" xfId="0" applyFont="1" applyFill="1" applyBorder="1" applyAlignment="1" applyProtection="1">
      <alignment horizontal="center" vertical="center" wrapText="1"/>
      <protection locked="0"/>
    </xf>
    <xf numFmtId="0" fontId="45" fillId="8" borderId="0" xfId="0" applyFont="1" applyFill="1" applyBorder="1" applyAlignment="1" applyProtection="1">
      <alignment horizontal="center" vertical="center"/>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15" fillId="0" borderId="0" xfId="0" applyFont="1" applyBorder="1" applyAlignment="1">
      <alignment wrapText="1"/>
    </xf>
    <xf numFmtId="0" fontId="0" fillId="26" borderId="65"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27" xfId="0" applyFont="1" applyFill="1" applyBorder="1" applyAlignment="1">
      <alignment horizontal="left" vertical="top" wrapText="1"/>
    </xf>
    <xf numFmtId="0" fontId="0" fillId="9" borderId="29" xfId="0" applyFont="1" applyFill="1" applyBorder="1" applyAlignment="1">
      <alignment horizontal="left" vertical="top" wrapText="1"/>
    </xf>
    <xf numFmtId="0" fontId="0" fillId="9" borderId="30"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0"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63"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52" fillId="26" borderId="26" xfId="0" applyFont="1" applyFill="1" applyBorder="1" applyAlignment="1">
      <alignment horizontal="left" vertical="top" wrapText="1"/>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27" fillId="19" borderId="0" xfId="0" applyFont="1" applyFill="1" applyBorder="1" applyAlignment="1">
      <alignment horizontal="center"/>
    </xf>
    <xf numFmtId="0" fontId="0" fillId="4" borderId="0" xfId="0" applyFont="1" applyFill="1" applyBorder="1" applyAlignment="1">
      <alignment horizontal="left" vertical="top" wrapText="1"/>
    </xf>
    <xf numFmtId="0" fontId="13" fillId="3" borderId="0" xfId="0" applyFont="1" applyFill="1" applyBorder="1" applyAlignment="1">
      <alignment vertical="center" wrapText="1"/>
    </xf>
    <xf numFmtId="0" fontId="15"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28" fillId="19" borderId="0" xfId="0" applyFont="1" applyFill="1" applyBorder="1" applyAlignment="1">
      <alignment horizontal="left" vertical="center"/>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55" fillId="27" borderId="66" xfId="0" applyFont="1" applyFill="1" applyBorder="1" applyAlignment="1">
      <alignment vertical="center" wrapText="1"/>
    </xf>
    <xf numFmtId="0" fontId="0" fillId="27" borderId="66"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27" borderId="32" xfId="0" applyFont="1" applyFill="1" applyBorder="1" applyAlignment="1">
      <alignment horizontal="center"/>
    </xf>
    <xf numFmtId="0" fontId="7" fillId="7" borderId="0" xfId="0" applyFont="1" applyFill="1" applyBorder="1" applyAlignment="1">
      <alignment horizontal="left" vertical="center" wrapText="1"/>
    </xf>
    <xf numFmtId="0" fontId="98" fillId="8" borderId="0" xfId="0" applyFont="1" applyFill="1" applyBorder="1" applyAlignment="1" applyProtection="1">
      <alignment horizontal="center" vertical="center"/>
      <protection locked="0"/>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Sintesi!$E$34:$E$40</c:f>
              <c:strCache>
                <c:ptCount val="7"/>
                <c:pt idx="0">
                  <c:v>Preparativi e governance pre-evento</c:v>
                </c:pt>
                <c:pt idx="1">
                  <c:v>Risorse: personale addestrato</c:v>
                </c:pt>
                <c:pt idx="2">
                  <c:v>Capacità di supporto: sorveglianza</c:v>
                </c:pt>
                <c:pt idx="3">
                  <c:v>Capacità di supporto: valutazione dei rischi</c:v>
                </c:pt>
                <c:pt idx="4">
                  <c:v>Gestione della risposta agli eventi</c:v>
                </c:pt>
                <c:pt idx="5">
                  <c:v>Revisione post-evento</c:v>
                </c:pt>
                <c:pt idx="6">
                  <c:v>Attuazione degli insegnamenti appresi</c:v>
                </c:pt>
              </c:strCache>
            </c:strRef>
          </c:cat>
          <c:val>
            <c:numRef>
              <c:f>Sintesi!$G$34:$G$40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1A7-4152-8567-07D60CEEB293}"/>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Sintesi!$E$46:$E$52</c:f>
              <c:strCache>
                <c:ptCount val="7"/>
                <c:pt idx="0">
                  <c:v>Preparativi e governance pre-evento</c:v>
                </c:pt>
                <c:pt idx="1">
                  <c:v>Risorse: personale addestrato</c:v>
                </c:pt>
                <c:pt idx="2">
                  <c:v>Capacità di supporto: sorveglianza</c:v>
                </c:pt>
                <c:pt idx="3">
                  <c:v>Capacità di supporto: valutazione dei rischi</c:v>
                </c:pt>
                <c:pt idx="4">
                  <c:v>Gestione della risposta agli eventi</c:v>
                </c:pt>
                <c:pt idx="5">
                  <c:v>Revisione post-evento</c:v>
                </c:pt>
                <c:pt idx="6">
                  <c:v>Attuazione degli insegnamenti appresi</c:v>
                </c:pt>
              </c:strCache>
            </c:strRef>
          </c:cat>
          <c:val>
            <c:numRef>
              <c:f>Sintesi!$G$46:$G$52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44A-4CF1-86F2-A2C006B9537A}"/>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A81D-408E-B86E-36F8915F9762}"/>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A81D-408E-B86E-36F8915F9762}"/>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A81D-408E-B86E-36F8915F9762}"/>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1D-408E-B86E-36F8915F9762}"/>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A81D-408E-B86E-36F8915F9762}"/>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intesi'!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Avanti</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Avanti</a:t>
          </a:r>
        </a:p>
      </xdr:txBody>
    </xdr:sp>
    <xdr:clientData/>
  </xdr:twoCellAnchor>
  <xdr:twoCellAnchor>
    <xdr:from>
      <xdr:col>3</xdr:col>
      <xdr:colOff>1227608</xdr:colOff>
      <xdr:row>6</xdr:row>
      <xdr:rowOff>687833</xdr:rowOff>
    </xdr:from>
    <xdr:to>
      <xdr:col>4</xdr:col>
      <xdr:colOff>3103270</xdr:colOff>
      <xdr:row>8</xdr:row>
      <xdr:rowOff>482041</xdr:rowOff>
    </xdr:to>
    <xdr:sp macro="" textlink="" fLocksText="0">
      <xdr:nvSpPr>
        <xdr:cNvPr id="3330" name="Ring 4"/>
        <xdr:cNvSpPr/>
      </xdr:nvSpPr>
      <xdr:spPr>
        <a:xfrm rot="9975368">
          <a:off x="2284017" y="3008469"/>
          <a:ext cx="3157208" cy="3188572"/>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180109</xdr:colOff>
      <xdr:row>6</xdr:row>
      <xdr:rowOff>1762125</xdr:rowOff>
    </xdr:from>
    <xdr:ext cx="2752725" cy="409575"/>
    <xdr:sp macro="" textlink="">
      <xdr:nvSpPr>
        <xdr:cNvPr id="1852675" name="Tekstvak 19"/>
        <xdr:cNvSpPr txBox="1">
          <a:spLocks noChangeArrowheads="1"/>
        </xdr:cNvSpPr>
      </xdr:nvSpPr>
      <xdr:spPr bwMode="auto">
        <a:xfrm rot="10800000">
          <a:off x="2518064" y="4082761"/>
          <a:ext cx="2752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spAutoFit/>
        </a:bodyPr>
        <a:lstStyle/>
        <a:p>
          <a:pPr algn="ctr" rtl="0"/>
          <a:r>
            <a:rPr lang="en-US" sz="2400">
              <a:solidFill>
                <a:srgbClr val="000000"/>
              </a:solidFill>
              <a:latin typeface="Verdana"/>
              <a:ea typeface="Verdana"/>
            </a:rPr>
            <a:t>Post-evento</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Sorveglianza</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705225" y="6477000"/>
          <a:ext cx="1514475" cy="714375"/>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Gestione di rischi e crisi</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Valutazione dei rischi</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Attuazione degli insegnamenti appresi</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Valutazione post-evento</a:t>
          </a:r>
          <a:r>
            <a:rPr lang="en-US" sz="1200"/>
            <a:t>
</a:t>
          </a:r>
        </a:p>
      </xdr:txBody>
    </xdr:sp>
    <xdr:clientData/>
  </xdr:twoCellAnchor>
  <xdr:oneCellAnchor>
    <xdr:from>
      <xdr:col>4</xdr:col>
      <xdr:colOff>1117023</xdr:colOff>
      <xdr:row>7</xdr:row>
      <xdr:rowOff>12988</xdr:rowOff>
    </xdr:from>
    <xdr:ext cx="1466850" cy="419100"/>
    <xdr:sp macro="" textlink="">
      <xdr:nvSpPr>
        <xdr:cNvPr id="1852682" name="Tekstvak 19"/>
        <xdr:cNvSpPr txBox="1">
          <a:spLocks noChangeArrowheads="1"/>
        </xdr:cNvSpPr>
      </xdr:nvSpPr>
      <xdr:spPr bwMode="auto">
        <a:xfrm rot="-2179498">
          <a:off x="3454978" y="5537488"/>
          <a:ext cx="1466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spAutoFit/>
        </a:bodyPr>
        <a:lstStyle/>
        <a:p>
          <a:pPr algn="r" rtl="0"/>
          <a:r>
            <a:rPr lang="en-US" sz="2400" b="1">
              <a:solidFill>
                <a:srgbClr val="FFFFFF"/>
              </a:solidFill>
              <a:latin typeface="Verdana"/>
              <a:ea typeface="Verdana"/>
            </a:rPr>
            <a:t>Evento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Rafforzamento delle capacità e mantenimento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664666</xdr:colOff>
      <xdr:row>7</xdr:row>
      <xdr:rowOff>162223</xdr:rowOff>
    </xdr:from>
    <xdr:to>
      <xdr:col>4</xdr:col>
      <xdr:colOff>1192839</xdr:colOff>
      <xdr:row>8</xdr:row>
      <xdr:rowOff>249585</xdr:rowOff>
    </xdr:to>
    <xdr:sp macro="" textlink="" fLocksText="0">
      <xdr:nvSpPr>
        <xdr:cNvPr id="3342" name="Right Arrow 71"/>
        <xdr:cNvSpPr/>
      </xdr:nvSpPr>
      <xdr:spPr>
        <a:xfrm rot="-9119546">
          <a:off x="3000375" y="5695950"/>
          <a:ext cx="523875"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Governance</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Avanti</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Avanti</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Avanti</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Avanti</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Avanti</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Avanti</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Avanti</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17" customWidth="1"/>
    <col min="2" max="2" width="46.5703125" style="17" customWidth="1"/>
    <col min="3" max="3" width="6.140625" style="17" customWidth="1"/>
    <col min="4" max="4" width="56.7109375" style="17" customWidth="1"/>
    <col min="5" max="5" width="5.7109375" style="17" customWidth="1"/>
    <col min="6" max="6" width="94.7109375" style="17" customWidth="1"/>
    <col min="7" max="7" width="4.5703125" style="17" customWidth="1"/>
    <col min="8" max="8" width="18.28515625" style="17" customWidth="1"/>
    <col min="9" max="16384" width="11.42578125" style="17"/>
  </cols>
  <sheetData>
    <row r="1" spans="1:12" ht="11.25" customHeight="1" x14ac:dyDescent="0.25">
      <c r="B1" s="16" t="s">
        <v>1072</v>
      </c>
      <c r="C1" s="14"/>
      <c r="D1" s="16" t="s">
        <v>1073</v>
      </c>
      <c r="E1" s="16" t="s">
        <v>1074</v>
      </c>
      <c r="G1" s="122" t="s">
        <v>1075</v>
      </c>
      <c r="H1" s="18"/>
      <c r="I1" s="18"/>
      <c r="J1" s="18"/>
      <c r="K1" s="18"/>
      <c r="L1" s="39"/>
    </row>
    <row r="2" spans="1:12" ht="11.25" customHeight="1" x14ac:dyDescent="0.25">
      <c r="A2" s="14" t="s">
        <v>1076</v>
      </c>
      <c r="B2" s="14" t="s">
        <v>1077</v>
      </c>
      <c r="C2" s="15" t="s">
        <v>1078</v>
      </c>
      <c r="D2" s="15" t="s">
        <v>1079</v>
      </c>
      <c r="E2" s="14" t="s">
        <v>1080</v>
      </c>
      <c r="F2" s="14" t="s">
        <v>1081</v>
      </c>
      <c r="G2" s="123">
        <v>1</v>
      </c>
      <c r="L2" s="41"/>
    </row>
    <row r="3" spans="1:12" ht="11.25" customHeight="1" x14ac:dyDescent="0.25">
      <c r="A3" s="14"/>
      <c r="B3" s="14"/>
      <c r="C3" s="15"/>
      <c r="D3" s="15"/>
      <c r="E3" s="14" t="s">
        <v>1082</v>
      </c>
      <c r="F3" s="14" t="s">
        <v>1083</v>
      </c>
      <c r="G3" s="123">
        <v>1</v>
      </c>
      <c r="L3" s="41"/>
    </row>
    <row r="4" spans="1:12" ht="11.25" customHeight="1" x14ac:dyDescent="0.25">
      <c r="A4" s="14"/>
      <c r="B4" s="14"/>
      <c r="C4" s="14"/>
      <c r="D4" s="14"/>
      <c r="E4" s="14" t="s">
        <v>1084</v>
      </c>
      <c r="F4" s="14" t="s">
        <v>1085</v>
      </c>
      <c r="G4" s="123">
        <v>1</v>
      </c>
      <c r="L4" s="41"/>
    </row>
    <row r="5" spans="1:12" ht="11.25" customHeight="1" x14ac:dyDescent="0.25">
      <c r="A5" s="14"/>
      <c r="B5" s="14"/>
      <c r="C5" s="14"/>
      <c r="D5" s="14"/>
      <c r="E5" s="14" t="s">
        <v>1086</v>
      </c>
      <c r="F5" s="15" t="s">
        <v>1087</v>
      </c>
      <c r="G5" s="123">
        <v>1</v>
      </c>
    </row>
    <row r="6" spans="1:12" ht="11.25" customHeight="1" x14ac:dyDescent="0.25">
      <c r="C6" s="14"/>
      <c r="D6" s="14"/>
      <c r="G6" s="123"/>
    </row>
    <row r="7" spans="1:12" ht="11.25" customHeight="1" x14ac:dyDescent="0.25">
      <c r="A7" s="15" t="s">
        <v>1088</v>
      </c>
      <c r="B7" s="15" t="s">
        <v>1089</v>
      </c>
      <c r="C7" s="15" t="s">
        <v>1090</v>
      </c>
      <c r="D7" s="112" t="s">
        <v>1091</v>
      </c>
      <c r="E7" s="14" t="s">
        <v>1092</v>
      </c>
      <c r="F7" s="14" t="s">
        <v>1093</v>
      </c>
      <c r="G7" s="123">
        <v>1</v>
      </c>
    </row>
    <row r="8" spans="1:12" ht="11.25" customHeight="1" x14ac:dyDescent="0.25">
      <c r="B8" s="16"/>
      <c r="C8" s="31"/>
      <c r="D8" s="29"/>
      <c r="E8" s="14" t="s">
        <v>1094</v>
      </c>
      <c r="F8" s="14" t="s">
        <v>1095</v>
      </c>
      <c r="G8" s="123">
        <v>1</v>
      </c>
    </row>
    <row r="9" spans="1:12" ht="11.25" customHeight="1" x14ac:dyDescent="0.25">
      <c r="B9" s="16"/>
      <c r="C9" s="31"/>
      <c r="D9" s="29"/>
      <c r="E9" s="14" t="s">
        <v>1096</v>
      </c>
      <c r="F9" s="14" t="s">
        <v>1097</v>
      </c>
      <c r="G9" s="123">
        <v>1</v>
      </c>
    </row>
    <row r="10" spans="1:12" ht="11.25" customHeight="1" x14ac:dyDescent="0.25">
      <c r="B10" s="16"/>
      <c r="C10" s="31"/>
      <c r="D10" s="29"/>
      <c r="E10" s="14" t="s">
        <v>1098</v>
      </c>
      <c r="F10" s="14" t="s">
        <v>1099</v>
      </c>
      <c r="G10" s="123">
        <v>1</v>
      </c>
    </row>
    <row r="11" spans="1:12" ht="11.25" customHeight="1" x14ac:dyDescent="0.25">
      <c r="B11" s="16"/>
      <c r="C11" s="31"/>
      <c r="D11" s="15"/>
      <c r="E11" s="14"/>
      <c r="F11" s="14"/>
      <c r="G11" s="123"/>
    </row>
    <row r="12" spans="1:12" ht="11.25" customHeight="1" x14ac:dyDescent="0.25">
      <c r="B12" s="16"/>
      <c r="C12" s="15" t="s">
        <v>1100</v>
      </c>
      <c r="D12" s="15" t="s">
        <v>1101</v>
      </c>
      <c r="E12" s="15" t="s">
        <v>1102</v>
      </c>
      <c r="F12" s="14" t="s">
        <v>1103</v>
      </c>
      <c r="G12" s="123">
        <v>1</v>
      </c>
    </row>
    <row r="13" spans="1:12" ht="11.25" customHeight="1" x14ac:dyDescent="0.25">
      <c r="B13" s="16"/>
      <c r="E13" s="15" t="s">
        <v>1104</v>
      </c>
      <c r="F13" s="14" t="s">
        <v>1105</v>
      </c>
      <c r="G13" s="123">
        <v>1</v>
      </c>
      <c r="H13" s="14"/>
    </row>
    <row r="14" spans="1:12" ht="11.25" customHeight="1" x14ac:dyDescent="0.25">
      <c r="B14" s="16"/>
      <c r="E14" s="14"/>
      <c r="F14" s="14"/>
      <c r="G14" s="123"/>
    </row>
    <row r="15" spans="1:12" ht="11.25" customHeight="1" x14ac:dyDescent="0.25">
      <c r="A15" s="14" t="s">
        <v>1106</v>
      </c>
      <c r="B15" s="14" t="s">
        <v>1107</v>
      </c>
      <c r="C15" s="14" t="s">
        <v>1108</v>
      </c>
      <c r="D15" s="14" t="s">
        <v>1109</v>
      </c>
      <c r="E15" s="15" t="s">
        <v>1110</v>
      </c>
      <c r="F15" s="15" t="s">
        <v>1111</v>
      </c>
      <c r="G15" s="123">
        <v>1</v>
      </c>
    </row>
    <row r="16" spans="1:12" ht="11.25" customHeight="1" x14ac:dyDescent="0.25">
      <c r="B16" s="16"/>
      <c r="E16" s="15" t="s">
        <v>1112</v>
      </c>
      <c r="F16" s="14" t="s">
        <v>1113</v>
      </c>
      <c r="G16" s="123">
        <v>1</v>
      </c>
    </row>
    <row r="17" spans="1:7" ht="11.25" customHeight="1" x14ac:dyDescent="0.25">
      <c r="B17" s="16"/>
      <c r="E17" s="15" t="s">
        <v>1114</v>
      </c>
      <c r="F17" s="14" t="s">
        <v>1115</v>
      </c>
      <c r="G17" s="123">
        <v>1</v>
      </c>
    </row>
    <row r="18" spans="1:7" s="31" customFormat="1" ht="11.25" customHeight="1" x14ac:dyDescent="0.25">
      <c r="B18" s="29"/>
      <c r="C18" s="17"/>
      <c r="D18" s="14"/>
      <c r="E18" s="15" t="s">
        <v>1116</v>
      </c>
      <c r="F18" s="14" t="s">
        <v>1117</v>
      </c>
      <c r="G18" s="123">
        <v>1</v>
      </c>
    </row>
    <row r="19" spans="1:7" s="31" customFormat="1" ht="11.25" customHeight="1" x14ac:dyDescent="0.25">
      <c r="B19" s="29"/>
      <c r="C19" s="17"/>
      <c r="D19" s="14"/>
      <c r="G19" s="123"/>
    </row>
    <row r="20" spans="1:7" s="31" customFormat="1" ht="11.25" customHeight="1" x14ac:dyDescent="0.25">
      <c r="B20" s="29"/>
      <c r="C20" s="14" t="s">
        <v>1118</v>
      </c>
      <c r="D20" s="14" t="s">
        <v>1119</v>
      </c>
      <c r="E20" s="15" t="s">
        <v>1120</v>
      </c>
      <c r="F20" s="14" t="s">
        <v>1121</v>
      </c>
      <c r="G20" s="123">
        <v>1</v>
      </c>
    </row>
    <row r="21" spans="1:7" s="31" customFormat="1" ht="11.25" customHeight="1" x14ac:dyDescent="0.25">
      <c r="B21" s="29"/>
      <c r="C21" s="14"/>
      <c r="D21" s="14"/>
      <c r="E21" s="15" t="s">
        <v>1122</v>
      </c>
      <c r="F21" s="14" t="s">
        <v>1123</v>
      </c>
      <c r="G21" s="123">
        <v>1</v>
      </c>
    </row>
    <row r="22" spans="1:7" s="31" customFormat="1" ht="11.25" customHeight="1" x14ac:dyDescent="0.25">
      <c r="B22" s="29"/>
      <c r="D22" s="14"/>
      <c r="E22" s="15" t="s">
        <v>1124</v>
      </c>
      <c r="F22" s="14" t="s">
        <v>1125</v>
      </c>
      <c r="G22" s="123">
        <v>1</v>
      </c>
    </row>
    <row r="23" spans="1:7" s="31" customFormat="1" ht="11.25" customHeight="1" x14ac:dyDescent="0.25">
      <c r="B23" s="29"/>
      <c r="D23" s="14"/>
      <c r="E23" s="15" t="s">
        <v>1126</v>
      </c>
      <c r="F23" s="14" t="s">
        <v>1127</v>
      </c>
      <c r="G23" s="123">
        <v>1</v>
      </c>
    </row>
    <row r="24" spans="1:7" s="31" customFormat="1" ht="11.25" customHeight="1" x14ac:dyDescent="0.25">
      <c r="B24" s="29"/>
      <c r="D24" s="14"/>
      <c r="G24" s="123"/>
    </row>
    <row r="25" spans="1:7" ht="11.25" customHeight="1" x14ac:dyDescent="0.25">
      <c r="A25" s="14" t="s">
        <v>1128</v>
      </c>
      <c r="B25" s="14" t="s">
        <v>1129</v>
      </c>
      <c r="C25" s="14" t="s">
        <v>1130</v>
      </c>
      <c r="D25" s="14" t="s">
        <v>1131</v>
      </c>
      <c r="E25" s="14" t="s">
        <v>1132</v>
      </c>
      <c r="F25" s="14" t="s">
        <v>1133</v>
      </c>
      <c r="G25" s="123">
        <v>1</v>
      </c>
    </row>
    <row r="26" spans="1:7" ht="11.25" customHeight="1" x14ac:dyDescent="0.25">
      <c r="C26" s="14"/>
      <c r="E26" s="14" t="s">
        <v>1134</v>
      </c>
      <c r="F26" s="14" t="s">
        <v>1135</v>
      </c>
      <c r="G26" s="123">
        <v>1</v>
      </c>
    </row>
    <row r="27" spans="1:7" ht="11.25" customHeight="1" x14ac:dyDescent="0.25">
      <c r="C27" s="14"/>
      <c r="E27" s="14" t="s">
        <v>1136</v>
      </c>
      <c r="F27" s="14" t="s">
        <v>1137</v>
      </c>
      <c r="G27" s="123">
        <v>1</v>
      </c>
    </row>
    <row r="28" spans="1:7" ht="11.25" customHeight="1" x14ac:dyDescent="0.25">
      <c r="C28" s="14"/>
      <c r="E28" s="14" t="s">
        <v>1138</v>
      </c>
      <c r="F28" s="14" t="s">
        <v>1139</v>
      </c>
      <c r="G28" s="123">
        <v>1</v>
      </c>
    </row>
    <row r="29" spans="1:7" ht="11.25" customHeight="1" x14ac:dyDescent="0.25">
      <c r="C29" s="14"/>
      <c r="E29" s="14"/>
      <c r="G29" s="123"/>
    </row>
    <row r="30" spans="1:7" ht="11.25" customHeight="1" x14ac:dyDescent="0.25">
      <c r="A30" s="14" t="s">
        <v>1140</v>
      </c>
      <c r="B30" s="15" t="s">
        <v>1141</v>
      </c>
      <c r="C30" s="15" t="s">
        <v>1142</v>
      </c>
      <c r="D30" s="15" t="s">
        <v>1143</v>
      </c>
      <c r="E30" s="15" t="s">
        <v>1144</v>
      </c>
      <c r="F30" s="24" t="s">
        <v>1145</v>
      </c>
      <c r="G30" s="123">
        <v>1</v>
      </c>
    </row>
    <row r="31" spans="1:7" ht="11.25" customHeight="1" x14ac:dyDescent="0.25">
      <c r="C31" s="14"/>
      <c r="D31" s="15"/>
      <c r="E31" s="15" t="s">
        <v>1146</v>
      </c>
      <c r="F31" s="33" t="s">
        <v>1147</v>
      </c>
      <c r="G31" s="123">
        <v>1</v>
      </c>
    </row>
    <row r="32" spans="1:7" ht="11.25" customHeight="1" x14ac:dyDescent="0.25">
      <c r="C32" s="14"/>
      <c r="D32" s="14"/>
      <c r="E32" s="15" t="s">
        <v>1148</v>
      </c>
      <c r="F32" s="24" t="s">
        <v>1149</v>
      </c>
      <c r="G32" s="123">
        <v>1</v>
      </c>
    </row>
    <row r="33" spans="3:7" ht="11.25" customHeight="1" x14ac:dyDescent="0.25">
      <c r="C33" s="14"/>
      <c r="D33" s="14"/>
      <c r="E33" s="15" t="s">
        <v>1150</v>
      </c>
      <c r="F33" s="15" t="s">
        <v>1151</v>
      </c>
      <c r="G33" s="123">
        <v>1</v>
      </c>
    </row>
    <row r="34" spans="3:7" ht="11.25" customHeight="1" x14ac:dyDescent="0.25">
      <c r="C34" s="14"/>
      <c r="D34" s="14"/>
      <c r="E34" s="15" t="s">
        <v>1152</v>
      </c>
      <c r="F34" s="24" t="s">
        <v>1153</v>
      </c>
      <c r="G34" s="123">
        <v>1</v>
      </c>
    </row>
    <row r="35" spans="3:7" ht="11.25" customHeight="1" x14ac:dyDescent="0.25">
      <c r="E35" s="15" t="s">
        <v>1154</v>
      </c>
      <c r="F35" s="33" t="s">
        <v>1155</v>
      </c>
      <c r="G35" s="123">
        <v>1</v>
      </c>
    </row>
    <row r="36" spans="3:7" ht="11.25" customHeight="1" x14ac:dyDescent="0.25">
      <c r="C36" s="14"/>
      <c r="D36" s="14"/>
      <c r="E36" s="15" t="s">
        <v>1156</v>
      </c>
      <c r="F36" s="33" t="s">
        <v>1157</v>
      </c>
      <c r="G36" s="123">
        <v>1</v>
      </c>
    </row>
    <row r="37" spans="3:7" ht="11.25" customHeight="1" x14ac:dyDescent="0.25">
      <c r="C37" s="14"/>
      <c r="D37" s="14"/>
      <c r="E37" s="15" t="s">
        <v>1158</v>
      </c>
      <c r="F37" s="33" t="s">
        <v>1159</v>
      </c>
      <c r="G37" s="123">
        <v>1</v>
      </c>
    </row>
    <row r="38" spans="3:7" ht="11.25" customHeight="1" x14ac:dyDescent="0.25">
      <c r="C38" s="14"/>
      <c r="D38" s="14"/>
      <c r="E38" s="15" t="s">
        <v>1160</v>
      </c>
      <c r="F38" s="33" t="s">
        <v>1161</v>
      </c>
      <c r="G38" s="123">
        <v>1</v>
      </c>
    </row>
    <row r="39" spans="3:7" ht="11.25" customHeight="1" x14ac:dyDescent="0.25">
      <c r="C39" s="14"/>
      <c r="D39" s="14"/>
      <c r="E39" s="15" t="s">
        <v>1162</v>
      </c>
      <c r="F39" s="24" t="s">
        <v>1163</v>
      </c>
      <c r="G39" s="123">
        <v>1</v>
      </c>
    </row>
    <row r="40" spans="3:7" ht="11.25" customHeight="1" x14ac:dyDescent="0.25">
      <c r="C40" s="14"/>
      <c r="D40" s="14"/>
    </row>
    <row r="41" spans="3:7" ht="11.25" customHeight="1" x14ac:dyDescent="0.25">
      <c r="C41" s="14"/>
      <c r="D41"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showRowColHeaders="0" zoomScale="80" zoomScaleNormal="80" workbookViewId="0">
      <pane ySplit="8" topLeftCell="A9" activePane="bottomLeft" state="frozen"/>
      <selection pane="bottomLeft" activeCell="C6" sqref="C6:T6"/>
    </sheetView>
  </sheetViews>
  <sheetFormatPr defaultRowHeight="15" outlineLevelCol="1" x14ac:dyDescent="0.25"/>
  <cols>
    <col min="1" max="1" width="2.28515625" style="163" customWidth="1"/>
    <col min="2" max="2" width="5.140625" style="150" customWidth="1"/>
    <col min="3" max="3" width="65.85546875" style="144" customWidth="1"/>
    <col min="4" max="4" width="2.85546875" style="163" customWidth="1" outlineLevel="1"/>
    <col min="5" max="5" width="6.42578125" style="163" customWidth="1" outlineLevel="1"/>
    <col min="6" max="6" width="2" style="163" customWidth="1" outlineLevel="1"/>
    <col min="7" max="7" width="5.140625" style="163" customWidth="1" outlineLevel="1"/>
    <col min="8" max="8" width="2.5703125" style="144" customWidth="1"/>
    <col min="9" max="9" width="4.42578125" style="144" hidden="1" customWidth="1"/>
    <col min="10" max="10" width="4.42578125" style="163" hidden="1" customWidth="1"/>
    <col min="11" max="11" width="4.42578125" style="144" hidden="1" customWidth="1"/>
    <col min="12" max="13" width="4" style="144" customWidth="1"/>
    <col min="14" max="14" width="3.28515625" style="144" customWidth="1"/>
    <col min="15" max="15" width="4.42578125" style="144" customWidth="1"/>
    <col min="16" max="16" width="4.140625" style="144" customWidth="1"/>
    <col min="17" max="17" width="3.42578125" style="144" customWidth="1"/>
    <col min="18" max="18" width="3.7109375" style="144" customWidth="1"/>
    <col min="19" max="19" width="5.28515625" style="144" customWidth="1"/>
    <col min="20" max="20" width="13.28515625" style="144" customWidth="1"/>
    <col min="21" max="21" width="8.28515625" style="144" hidden="1" customWidth="1"/>
    <col min="22" max="22" width="9.5703125" style="144" hidden="1" customWidth="1"/>
    <col min="23" max="23" width="10.42578125" style="147" hidden="1" customWidth="1"/>
    <col min="24" max="24" width="8.42578125" style="144" hidden="1" customWidth="1"/>
    <col min="25" max="25" width="7.140625" style="144" customWidth="1"/>
    <col min="26" max="26" width="13.7109375" style="144" customWidth="1"/>
    <col min="27" max="27" width="19.28515625" style="144" customWidth="1"/>
    <col min="28" max="28" width="15.140625" style="144" customWidth="1"/>
    <col min="29" max="29" width="9.140625" style="144"/>
    <col min="30" max="30" width="51.7109375" style="144" customWidth="1"/>
    <col min="31" max="16384" width="9.140625" style="144"/>
  </cols>
  <sheetData>
    <row r="1" spans="1:40" ht="32.25" customHeight="1" x14ac:dyDescent="0.25">
      <c r="A1" s="345"/>
      <c r="B1" s="185"/>
      <c r="C1" s="363" t="s">
        <v>287</v>
      </c>
      <c r="D1" s="363"/>
      <c r="E1" s="363"/>
      <c r="F1" s="363"/>
      <c r="G1" s="363"/>
      <c r="H1" s="363"/>
      <c r="I1" s="363"/>
      <c r="J1" s="363"/>
      <c r="K1" s="363"/>
      <c r="L1" s="363"/>
      <c r="M1" s="363"/>
      <c r="N1" s="363"/>
      <c r="O1" s="363"/>
      <c r="P1" s="363"/>
      <c r="Q1" s="363"/>
      <c r="R1" s="363"/>
      <c r="S1" s="363"/>
      <c r="T1" s="363"/>
      <c r="U1" s="363"/>
      <c r="V1" s="363"/>
      <c r="W1" s="185"/>
      <c r="X1" s="185"/>
      <c r="Y1" s="185"/>
      <c r="AA1"/>
      <c r="AB1"/>
    </row>
    <row r="2" spans="1:40" x14ac:dyDescent="0.25">
      <c r="B2" s="186"/>
      <c r="C2" s="367" t="s">
        <v>1613</v>
      </c>
      <c r="D2" s="367"/>
      <c r="E2" s="367"/>
      <c r="F2" s="367"/>
      <c r="G2" s="367"/>
      <c r="H2" s="367"/>
      <c r="I2" s="367"/>
      <c r="J2" s="367"/>
      <c r="K2" s="367"/>
      <c r="L2" s="367"/>
      <c r="M2" s="367"/>
      <c r="N2" s="367"/>
      <c r="O2" s="367"/>
      <c r="P2" s="367"/>
      <c r="Q2" s="367"/>
      <c r="R2" s="367"/>
      <c r="S2" s="367"/>
      <c r="T2" s="367"/>
      <c r="U2" s="186"/>
      <c r="V2" s="186"/>
      <c r="W2" s="186"/>
      <c r="X2" s="186"/>
      <c r="Y2" s="186"/>
      <c r="AA2"/>
      <c r="AB2"/>
    </row>
    <row r="3" spans="1:40" x14ac:dyDescent="0.25">
      <c r="B3" s="186"/>
      <c r="C3" s="367" t="s">
        <v>1614</v>
      </c>
      <c r="D3" s="367"/>
      <c r="E3" s="367"/>
      <c r="F3" s="367"/>
      <c r="G3" s="367"/>
      <c r="H3" s="367"/>
      <c r="I3" s="367"/>
      <c r="J3" s="367"/>
      <c r="K3" s="367"/>
      <c r="L3" s="367"/>
      <c r="M3" s="367"/>
      <c r="N3" s="367"/>
      <c r="O3" s="367"/>
      <c r="P3" s="367"/>
      <c r="Q3" s="367"/>
      <c r="R3" s="367"/>
      <c r="S3" s="367"/>
      <c r="T3" s="367"/>
      <c r="U3" s="367"/>
      <c r="V3" s="367"/>
      <c r="W3" s="186"/>
      <c r="X3" s="186"/>
      <c r="Y3" s="186"/>
      <c r="AA3"/>
      <c r="AB3"/>
    </row>
    <row r="4" spans="1:40" x14ac:dyDescent="0.25">
      <c r="B4" s="151"/>
      <c r="C4" s="143"/>
      <c r="D4" s="162"/>
      <c r="E4" s="162"/>
      <c r="F4" s="162"/>
      <c r="G4" s="162"/>
      <c r="H4" s="143"/>
      <c r="I4" s="143"/>
      <c r="J4" s="162"/>
      <c r="K4" s="143"/>
      <c r="L4" s="143"/>
      <c r="M4" s="143"/>
      <c r="N4" s="143"/>
      <c r="O4" s="143"/>
      <c r="P4" s="143"/>
      <c r="Q4" s="143"/>
      <c r="R4" s="143"/>
      <c r="S4" s="143"/>
      <c r="T4" s="143"/>
      <c r="U4" s="143"/>
      <c r="V4" s="143"/>
      <c r="W4" s="146"/>
      <c r="X4" s="143"/>
      <c r="Y4" s="143"/>
      <c r="AA4"/>
      <c r="AB4"/>
    </row>
    <row r="5" spans="1:40" s="166" customFormat="1" ht="14.25" customHeight="1" x14ac:dyDescent="0.25">
      <c r="B5" s="187"/>
      <c r="C5" s="302"/>
      <c r="D5" s="302"/>
      <c r="E5" s="302"/>
      <c r="F5" s="302"/>
      <c r="G5" s="302"/>
      <c r="H5" s="302"/>
      <c r="I5" s="302"/>
      <c r="J5" s="366"/>
      <c r="K5" s="366"/>
      <c r="L5" s="366"/>
      <c r="M5" s="366"/>
      <c r="N5" s="366"/>
      <c r="O5" s="366"/>
      <c r="P5" s="366"/>
      <c r="Q5" s="366"/>
      <c r="R5" s="366"/>
      <c r="S5" s="366"/>
      <c r="T5" s="366"/>
      <c r="U5" s="366"/>
      <c r="V5" s="366"/>
      <c r="W5" s="366"/>
      <c r="X5" s="366"/>
      <c r="Y5" s="366"/>
      <c r="Z5" s="366"/>
      <c r="AA5" s="366"/>
      <c r="AB5" s="366"/>
    </row>
    <row r="6" spans="1:40" s="166" customFormat="1" x14ac:dyDescent="0.25">
      <c r="B6" s="167"/>
      <c r="C6" s="453"/>
      <c r="D6" s="453"/>
      <c r="E6" s="453"/>
      <c r="F6" s="453"/>
      <c r="G6" s="453"/>
      <c r="H6" s="453"/>
      <c r="I6" s="453"/>
      <c r="J6" s="453"/>
      <c r="K6" s="453"/>
      <c r="L6" s="453"/>
      <c r="M6" s="453"/>
      <c r="N6" s="453"/>
      <c r="O6" s="453"/>
      <c r="P6" s="453"/>
      <c r="Q6" s="453"/>
      <c r="R6" s="453"/>
      <c r="S6" s="453"/>
      <c r="T6" s="453"/>
      <c r="U6" s="167"/>
      <c r="V6" s="167"/>
      <c r="W6" s="167"/>
      <c r="X6" s="167"/>
      <c r="Y6" s="167"/>
    </row>
    <row r="7" spans="1:40" s="166" customFormat="1" ht="37.5" customHeight="1" x14ac:dyDescent="0.25">
      <c r="B7" s="181"/>
      <c r="C7" s="356" t="s">
        <v>288</v>
      </c>
      <c r="D7" s="341"/>
      <c r="E7" s="359" t="s">
        <v>289</v>
      </c>
      <c r="F7" s="339"/>
      <c r="G7" s="359" t="s">
        <v>290</v>
      </c>
      <c r="H7" s="168"/>
      <c r="I7" s="169"/>
      <c r="J7" s="361" t="s">
        <v>1694</v>
      </c>
      <c r="K7" s="362"/>
      <c r="L7" s="362"/>
      <c r="M7" s="362"/>
      <c r="N7" s="362"/>
      <c r="O7" s="362"/>
      <c r="P7" s="362"/>
      <c r="Q7" s="362"/>
      <c r="R7" s="362"/>
      <c r="S7" s="169"/>
      <c r="T7" s="360" t="s">
        <v>291</v>
      </c>
      <c r="U7" s="360"/>
      <c r="V7" s="360"/>
      <c r="W7" s="170"/>
      <c r="X7" s="170"/>
      <c r="Y7" s="170"/>
      <c r="Z7" s="170"/>
      <c r="AH7" s="356" t="s">
        <v>292</v>
      </c>
      <c r="AI7" s="356"/>
      <c r="AJ7" s="356"/>
      <c r="AK7" s="356"/>
      <c r="AL7" s="356"/>
      <c r="AM7" s="356"/>
      <c r="AN7" s="356"/>
    </row>
    <row r="8" spans="1:40" s="166" customFormat="1" ht="80.25" customHeight="1" x14ac:dyDescent="0.25">
      <c r="B8" s="181"/>
      <c r="C8" s="356"/>
      <c r="D8" s="341"/>
      <c r="E8" s="359"/>
      <c r="F8" s="340"/>
      <c r="G8" s="359"/>
      <c r="H8" s="168"/>
      <c r="J8" s="172" t="s">
        <v>345</v>
      </c>
      <c r="K8" s="172" t="s">
        <v>346</v>
      </c>
      <c r="L8" s="192">
        <v>0</v>
      </c>
      <c r="M8" s="192">
        <v>0.2</v>
      </c>
      <c r="N8" s="192">
        <v>0.4</v>
      </c>
      <c r="O8" s="192">
        <v>0.6</v>
      </c>
      <c r="P8" s="192">
        <v>0.8</v>
      </c>
      <c r="Q8" s="192">
        <v>1</v>
      </c>
      <c r="R8" s="193" t="s">
        <v>293</v>
      </c>
      <c r="T8" s="174"/>
      <c r="U8" s="174" t="s">
        <v>347</v>
      </c>
      <c r="V8" s="173" t="s">
        <v>348</v>
      </c>
      <c r="W8" s="171"/>
      <c r="Y8" s="171"/>
      <c r="AH8" s="356"/>
      <c r="AI8" s="356"/>
      <c r="AJ8" s="356"/>
      <c r="AK8" s="356"/>
      <c r="AL8" s="356"/>
      <c r="AM8" s="356"/>
      <c r="AN8" s="356"/>
    </row>
    <row r="9" spans="1:40" ht="42" customHeight="1" x14ac:dyDescent="0.25">
      <c r="H9" s="139"/>
      <c r="K9" s="45"/>
      <c r="L9" s="45"/>
      <c r="M9" s="45"/>
      <c r="N9" s="45"/>
      <c r="O9" s="45"/>
      <c r="P9" s="46"/>
      <c r="Q9" s="129"/>
      <c r="R9" s="130"/>
      <c r="T9" s="47"/>
      <c r="U9" s="47"/>
      <c r="V9" s="46"/>
      <c r="W9" s="144" t="s">
        <v>349</v>
      </c>
      <c r="X9" s="144" t="s">
        <v>350</v>
      </c>
      <c r="Z9" s="131" t="s">
        <v>294</v>
      </c>
      <c r="AH9" s="358"/>
      <c r="AI9" s="358"/>
      <c r="AJ9" s="358"/>
      <c r="AK9" s="358"/>
      <c r="AL9" s="358"/>
      <c r="AM9" s="358"/>
      <c r="AN9" s="358"/>
    </row>
    <row r="10" spans="1:40" ht="47.25" customHeight="1" x14ac:dyDescent="0.25">
      <c r="B10" s="301">
        <v>1</v>
      </c>
      <c r="C10" s="154" t="s">
        <v>295</v>
      </c>
      <c r="D10" s="189"/>
      <c r="E10" s="279" t="s">
        <v>296</v>
      </c>
      <c r="F10" s="189"/>
      <c r="G10" s="202"/>
      <c r="H10" s="139"/>
      <c r="I10" s="148"/>
      <c r="J10" s="137">
        <f>SUM(L10:Q10)</f>
        <v>0</v>
      </c>
      <c r="K10" s="137">
        <f>SUM(L10:Q10)</f>
        <v>0</v>
      </c>
      <c r="L10" s="135"/>
      <c r="M10" s="135"/>
      <c r="N10" s="135"/>
      <c r="O10" s="135"/>
      <c r="P10" s="136"/>
      <c r="Q10" s="197"/>
      <c r="R10" s="136"/>
      <c r="T10" s="138" t="str">
        <f>IF(SUM(L10:Q10)=1,((L10*0)+(M10*20)+(N10*40)+(O10*60)+(P10*80)+(Q10*100)),"")</f>
        <v/>
      </c>
      <c r="U10" s="160" t="e">
        <f>1/$J$28</f>
        <v>#DIV/0!</v>
      </c>
      <c r="V10" s="140" t="e">
        <f t="shared" ref="V10" si="0">1/$K$28</f>
        <v>#DIV/0!</v>
      </c>
      <c r="W10" s="152" t="e">
        <f>IF(R10=1,0,T10*U10)</f>
        <v>#VALUE!</v>
      </c>
      <c r="X10" s="48" t="e">
        <f>IF(R10=1,0,T10*V10)</f>
        <v>#VALUE!</v>
      </c>
      <c r="Y10" s="147"/>
      <c r="Z10" s="355"/>
      <c r="AA10" s="355"/>
      <c r="AH10" s="358" t="s">
        <v>1615</v>
      </c>
      <c r="AI10" s="358"/>
      <c r="AJ10" s="358"/>
      <c r="AK10" s="358"/>
      <c r="AL10" s="358"/>
      <c r="AM10" s="358"/>
      <c r="AN10" s="358"/>
    </row>
    <row r="11" spans="1:40" ht="47.25" customHeight="1" x14ac:dyDescent="0.25">
      <c r="B11" s="301">
        <v>2</v>
      </c>
      <c r="C11" s="154" t="s">
        <v>297</v>
      </c>
      <c r="D11" s="189"/>
      <c r="E11" s="279" t="s">
        <v>298</v>
      </c>
      <c r="F11" s="189"/>
      <c r="G11" s="202"/>
      <c r="H11" s="139"/>
      <c r="I11" s="148"/>
      <c r="J11" s="137">
        <f>SUM(L11:Q11)</f>
        <v>0</v>
      </c>
      <c r="K11" s="137">
        <f t="shared" ref="K11" si="1">SUM(L11:Q11)</f>
        <v>0</v>
      </c>
      <c r="L11" s="135"/>
      <c r="M11" s="135"/>
      <c r="N11" s="135"/>
      <c r="O11" s="135"/>
      <c r="P11" s="136"/>
      <c r="Q11" s="135"/>
      <c r="R11" s="136"/>
      <c r="T11" s="138" t="str">
        <f t="shared" ref="T11" si="2">IF(SUM(L11:Q11)=1,((L11*0)+(M11*20)+(N11*40)+(O11*60)+(P11*80)+(Q11*100)),"")</f>
        <v/>
      </c>
      <c r="U11" s="160" t="e">
        <f>1/$J$28</f>
        <v>#DIV/0!</v>
      </c>
      <c r="V11" s="140" t="e">
        <f t="shared" ref="V11" si="3">1/$K$28</f>
        <v>#DIV/0!</v>
      </c>
      <c r="W11" s="152" t="e">
        <f>IF(R11=1,0,T11*U11)</f>
        <v>#VALUE!</v>
      </c>
      <c r="X11" s="48" t="e">
        <f t="shared" ref="X11" si="4">IF(R11=1,0,T11*V11)</f>
        <v>#VALUE!</v>
      </c>
      <c r="Z11" s="355"/>
      <c r="AA11" s="355"/>
      <c r="AH11" s="358" t="s">
        <v>1616</v>
      </c>
      <c r="AI11" s="358"/>
      <c r="AJ11" s="358"/>
      <c r="AK11" s="358"/>
      <c r="AL11" s="358"/>
      <c r="AM11" s="358"/>
      <c r="AN11" s="358"/>
    </row>
    <row r="12" spans="1:40" ht="50.25" customHeight="1" x14ac:dyDescent="0.25">
      <c r="B12" s="301" t="s">
        <v>299</v>
      </c>
      <c r="C12" s="155" t="s">
        <v>300</v>
      </c>
      <c r="D12" s="189"/>
      <c r="E12" s="279" t="s">
        <v>301</v>
      </c>
      <c r="F12" s="189"/>
      <c r="G12" s="202"/>
      <c r="H12" s="132"/>
      <c r="I12" s="148"/>
      <c r="J12" s="165"/>
      <c r="K12" s="137">
        <f t="shared" ref="K12" si="5">SUM(L12:Q12)</f>
        <v>0</v>
      </c>
      <c r="L12" s="135"/>
      <c r="M12" s="135"/>
      <c r="N12" s="135"/>
      <c r="O12" s="135"/>
      <c r="P12" s="136"/>
      <c r="Q12" s="135"/>
      <c r="R12" s="136"/>
      <c r="T12" s="138" t="str">
        <f t="shared" ref="T12" si="6">IF(SUM(L12:Q12)=1,((L12*0)+(M12*20)+(N12*40)+(O12*60)+(P12*80)+(Q12*100)),"")</f>
        <v/>
      </c>
      <c r="U12" s="160"/>
      <c r="V12" s="140" t="e">
        <f t="shared" ref="V12:V26" si="7">1/$K$28</f>
        <v>#DIV/0!</v>
      </c>
      <c r="W12" s="152"/>
      <c r="X12" s="48" t="e">
        <f t="shared" ref="X12" si="8">IF(R12=1,0,T12*V12)</f>
        <v>#VALUE!</v>
      </c>
      <c r="Z12" s="355"/>
      <c r="AA12" s="355"/>
      <c r="AH12" s="358" t="s">
        <v>1617</v>
      </c>
      <c r="AI12" s="358"/>
      <c r="AJ12" s="358"/>
      <c r="AK12" s="358"/>
      <c r="AL12" s="358"/>
      <c r="AM12" s="358"/>
      <c r="AN12" s="358"/>
    </row>
    <row r="13" spans="1:40" ht="50.25" customHeight="1" x14ac:dyDescent="0.25">
      <c r="B13" s="301" t="s">
        <v>302</v>
      </c>
      <c r="C13" s="156" t="s">
        <v>303</v>
      </c>
      <c r="D13" s="189"/>
      <c r="E13" s="279" t="s">
        <v>304</v>
      </c>
      <c r="F13" s="189"/>
      <c r="G13" s="202"/>
      <c r="H13" s="139"/>
      <c r="I13" s="148"/>
      <c r="J13" s="165"/>
      <c r="K13" s="137">
        <f t="shared" ref="K13:K26" si="9">SUM(L13:Q13)</f>
        <v>0</v>
      </c>
      <c r="L13" s="135"/>
      <c r="M13" s="135"/>
      <c r="N13" s="135"/>
      <c r="O13" s="135"/>
      <c r="P13" s="136"/>
      <c r="Q13" s="135"/>
      <c r="R13" s="136"/>
      <c r="T13" s="138" t="str">
        <f t="shared" ref="T13:T26" si="10">IF(SUM(L13:Q13)=1,((L13*0)+(M13*20)+(N13*40)+(O13*60)+(P13*80)+(Q13*100)),"")</f>
        <v/>
      </c>
      <c r="U13" s="160"/>
      <c r="V13" s="140" t="e">
        <f t="shared" si="7"/>
        <v>#DIV/0!</v>
      </c>
      <c r="W13" s="152"/>
      <c r="X13" s="48" t="e">
        <f t="shared" ref="X13:X26" si="11">IF(R13=1,0,T13*V13)</f>
        <v>#VALUE!</v>
      </c>
      <c r="Z13" s="355"/>
      <c r="AA13" s="355"/>
      <c r="AH13" s="358" t="s">
        <v>1618</v>
      </c>
      <c r="AI13" s="358"/>
      <c r="AJ13" s="358"/>
      <c r="AK13" s="358"/>
      <c r="AL13" s="358"/>
      <c r="AM13" s="358"/>
      <c r="AN13" s="358"/>
    </row>
    <row r="14" spans="1:40" ht="50.25" customHeight="1" x14ac:dyDescent="0.25">
      <c r="B14" s="301" t="s">
        <v>305</v>
      </c>
      <c r="C14" s="175" t="s">
        <v>306</v>
      </c>
      <c r="D14" s="195"/>
      <c r="E14" s="279" t="s">
        <v>307</v>
      </c>
      <c r="F14" s="195"/>
      <c r="G14" s="203"/>
      <c r="H14" s="128"/>
      <c r="I14" s="148"/>
      <c r="J14" s="165"/>
      <c r="K14" s="137">
        <f t="shared" si="9"/>
        <v>0</v>
      </c>
      <c r="L14" s="135"/>
      <c r="M14" s="135"/>
      <c r="N14" s="135"/>
      <c r="O14" s="135"/>
      <c r="P14" s="136"/>
      <c r="Q14" s="135"/>
      <c r="R14" s="136"/>
      <c r="T14" s="138" t="str">
        <f t="shared" si="10"/>
        <v/>
      </c>
      <c r="U14" s="160"/>
      <c r="V14" s="140" t="e">
        <f t="shared" si="7"/>
        <v>#DIV/0!</v>
      </c>
      <c r="W14" s="152"/>
      <c r="X14" s="48" t="e">
        <f t="shared" si="11"/>
        <v>#VALUE!</v>
      </c>
      <c r="Z14" s="355"/>
      <c r="AA14" s="355"/>
      <c r="AH14" s="358" t="s">
        <v>1619</v>
      </c>
      <c r="AI14" s="358"/>
      <c r="AJ14" s="358"/>
      <c r="AK14" s="358"/>
      <c r="AL14" s="358"/>
      <c r="AM14" s="358"/>
      <c r="AN14" s="358"/>
    </row>
    <row r="15" spans="1:40" ht="48" customHeight="1" x14ac:dyDescent="0.25">
      <c r="B15" s="301" t="s">
        <v>308</v>
      </c>
      <c r="C15" s="156" t="s">
        <v>309</v>
      </c>
      <c r="D15" s="189"/>
      <c r="E15" s="279" t="s">
        <v>310</v>
      </c>
      <c r="F15" s="189"/>
      <c r="G15" s="202"/>
      <c r="H15" s="128"/>
      <c r="I15" s="148"/>
      <c r="J15" s="165"/>
      <c r="K15" s="137">
        <f t="shared" si="9"/>
        <v>0</v>
      </c>
      <c r="L15" s="135"/>
      <c r="M15" s="135"/>
      <c r="N15" s="135"/>
      <c r="O15" s="135"/>
      <c r="P15" s="136"/>
      <c r="Q15" s="135"/>
      <c r="R15" s="136"/>
      <c r="T15" s="138" t="str">
        <f t="shared" si="10"/>
        <v/>
      </c>
      <c r="U15" s="160"/>
      <c r="V15" s="140" t="e">
        <f t="shared" si="7"/>
        <v>#DIV/0!</v>
      </c>
      <c r="W15" s="152"/>
      <c r="X15" s="48" t="e">
        <f t="shared" si="11"/>
        <v>#VALUE!</v>
      </c>
      <c r="Z15" s="355"/>
      <c r="AA15" s="355"/>
      <c r="AH15" s="358" t="s">
        <v>1620</v>
      </c>
      <c r="AI15" s="358"/>
      <c r="AJ15" s="358"/>
      <c r="AK15" s="358"/>
      <c r="AL15" s="358"/>
      <c r="AM15" s="358"/>
      <c r="AN15" s="358"/>
    </row>
    <row r="16" spans="1:40" ht="49.5" customHeight="1" x14ac:dyDescent="0.25">
      <c r="B16" s="301" t="s">
        <v>311</v>
      </c>
      <c r="C16" s="156" t="s">
        <v>312</v>
      </c>
      <c r="D16" s="189"/>
      <c r="E16" s="279" t="s">
        <v>313</v>
      </c>
      <c r="F16" s="189"/>
      <c r="G16" s="202"/>
      <c r="H16" s="128"/>
      <c r="I16" s="148"/>
      <c r="J16" s="165"/>
      <c r="K16" s="137">
        <f t="shared" si="9"/>
        <v>0</v>
      </c>
      <c r="L16" s="135"/>
      <c r="M16" s="135"/>
      <c r="N16" s="135"/>
      <c r="O16" s="135"/>
      <c r="P16" s="136"/>
      <c r="Q16" s="135"/>
      <c r="R16" s="136"/>
      <c r="T16" s="138" t="str">
        <f t="shared" si="10"/>
        <v/>
      </c>
      <c r="U16" s="160"/>
      <c r="V16" s="140" t="e">
        <f t="shared" si="7"/>
        <v>#DIV/0!</v>
      </c>
      <c r="W16" s="152"/>
      <c r="X16" s="48" t="e">
        <f t="shared" si="11"/>
        <v>#VALUE!</v>
      </c>
      <c r="Z16" s="355"/>
      <c r="AA16" s="355"/>
      <c r="AH16" s="358" t="s">
        <v>1621</v>
      </c>
      <c r="AI16" s="358"/>
      <c r="AJ16" s="358"/>
      <c r="AK16" s="358"/>
      <c r="AL16" s="358"/>
      <c r="AM16" s="358"/>
      <c r="AN16" s="358"/>
    </row>
    <row r="17" spans="1:40" ht="55.5" customHeight="1" x14ac:dyDescent="0.25">
      <c r="B17" s="301" t="s">
        <v>314</v>
      </c>
      <c r="C17" s="156" t="s">
        <v>315</v>
      </c>
      <c r="D17" s="189"/>
      <c r="E17" s="279" t="s">
        <v>316</v>
      </c>
      <c r="F17" s="189"/>
      <c r="G17" s="202"/>
      <c r="H17" s="128"/>
      <c r="I17" s="148"/>
      <c r="J17" s="165"/>
      <c r="K17" s="137">
        <f t="shared" si="9"/>
        <v>0</v>
      </c>
      <c r="L17" s="135"/>
      <c r="M17" s="135"/>
      <c r="N17" s="135"/>
      <c r="O17" s="135"/>
      <c r="P17" s="136"/>
      <c r="Q17" s="135"/>
      <c r="R17" s="136"/>
      <c r="T17" s="138" t="str">
        <f t="shared" si="10"/>
        <v/>
      </c>
      <c r="U17" s="160"/>
      <c r="V17" s="140" t="e">
        <f t="shared" si="7"/>
        <v>#DIV/0!</v>
      </c>
      <c r="W17" s="152"/>
      <c r="X17" s="48" t="e">
        <f t="shared" si="11"/>
        <v>#VALUE!</v>
      </c>
      <c r="Z17" s="355"/>
      <c r="AA17" s="355"/>
      <c r="AH17" s="358" t="s">
        <v>1622</v>
      </c>
      <c r="AI17" s="358"/>
      <c r="AJ17" s="358"/>
      <c r="AK17" s="358"/>
      <c r="AL17" s="358"/>
      <c r="AM17" s="358"/>
      <c r="AN17" s="358"/>
    </row>
    <row r="18" spans="1:40" ht="54.75" customHeight="1" x14ac:dyDescent="0.25">
      <c r="B18" s="301" t="s">
        <v>317</v>
      </c>
      <c r="C18" s="157" t="s">
        <v>318</v>
      </c>
      <c r="D18" s="189"/>
      <c r="E18" s="279" t="s">
        <v>319</v>
      </c>
      <c r="F18" s="189"/>
      <c r="G18" s="202"/>
      <c r="H18" s="128"/>
      <c r="I18" s="148"/>
      <c r="J18" s="165"/>
      <c r="K18" s="137">
        <f t="shared" si="9"/>
        <v>0</v>
      </c>
      <c r="L18" s="135"/>
      <c r="M18" s="135"/>
      <c r="N18" s="135"/>
      <c r="O18" s="135"/>
      <c r="P18" s="136"/>
      <c r="Q18" s="135"/>
      <c r="R18" s="136"/>
      <c r="T18" s="138" t="str">
        <f t="shared" si="10"/>
        <v/>
      </c>
      <c r="U18" s="160"/>
      <c r="V18" s="140" t="e">
        <f t="shared" si="7"/>
        <v>#DIV/0!</v>
      </c>
      <c r="W18" s="152"/>
      <c r="X18" s="48" t="e">
        <f t="shared" si="11"/>
        <v>#VALUE!</v>
      </c>
      <c r="Z18" s="355"/>
      <c r="AA18" s="355"/>
      <c r="AH18" s="358" t="s">
        <v>1623</v>
      </c>
      <c r="AI18" s="358"/>
      <c r="AJ18" s="358"/>
      <c r="AK18" s="358"/>
      <c r="AL18" s="358"/>
      <c r="AM18" s="358"/>
      <c r="AN18" s="358"/>
    </row>
    <row r="19" spans="1:40" ht="49.5" customHeight="1" x14ac:dyDescent="0.25">
      <c r="B19" s="301">
        <v>3</v>
      </c>
      <c r="C19" s="154" t="s">
        <v>320</v>
      </c>
      <c r="D19" s="189"/>
      <c r="E19" s="279" t="s">
        <v>321</v>
      </c>
      <c r="F19" s="189"/>
      <c r="G19" s="202"/>
      <c r="H19" s="128"/>
      <c r="I19" s="148"/>
      <c r="J19" s="137">
        <f>SUM(L19:Q19)</f>
        <v>0</v>
      </c>
      <c r="K19" s="137">
        <f t="shared" si="9"/>
        <v>0</v>
      </c>
      <c r="L19" s="135"/>
      <c r="M19" s="135"/>
      <c r="N19" s="135"/>
      <c r="O19" s="135"/>
      <c r="P19" s="136"/>
      <c r="Q19" s="135"/>
      <c r="R19" s="136"/>
      <c r="T19" s="138" t="str">
        <f t="shared" si="10"/>
        <v/>
      </c>
      <c r="U19" s="160" t="e">
        <f>1/$J$28</f>
        <v>#DIV/0!</v>
      </c>
      <c r="V19" s="140" t="e">
        <f t="shared" si="7"/>
        <v>#DIV/0!</v>
      </c>
      <c r="W19" s="152" t="e">
        <f>IF(R19=1,0,T19*U19)</f>
        <v>#VALUE!</v>
      </c>
      <c r="X19" s="48" t="e">
        <f t="shared" si="11"/>
        <v>#VALUE!</v>
      </c>
      <c r="Z19" s="355"/>
      <c r="AA19" s="355"/>
      <c r="AH19" s="358" t="s">
        <v>1624</v>
      </c>
      <c r="AI19" s="358"/>
      <c r="AJ19" s="358"/>
      <c r="AK19" s="358"/>
      <c r="AL19" s="358"/>
      <c r="AM19" s="358"/>
      <c r="AN19" s="358"/>
    </row>
    <row r="20" spans="1:40" s="163" customFormat="1" ht="50.25" customHeight="1" x14ac:dyDescent="0.25">
      <c r="B20" s="301" t="s">
        <v>322</v>
      </c>
      <c r="C20" s="155" t="s">
        <v>323</v>
      </c>
      <c r="D20" s="189"/>
      <c r="E20" s="279" t="s">
        <v>324</v>
      </c>
      <c r="F20" s="189"/>
      <c r="G20" s="189"/>
      <c r="H20" s="128"/>
      <c r="I20" s="165"/>
      <c r="J20" s="165"/>
      <c r="K20" s="137">
        <f t="shared" si="9"/>
        <v>0</v>
      </c>
      <c r="L20" s="135"/>
      <c r="M20" s="135"/>
      <c r="N20" s="135"/>
      <c r="O20" s="135"/>
      <c r="P20" s="136"/>
      <c r="Q20" s="135"/>
      <c r="R20" s="136"/>
      <c r="T20" s="138" t="str">
        <f t="shared" si="10"/>
        <v/>
      </c>
      <c r="U20" s="160"/>
      <c r="V20" s="140" t="e">
        <f t="shared" si="7"/>
        <v>#DIV/0!</v>
      </c>
      <c r="W20" s="152"/>
      <c r="X20" s="48" t="e">
        <f t="shared" si="11"/>
        <v>#VALUE!</v>
      </c>
      <c r="Z20" s="355"/>
      <c r="AA20" s="355"/>
      <c r="AH20" s="358" t="s">
        <v>1625</v>
      </c>
      <c r="AI20" s="358"/>
      <c r="AJ20" s="358"/>
      <c r="AK20" s="358"/>
      <c r="AL20" s="358"/>
      <c r="AM20" s="358"/>
      <c r="AN20" s="358"/>
    </row>
    <row r="21" spans="1:40" s="163" customFormat="1" ht="50.25" customHeight="1" x14ac:dyDescent="0.25">
      <c r="B21" s="301" t="s">
        <v>325</v>
      </c>
      <c r="C21" s="156" t="s">
        <v>326</v>
      </c>
      <c r="D21" s="189"/>
      <c r="E21" s="279" t="s">
        <v>327</v>
      </c>
      <c r="F21" s="189"/>
      <c r="G21" s="189"/>
      <c r="H21" s="128"/>
      <c r="I21" s="165"/>
      <c r="J21" s="165"/>
      <c r="K21" s="137">
        <f t="shared" si="9"/>
        <v>0</v>
      </c>
      <c r="L21" s="135"/>
      <c r="M21" s="135"/>
      <c r="N21" s="135"/>
      <c r="O21" s="135"/>
      <c r="P21" s="136"/>
      <c r="Q21" s="135"/>
      <c r="R21" s="136"/>
      <c r="T21" s="138" t="str">
        <f t="shared" si="10"/>
        <v/>
      </c>
      <c r="U21" s="160"/>
      <c r="V21" s="140" t="e">
        <f t="shared" si="7"/>
        <v>#DIV/0!</v>
      </c>
      <c r="W21" s="152"/>
      <c r="X21" s="48" t="e">
        <f t="shared" si="11"/>
        <v>#VALUE!</v>
      </c>
      <c r="Z21" s="355"/>
      <c r="AA21" s="355"/>
      <c r="AH21" s="358" t="s">
        <v>1626</v>
      </c>
      <c r="AI21" s="358"/>
      <c r="AJ21" s="358"/>
      <c r="AK21" s="358"/>
      <c r="AL21" s="358"/>
      <c r="AM21" s="358"/>
      <c r="AN21" s="358"/>
    </row>
    <row r="22" spans="1:40" s="163" customFormat="1" ht="45.75" customHeight="1" x14ac:dyDescent="0.25">
      <c r="B22" s="301" t="s">
        <v>328</v>
      </c>
      <c r="C22" s="156" t="s">
        <v>329</v>
      </c>
      <c r="D22" s="189"/>
      <c r="E22" s="279" t="s">
        <v>330</v>
      </c>
      <c r="F22" s="189"/>
      <c r="G22" s="189"/>
      <c r="H22" s="128"/>
      <c r="I22" s="165"/>
      <c r="J22" s="165"/>
      <c r="K22" s="137">
        <f t="shared" si="9"/>
        <v>0</v>
      </c>
      <c r="L22" s="135"/>
      <c r="M22" s="135"/>
      <c r="N22" s="135"/>
      <c r="O22" s="135"/>
      <c r="P22" s="136"/>
      <c r="Q22" s="135"/>
      <c r="R22" s="136"/>
      <c r="T22" s="138" t="str">
        <f t="shared" si="10"/>
        <v/>
      </c>
      <c r="U22" s="160"/>
      <c r="V22" s="140" t="e">
        <f t="shared" si="7"/>
        <v>#DIV/0!</v>
      </c>
      <c r="W22" s="152"/>
      <c r="X22" s="48" t="e">
        <f t="shared" si="11"/>
        <v>#VALUE!</v>
      </c>
      <c r="Z22" s="355"/>
      <c r="AA22" s="355"/>
      <c r="AH22" s="358" t="s">
        <v>1627</v>
      </c>
      <c r="AI22" s="358"/>
      <c r="AJ22" s="358"/>
      <c r="AK22" s="358"/>
      <c r="AL22" s="358"/>
      <c r="AM22" s="358"/>
      <c r="AN22" s="358"/>
    </row>
    <row r="23" spans="1:40" s="163" customFormat="1" ht="46.5" customHeight="1" x14ac:dyDescent="0.25">
      <c r="B23" s="301" t="s">
        <v>331</v>
      </c>
      <c r="C23" s="156" t="s">
        <v>332</v>
      </c>
      <c r="D23" s="189"/>
      <c r="E23" s="279" t="s">
        <v>333</v>
      </c>
      <c r="F23" s="189"/>
      <c r="G23" s="189"/>
      <c r="H23" s="128"/>
      <c r="I23" s="165"/>
      <c r="J23" s="165"/>
      <c r="K23" s="137">
        <f t="shared" si="9"/>
        <v>0</v>
      </c>
      <c r="L23" s="135"/>
      <c r="M23" s="135"/>
      <c r="N23" s="135"/>
      <c r="O23" s="135"/>
      <c r="P23" s="136"/>
      <c r="Q23" s="135"/>
      <c r="R23" s="136"/>
      <c r="T23" s="138" t="str">
        <f t="shared" si="10"/>
        <v/>
      </c>
      <c r="U23" s="160"/>
      <c r="V23" s="140" t="e">
        <f t="shared" si="7"/>
        <v>#DIV/0!</v>
      </c>
      <c r="W23" s="152"/>
      <c r="X23" s="48" t="e">
        <f t="shared" si="11"/>
        <v>#VALUE!</v>
      </c>
      <c r="Z23" s="355"/>
      <c r="AA23" s="355"/>
      <c r="AH23" s="358" t="s">
        <v>1628</v>
      </c>
      <c r="AI23" s="358"/>
      <c r="AJ23" s="358"/>
      <c r="AK23" s="358"/>
      <c r="AL23" s="358"/>
      <c r="AM23" s="358"/>
      <c r="AN23" s="358"/>
    </row>
    <row r="24" spans="1:40" s="163" customFormat="1" ht="47.25" customHeight="1" x14ac:dyDescent="0.25">
      <c r="B24" s="301" t="s">
        <v>334</v>
      </c>
      <c r="C24" s="156" t="s">
        <v>335</v>
      </c>
      <c r="D24" s="189"/>
      <c r="E24" s="279" t="s">
        <v>336</v>
      </c>
      <c r="F24" s="189"/>
      <c r="G24" s="189"/>
      <c r="H24" s="128"/>
      <c r="I24" s="165"/>
      <c r="J24" s="165"/>
      <c r="K24" s="137">
        <f t="shared" si="9"/>
        <v>0</v>
      </c>
      <c r="L24" s="135"/>
      <c r="M24" s="135"/>
      <c r="N24" s="135"/>
      <c r="O24" s="135"/>
      <c r="P24" s="136"/>
      <c r="Q24" s="135"/>
      <c r="R24" s="136"/>
      <c r="T24" s="138" t="str">
        <f t="shared" si="10"/>
        <v/>
      </c>
      <c r="U24" s="160"/>
      <c r="V24" s="140" t="e">
        <f t="shared" si="7"/>
        <v>#DIV/0!</v>
      </c>
      <c r="W24" s="152"/>
      <c r="X24" s="48" t="e">
        <f t="shared" si="11"/>
        <v>#VALUE!</v>
      </c>
      <c r="Z24" s="355"/>
      <c r="AA24" s="355"/>
      <c r="AH24" s="358" t="s">
        <v>1629</v>
      </c>
      <c r="AI24" s="358"/>
      <c r="AJ24" s="358"/>
      <c r="AK24" s="358"/>
      <c r="AL24" s="358"/>
      <c r="AM24" s="358"/>
      <c r="AN24" s="358"/>
    </row>
    <row r="25" spans="1:40" s="163" customFormat="1" ht="51" customHeight="1" x14ac:dyDescent="0.25">
      <c r="B25" s="301" t="s">
        <v>337</v>
      </c>
      <c r="C25" s="156" t="s">
        <v>338</v>
      </c>
      <c r="D25" s="189"/>
      <c r="E25" s="279" t="s">
        <v>339</v>
      </c>
      <c r="F25" s="189"/>
      <c r="G25" s="189"/>
      <c r="H25" s="128"/>
      <c r="I25" s="165"/>
      <c r="J25" s="165"/>
      <c r="K25" s="137">
        <f t="shared" si="9"/>
        <v>0</v>
      </c>
      <c r="L25" s="135"/>
      <c r="M25" s="135"/>
      <c r="N25" s="135"/>
      <c r="O25" s="135"/>
      <c r="P25" s="136"/>
      <c r="Q25" s="135"/>
      <c r="R25" s="136"/>
      <c r="T25" s="138" t="str">
        <f t="shared" si="10"/>
        <v/>
      </c>
      <c r="U25" s="160"/>
      <c r="V25" s="140" t="e">
        <f t="shared" si="7"/>
        <v>#DIV/0!</v>
      </c>
      <c r="W25" s="152"/>
      <c r="X25" s="48" t="e">
        <f t="shared" si="11"/>
        <v>#VALUE!</v>
      </c>
      <c r="Z25" s="355"/>
      <c r="AA25" s="355"/>
      <c r="AH25" s="358" t="s">
        <v>1630</v>
      </c>
      <c r="AI25" s="358"/>
      <c r="AJ25" s="358"/>
      <c r="AK25" s="358"/>
      <c r="AL25" s="358"/>
      <c r="AM25" s="358"/>
      <c r="AN25" s="358"/>
    </row>
    <row r="26" spans="1:40" s="163" customFormat="1" ht="45" customHeight="1" x14ac:dyDescent="0.25">
      <c r="B26" s="301" t="s">
        <v>340</v>
      </c>
      <c r="C26" s="157" t="s">
        <v>341</v>
      </c>
      <c r="D26" s="189"/>
      <c r="E26" s="279" t="s">
        <v>342</v>
      </c>
      <c r="F26" s="189"/>
      <c r="G26" s="189"/>
      <c r="H26" s="128"/>
      <c r="I26" s="165"/>
      <c r="J26" s="165"/>
      <c r="K26" s="137">
        <f t="shared" si="9"/>
        <v>0</v>
      </c>
      <c r="L26" s="135"/>
      <c r="M26" s="135"/>
      <c r="N26" s="135"/>
      <c r="O26" s="135"/>
      <c r="P26" s="136"/>
      <c r="Q26" s="135"/>
      <c r="R26" s="136"/>
      <c r="T26" s="138" t="str">
        <f t="shared" si="10"/>
        <v/>
      </c>
      <c r="U26" s="160"/>
      <c r="V26" s="140" t="e">
        <f t="shared" si="7"/>
        <v>#DIV/0!</v>
      </c>
      <c r="W26" s="152"/>
      <c r="X26" s="48" t="e">
        <f t="shared" si="11"/>
        <v>#VALUE!</v>
      </c>
      <c r="Z26" s="355"/>
      <c r="AA26" s="355"/>
      <c r="AH26" s="345"/>
      <c r="AI26" s="345"/>
      <c r="AJ26" s="345"/>
      <c r="AK26" s="345"/>
      <c r="AL26" s="345"/>
      <c r="AM26" s="345"/>
      <c r="AN26" s="345"/>
    </row>
    <row r="27" spans="1:40" x14ac:dyDescent="0.25">
      <c r="C27" s="148"/>
      <c r="D27" s="165"/>
      <c r="E27" s="165"/>
      <c r="F27" s="165"/>
      <c r="G27" s="165"/>
      <c r="W27" s="184" t="e">
        <f>SUM(W10:W26)</f>
        <v>#VALUE!</v>
      </c>
      <c r="X27" s="184" t="e">
        <f>SUM(X10:X26)</f>
        <v>#VALUE!</v>
      </c>
      <c r="Z27" s="180"/>
      <c r="AA27" s="180"/>
    </row>
    <row r="28" spans="1:40" s="147" customFormat="1" ht="12.75" customHeight="1" x14ac:dyDescent="0.25">
      <c r="A28" s="163"/>
      <c r="B28" s="150"/>
      <c r="C28" s="148"/>
      <c r="D28" s="165"/>
      <c r="E28" s="165"/>
      <c r="F28" s="165"/>
      <c r="G28" s="165"/>
      <c r="J28" s="163">
        <f>SUM(J10:J26)</f>
        <v>0</v>
      </c>
      <c r="K28" s="196">
        <f>SUM(K10:K26)</f>
        <v>0</v>
      </c>
      <c r="S28" s="131" t="s">
        <v>343</v>
      </c>
      <c r="T28" s="142">
        <f>SUMIF(J28,3-W31,W27)</f>
        <v>0</v>
      </c>
    </row>
    <row r="29" spans="1:40" x14ac:dyDescent="0.25">
      <c r="C29" s="148"/>
      <c r="D29" s="165"/>
      <c r="E29" s="165"/>
      <c r="F29" s="165"/>
      <c r="G29" s="165"/>
      <c r="S29" s="131" t="s">
        <v>344</v>
      </c>
      <c r="T29" s="142">
        <f>SUMIF(K28,17-W32,X27)</f>
        <v>0</v>
      </c>
      <c r="Y29" s="141"/>
    </row>
    <row r="30" spans="1:40" x14ac:dyDescent="0.25">
      <c r="C30" s="148"/>
      <c r="D30" s="165"/>
      <c r="E30" s="165"/>
      <c r="F30" s="165"/>
      <c r="G30" s="165"/>
      <c r="Y30" s="141"/>
    </row>
    <row r="31" spans="1:40" x14ac:dyDescent="0.25">
      <c r="C31" s="148"/>
      <c r="D31" s="165"/>
      <c r="E31" s="165"/>
      <c r="F31" s="165"/>
      <c r="G31" s="165"/>
      <c r="T31"/>
      <c r="U31"/>
      <c r="V31" s="144" t="s">
        <v>351</v>
      </c>
      <c r="W31" s="144">
        <f>SUM(R10,R11,R19)</f>
        <v>0</v>
      </c>
      <c r="X31"/>
      <c r="Y31"/>
      <c r="Z31"/>
      <c r="AA31"/>
      <c r="AB31"/>
      <c r="AC31"/>
      <c r="AD31"/>
    </row>
    <row r="32" spans="1:40" ht="13.5" customHeight="1" x14ac:dyDescent="0.25">
      <c r="C32" s="148"/>
      <c r="D32" s="165"/>
      <c r="E32" s="165"/>
      <c r="F32" s="165"/>
      <c r="G32" s="165"/>
      <c r="T32"/>
      <c r="U32"/>
      <c r="V32" s="144" t="s">
        <v>352</v>
      </c>
      <c r="W32" s="144">
        <f>SUM(R10:R26)</f>
        <v>0</v>
      </c>
      <c r="X32"/>
      <c r="Y32"/>
      <c r="Z32"/>
      <c r="AA32"/>
      <c r="AB32"/>
      <c r="AC32"/>
      <c r="AD32"/>
    </row>
    <row r="33" spans="3:33" x14ac:dyDescent="0.25">
      <c r="C33" s="148"/>
      <c r="D33" s="165"/>
      <c r="E33" s="165"/>
      <c r="F33" s="165"/>
      <c r="G33" s="165"/>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49"/>
      <c r="AC40" s="149"/>
      <c r="AD40" s="149"/>
    </row>
    <row r="42" spans="3:33" ht="15" customHeight="1" x14ac:dyDescent="0.25">
      <c r="AB42" s="145"/>
      <c r="AC42" s="145"/>
      <c r="AD42" s="145"/>
      <c r="AE42" s="145"/>
      <c r="AF42" s="145"/>
      <c r="AG42" s="145"/>
    </row>
  </sheetData>
  <sheetProtection formatCells="0" formatColumns="0" formatRows="0" insertColumns="0" insertRows="0" insertHyperlinks="0" deleteColumns="0" deleteRows="0" sort="0" autoFilter="0" pivotTables="0"/>
  <mergeCells count="45">
    <mergeCell ref="AH16:AN16"/>
    <mergeCell ref="AH17:AN17"/>
    <mergeCell ref="AH18:AN18"/>
    <mergeCell ref="AH25:AN25"/>
    <mergeCell ref="AH19:AN19"/>
    <mergeCell ref="AH20:AN20"/>
    <mergeCell ref="AH21:AN21"/>
    <mergeCell ref="AH22:AN22"/>
    <mergeCell ref="AH23:AN23"/>
    <mergeCell ref="AH24:AN24"/>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Z16:AA16"/>
    <mergeCell ref="Z17:AA17"/>
    <mergeCell ref="Z18:AA18"/>
    <mergeCell ref="Z19:AA19"/>
    <mergeCell ref="Z20:AA20"/>
    <mergeCell ref="Z22:AA22"/>
    <mergeCell ref="Z23:AA23"/>
    <mergeCell ref="Z24:AA24"/>
    <mergeCell ref="Z25:AA25"/>
    <mergeCell ref="Z26:AA26"/>
    <mergeCell ref="Z15:AA15"/>
    <mergeCell ref="J7:R7"/>
    <mergeCell ref="E7:E8"/>
    <mergeCell ref="G7:G8"/>
    <mergeCell ref="C1:V1"/>
    <mergeCell ref="C2:T2"/>
    <mergeCell ref="C3:V3"/>
    <mergeCell ref="J5:AB5"/>
    <mergeCell ref="C6:T6"/>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showRowColHeaders="0" zoomScale="85" zoomScaleNormal="85" workbookViewId="0">
      <pane ySplit="8" topLeftCell="A9" activePane="bottomLeft" state="frozen"/>
      <selection pane="bottomLeft" activeCell="C6" sqref="C6:T6"/>
    </sheetView>
  </sheetViews>
  <sheetFormatPr defaultRowHeight="15" outlineLevelCol="1" x14ac:dyDescent="0.25"/>
  <cols>
    <col min="1" max="1" width="1.7109375" style="163" customWidth="1"/>
    <col min="2" max="2" width="5" style="163" customWidth="1"/>
    <col min="3" max="3" width="65.85546875" style="163" customWidth="1"/>
    <col min="4" max="4" width="2.5703125" style="163" customWidth="1" outlineLevel="1"/>
    <col min="5" max="5" width="5.7109375" style="163" customWidth="1" outlineLevel="1"/>
    <col min="6" max="6" width="2.5703125" style="163" customWidth="1" outlineLevel="1"/>
    <col min="7" max="7" width="6.140625" style="163" customWidth="1" outlineLevel="1"/>
    <col min="8" max="8" width="2.5703125" style="163" customWidth="1"/>
    <col min="9" max="9" width="5.28515625" style="163" hidden="1" customWidth="1"/>
    <col min="10"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7.28515625" style="163" customWidth="1"/>
    <col min="20" max="20" width="13.28515625" style="163" customWidth="1"/>
    <col min="21" max="21" width="8.28515625" style="163" hidden="1" customWidth="1"/>
    <col min="22" max="22" width="6.710937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16384" width="9.140625" style="163"/>
  </cols>
  <sheetData>
    <row r="1" spans="1:40" ht="30" customHeight="1" x14ac:dyDescent="0.25">
      <c r="A1" s="345"/>
      <c r="B1" s="185"/>
      <c r="C1" s="363" t="s">
        <v>353</v>
      </c>
      <c r="D1" s="363"/>
      <c r="E1" s="363"/>
      <c r="F1" s="363"/>
      <c r="G1" s="363"/>
      <c r="H1" s="363"/>
      <c r="I1" s="363"/>
      <c r="J1" s="363"/>
      <c r="K1" s="363"/>
      <c r="L1" s="363"/>
      <c r="M1" s="363"/>
      <c r="N1" s="363"/>
      <c r="O1" s="363"/>
      <c r="P1" s="363"/>
      <c r="Q1" s="363"/>
      <c r="R1" s="363"/>
      <c r="S1" s="363"/>
      <c r="T1" s="363"/>
      <c r="U1" s="363"/>
      <c r="V1" s="363"/>
      <c r="W1" s="363"/>
      <c r="X1" s="185"/>
      <c r="Y1" s="185"/>
    </row>
    <row r="2" spans="1:40" x14ac:dyDescent="0.25">
      <c r="B2" s="186"/>
      <c r="C2" s="367" t="s">
        <v>1631</v>
      </c>
      <c r="D2" s="367"/>
      <c r="E2" s="367"/>
      <c r="F2" s="367"/>
      <c r="G2" s="367"/>
      <c r="H2" s="367"/>
      <c r="I2" s="367"/>
      <c r="J2" s="367"/>
      <c r="K2" s="367"/>
      <c r="L2" s="367"/>
      <c r="M2" s="367"/>
      <c r="N2" s="367"/>
      <c r="O2" s="367"/>
      <c r="P2" s="367"/>
      <c r="Q2" s="367"/>
      <c r="R2" s="367"/>
      <c r="S2" s="367"/>
      <c r="T2" s="367"/>
      <c r="U2" s="367"/>
      <c r="V2" s="367"/>
      <c r="W2" s="186"/>
      <c r="X2" s="186"/>
      <c r="Y2" s="186"/>
    </row>
    <row r="3" spans="1:40" x14ac:dyDescent="0.25">
      <c r="B3" s="186"/>
      <c r="C3" s="367" t="s">
        <v>1632</v>
      </c>
      <c r="D3" s="367"/>
      <c r="E3" s="367"/>
      <c r="F3" s="367"/>
      <c r="G3" s="367"/>
      <c r="H3" s="367"/>
      <c r="I3" s="367"/>
      <c r="J3" s="367"/>
      <c r="K3" s="367"/>
      <c r="L3" s="367"/>
      <c r="M3" s="367"/>
      <c r="N3" s="367"/>
      <c r="O3" s="367"/>
      <c r="P3" s="367"/>
      <c r="Q3" s="367"/>
      <c r="R3" s="367"/>
      <c r="S3" s="367"/>
      <c r="T3" s="367"/>
      <c r="U3" s="367"/>
      <c r="V3" s="367"/>
      <c r="W3" s="186"/>
      <c r="X3" s="186"/>
      <c r="Y3" s="186"/>
    </row>
    <row r="4" spans="1:40" x14ac:dyDescent="0.25">
      <c r="B4" s="186"/>
      <c r="C4" s="162"/>
      <c r="D4" s="162"/>
      <c r="E4" s="162"/>
      <c r="F4" s="162"/>
      <c r="G4" s="162"/>
      <c r="H4" s="162"/>
      <c r="I4" s="162"/>
      <c r="J4" s="162"/>
      <c r="K4" s="162"/>
      <c r="L4" s="162"/>
      <c r="M4" s="162"/>
      <c r="N4" s="162"/>
      <c r="O4" s="162"/>
      <c r="P4" s="162"/>
      <c r="Q4" s="162"/>
      <c r="R4" s="162"/>
      <c r="S4" s="162"/>
      <c r="T4" s="162"/>
      <c r="U4" s="162"/>
      <c r="V4" s="162"/>
      <c r="W4" s="162"/>
      <c r="X4" s="162"/>
      <c r="Y4" s="162"/>
    </row>
    <row r="5" spans="1:40" s="166" customFormat="1" ht="14.25" customHeight="1" x14ac:dyDescent="0.25">
      <c r="B5" s="187"/>
      <c r="C5" s="302"/>
      <c r="D5" s="302"/>
      <c r="E5" s="302"/>
      <c r="F5" s="302"/>
      <c r="G5" s="302"/>
      <c r="H5" s="302"/>
      <c r="I5" s="302"/>
      <c r="J5" s="302"/>
      <c r="K5" s="302"/>
      <c r="L5" s="366"/>
      <c r="M5" s="366"/>
      <c r="N5" s="366"/>
      <c r="O5" s="366"/>
      <c r="P5" s="366"/>
      <c r="Q5" s="366"/>
      <c r="R5" s="366"/>
      <c r="S5" s="366"/>
      <c r="T5" s="366"/>
      <c r="U5" s="366"/>
      <c r="V5" s="366"/>
      <c r="W5" s="366"/>
      <c r="X5" s="366"/>
      <c r="Y5" s="366"/>
      <c r="Z5" s="366"/>
      <c r="AA5" s="366"/>
      <c r="AB5" s="366"/>
      <c r="AC5" s="366"/>
      <c r="AD5" s="366"/>
    </row>
    <row r="6" spans="1:40" s="166" customFormat="1" x14ac:dyDescent="0.25">
      <c r="B6" s="167"/>
      <c r="C6" s="453"/>
      <c r="D6" s="453"/>
      <c r="E6" s="453"/>
      <c r="F6" s="453"/>
      <c r="G6" s="453"/>
      <c r="H6" s="453"/>
      <c r="I6" s="453"/>
      <c r="J6" s="453"/>
      <c r="K6" s="453"/>
      <c r="L6" s="453"/>
      <c r="M6" s="453"/>
      <c r="N6" s="453"/>
      <c r="O6" s="453"/>
      <c r="P6" s="453"/>
      <c r="Q6" s="453"/>
      <c r="R6" s="453"/>
      <c r="S6" s="453"/>
      <c r="T6" s="453"/>
      <c r="U6" s="167"/>
      <c r="V6" s="167"/>
      <c r="W6" s="167"/>
      <c r="X6" s="167"/>
      <c r="Y6" s="167"/>
    </row>
    <row r="7" spans="1:40" s="166" customFormat="1" ht="37.5" customHeight="1" x14ac:dyDescent="0.25">
      <c r="B7" s="181"/>
      <c r="C7" s="356" t="s">
        <v>354</v>
      </c>
      <c r="D7" s="338"/>
      <c r="E7" s="359" t="s">
        <v>355</v>
      </c>
      <c r="F7" s="339"/>
      <c r="G7" s="359" t="s">
        <v>356</v>
      </c>
      <c r="H7" s="168"/>
      <c r="I7" s="169"/>
      <c r="J7" s="361" t="s">
        <v>1694</v>
      </c>
      <c r="K7" s="362"/>
      <c r="L7" s="362"/>
      <c r="M7" s="362"/>
      <c r="N7" s="362"/>
      <c r="O7" s="362"/>
      <c r="P7" s="362"/>
      <c r="Q7" s="362"/>
      <c r="R7" s="362"/>
      <c r="S7" s="169"/>
      <c r="T7" s="360" t="s">
        <v>357</v>
      </c>
      <c r="U7" s="360"/>
      <c r="V7" s="360"/>
      <c r="W7" s="170"/>
      <c r="X7" s="170"/>
      <c r="Y7" s="170"/>
      <c r="Z7" s="170"/>
      <c r="AH7" s="356" t="s">
        <v>358</v>
      </c>
      <c r="AI7" s="356"/>
      <c r="AJ7" s="356"/>
      <c r="AK7" s="356"/>
      <c r="AL7" s="356"/>
      <c r="AM7" s="356"/>
      <c r="AN7" s="356"/>
    </row>
    <row r="8" spans="1:40" s="166" customFormat="1" ht="80.25" customHeight="1" x14ac:dyDescent="0.25">
      <c r="B8" s="181"/>
      <c r="C8" s="356"/>
      <c r="D8" s="338"/>
      <c r="E8" s="359"/>
      <c r="F8" s="340"/>
      <c r="G8" s="359"/>
      <c r="H8" s="168"/>
      <c r="J8" s="172" t="s">
        <v>511</v>
      </c>
      <c r="K8" s="172" t="s">
        <v>512</v>
      </c>
      <c r="L8" s="192">
        <v>0</v>
      </c>
      <c r="M8" s="192">
        <v>0.2</v>
      </c>
      <c r="N8" s="192">
        <v>0.4</v>
      </c>
      <c r="O8" s="192">
        <v>0.6</v>
      </c>
      <c r="P8" s="192">
        <v>0.8</v>
      </c>
      <c r="Q8" s="192">
        <v>1</v>
      </c>
      <c r="R8" s="193" t="s">
        <v>359</v>
      </c>
      <c r="T8" s="174"/>
      <c r="U8" s="174" t="s">
        <v>513</v>
      </c>
      <c r="V8" s="173" t="s">
        <v>514</v>
      </c>
      <c r="W8" s="171"/>
      <c r="Y8" s="171"/>
      <c r="AH8" s="356"/>
      <c r="AI8" s="356"/>
      <c r="AJ8" s="356"/>
      <c r="AK8" s="356"/>
      <c r="AL8" s="356"/>
      <c r="AM8" s="356"/>
      <c r="AN8" s="356"/>
    </row>
    <row r="9" spans="1:40" ht="42" customHeight="1" x14ac:dyDescent="0.25">
      <c r="B9" s="301"/>
      <c r="D9" s="139"/>
      <c r="E9" s="139"/>
      <c r="F9" s="139"/>
      <c r="G9" s="139"/>
      <c r="H9" s="139"/>
      <c r="K9" s="45"/>
      <c r="L9" s="45"/>
      <c r="M9" s="45"/>
      <c r="N9" s="45"/>
      <c r="O9" s="45"/>
      <c r="P9" s="46"/>
      <c r="Q9" s="129"/>
      <c r="R9" s="130"/>
      <c r="T9" s="47"/>
      <c r="U9" s="47"/>
      <c r="V9" s="46"/>
      <c r="W9" s="163" t="s">
        <v>515</v>
      </c>
      <c r="X9" s="163" t="s">
        <v>516</v>
      </c>
      <c r="Z9" s="131" t="s">
        <v>360</v>
      </c>
    </row>
    <row r="10" spans="1:40" ht="49.5" customHeight="1" x14ac:dyDescent="0.25">
      <c r="B10" s="301">
        <v>1</v>
      </c>
      <c r="C10" s="154" t="s">
        <v>361</v>
      </c>
      <c r="D10" s="139"/>
      <c r="E10" s="283" t="s">
        <v>362</v>
      </c>
      <c r="F10" s="283"/>
      <c r="G10" s="283"/>
      <c r="H10" s="139"/>
      <c r="I10" s="165">
        <f>SUM(K10:K60)</f>
        <v>0</v>
      </c>
      <c r="J10" s="137">
        <f>SUM(L10:Q10)</f>
        <v>0</v>
      </c>
      <c r="K10" s="137">
        <f t="shared" ref="K10" si="0">SUM(L10:Q10)</f>
        <v>0</v>
      </c>
      <c r="L10" s="135"/>
      <c r="M10" s="135"/>
      <c r="N10" s="135"/>
      <c r="O10" s="135"/>
      <c r="P10" s="136"/>
      <c r="Q10" s="135"/>
      <c r="R10" s="136"/>
      <c r="T10" s="138" t="str">
        <f>IF(SUM(L10:Q10)=1,((L10*0)+(M10*20)+(N10*40)+(O10*60)+(P10*80)+(Q10*100)),"")</f>
        <v/>
      </c>
      <c r="U10" s="160" t="e">
        <f>1/$J$62</f>
        <v>#DIV/0!</v>
      </c>
      <c r="V10" s="140" t="e">
        <f t="shared" ref="V10" si="1">1/$K$62</f>
        <v>#DIV/0!</v>
      </c>
      <c r="W10" s="152" t="e">
        <f>IF(R10=1,0,T10*U10)</f>
        <v>#VALUE!</v>
      </c>
      <c r="X10" s="48" t="e">
        <f t="shared" ref="X10" si="2">IF(R10=1,0,T10*V10)</f>
        <v>#VALUE!</v>
      </c>
      <c r="Z10" s="355"/>
      <c r="AA10" s="355"/>
    </row>
    <row r="11" spans="1:40" ht="50.25" customHeight="1" x14ac:dyDescent="0.25">
      <c r="B11" s="301" t="s">
        <v>363</v>
      </c>
      <c r="C11" s="158" t="s">
        <v>364</v>
      </c>
      <c r="D11" s="139"/>
      <c r="E11" s="283" t="s">
        <v>365</v>
      </c>
      <c r="F11" s="283"/>
      <c r="G11" s="283"/>
      <c r="H11" s="139"/>
      <c r="I11" s="165"/>
      <c r="J11" s="165"/>
      <c r="K11" s="137">
        <f t="shared" ref="K11" si="3">SUM(L11:Q11)</f>
        <v>0</v>
      </c>
      <c r="L11" s="135"/>
      <c r="M11" s="135"/>
      <c r="N11" s="135"/>
      <c r="O11" s="135"/>
      <c r="P11" s="136"/>
      <c r="Q11" s="135"/>
      <c r="R11" s="136"/>
      <c r="T11" s="138" t="str">
        <f t="shared" ref="T11" si="4">IF(SUM(L11:Q11)=1,((L11*0)+(M11*20)+(N11*40)+(O11*60)+(P11*80)+(Q11*100)),"")</f>
        <v/>
      </c>
      <c r="U11" s="160"/>
      <c r="V11" s="140" t="e">
        <f t="shared" ref="V11" si="5">1/$K$62</f>
        <v>#DIV/0!</v>
      </c>
      <c r="W11" s="152"/>
      <c r="X11" s="48" t="e">
        <f t="shared" ref="X11" si="6">IF(R11=1,0,T11*V11)</f>
        <v>#VALUE!</v>
      </c>
      <c r="Z11" s="355"/>
      <c r="AA11" s="355"/>
      <c r="AH11" s="358" t="s">
        <v>1633</v>
      </c>
      <c r="AI11" s="358"/>
      <c r="AJ11" s="358"/>
      <c r="AK11" s="358"/>
      <c r="AL11" s="358"/>
      <c r="AM11" s="358"/>
      <c r="AN11" s="358"/>
    </row>
    <row r="12" spans="1:40" ht="49.5" customHeight="1" x14ac:dyDescent="0.25">
      <c r="B12" s="301">
        <v>2</v>
      </c>
      <c r="C12" s="154" t="s">
        <v>366</v>
      </c>
      <c r="D12" s="189"/>
      <c r="E12" s="277" t="s">
        <v>367</v>
      </c>
      <c r="F12" s="279"/>
      <c r="G12" s="278" t="s">
        <v>368</v>
      </c>
      <c r="H12" s="128"/>
      <c r="I12" s="165"/>
      <c r="J12" s="137">
        <f>SUM(L12:Q12)</f>
        <v>0</v>
      </c>
      <c r="K12" s="137">
        <f t="shared" ref="K12:K50" si="7">SUM(L12:Q12)</f>
        <v>0</v>
      </c>
      <c r="L12" s="135"/>
      <c r="M12" s="135"/>
      <c r="N12" s="135"/>
      <c r="O12" s="135"/>
      <c r="P12" s="136"/>
      <c r="Q12" s="135"/>
      <c r="R12" s="136"/>
      <c r="T12" s="138" t="str">
        <f t="shared" ref="T12" si="8">IF(SUM(L12:Q12)=1,((L12*0)+(M12*20)+(N12*40)+(O12*60)+(P12*80)+(Q12*100)),"")</f>
        <v/>
      </c>
      <c r="U12" s="160" t="e">
        <f>1/$J$62</f>
        <v>#DIV/0!</v>
      </c>
      <c r="V12" s="140" t="e">
        <f t="shared" ref="V12:V41" si="9">1/$K$62</f>
        <v>#DIV/0!</v>
      </c>
      <c r="W12" s="199" t="e">
        <f>IF(R12=1,0,T12*U12)</f>
        <v>#VALUE!</v>
      </c>
      <c r="X12" s="48" t="e">
        <f t="shared" ref="X12:X50" si="10">IF(R12=1,0,T12*V12)</f>
        <v>#VALUE!</v>
      </c>
      <c r="Z12" s="355"/>
      <c r="AA12" s="355"/>
      <c r="AH12" s="357" t="s">
        <v>1634</v>
      </c>
      <c r="AI12" s="357"/>
      <c r="AJ12" s="357"/>
      <c r="AK12" s="357"/>
      <c r="AL12" s="357"/>
      <c r="AM12" s="357"/>
      <c r="AN12" s="357"/>
    </row>
    <row r="13" spans="1:40" ht="51" customHeight="1" x14ac:dyDescent="0.25">
      <c r="B13" s="301" t="s">
        <v>369</v>
      </c>
      <c r="C13" s="158" t="s">
        <v>370</v>
      </c>
      <c r="D13" s="189"/>
      <c r="E13" s="277" t="s">
        <v>371</v>
      </c>
      <c r="F13" s="279"/>
      <c r="G13" s="279"/>
      <c r="H13" s="128"/>
      <c r="I13" s="165"/>
      <c r="J13" s="165"/>
      <c r="K13" s="137">
        <f t="shared" si="7"/>
        <v>0</v>
      </c>
      <c r="L13" s="135"/>
      <c r="M13" s="135"/>
      <c r="N13" s="135"/>
      <c r="O13" s="135"/>
      <c r="P13" s="136"/>
      <c r="Q13" s="135"/>
      <c r="R13" s="136"/>
      <c r="T13" s="138" t="str">
        <f t="shared" ref="T13:T50" si="11">IF(SUM(L13:Q13)=1,((L13*0)+(M13*20)+(N13*40)+(O13*60)+(P13*80)+(Q13*100)),"")</f>
        <v/>
      </c>
      <c r="U13" s="160"/>
      <c r="V13" s="140" t="e">
        <f t="shared" si="9"/>
        <v>#DIV/0!</v>
      </c>
      <c r="W13" s="152"/>
      <c r="X13" s="48" t="e">
        <f t="shared" si="10"/>
        <v>#VALUE!</v>
      </c>
      <c r="Z13" s="355"/>
      <c r="AA13" s="355"/>
      <c r="AH13" s="358" t="s">
        <v>1635</v>
      </c>
      <c r="AI13" s="358"/>
      <c r="AJ13" s="358"/>
      <c r="AK13" s="358"/>
      <c r="AL13" s="358"/>
      <c r="AM13" s="358"/>
      <c r="AN13" s="358"/>
    </row>
    <row r="14" spans="1:40" ht="55.5" customHeight="1" x14ac:dyDescent="0.25">
      <c r="B14" s="301">
        <v>3</v>
      </c>
      <c r="C14" s="154" t="s">
        <v>372</v>
      </c>
      <c r="D14" s="189"/>
      <c r="E14" s="279" t="s">
        <v>373</v>
      </c>
      <c r="F14" s="279"/>
      <c r="G14" s="278" t="s">
        <v>374</v>
      </c>
      <c r="H14" s="128"/>
      <c r="I14" s="165"/>
      <c r="J14" s="137">
        <f>SUM(L14:Q14)</f>
        <v>0</v>
      </c>
      <c r="K14" s="137">
        <f t="shared" si="7"/>
        <v>0</v>
      </c>
      <c r="L14" s="135"/>
      <c r="M14" s="135"/>
      <c r="N14" s="135"/>
      <c r="O14" s="135"/>
      <c r="P14" s="136"/>
      <c r="Q14" s="135"/>
      <c r="R14" s="136"/>
      <c r="T14" s="138" t="str">
        <f t="shared" si="11"/>
        <v/>
      </c>
      <c r="U14" s="160" t="e">
        <f>1/$J$62</f>
        <v>#DIV/0!</v>
      </c>
      <c r="V14" s="140" t="e">
        <f t="shared" si="9"/>
        <v>#DIV/0!</v>
      </c>
      <c r="W14" s="199" t="e">
        <f>IF(R14=1,0,T14*U14)</f>
        <v>#VALUE!</v>
      </c>
      <c r="X14" s="48" t="e">
        <f t="shared" si="10"/>
        <v>#VALUE!</v>
      </c>
      <c r="Z14" s="355"/>
      <c r="AA14" s="355"/>
      <c r="AH14" s="358" t="s">
        <v>1636</v>
      </c>
      <c r="AI14" s="358"/>
      <c r="AJ14" s="358"/>
      <c r="AK14" s="358"/>
      <c r="AL14" s="358"/>
      <c r="AM14" s="358"/>
      <c r="AN14" s="358"/>
    </row>
    <row r="15" spans="1:40" ht="51.75" customHeight="1" x14ac:dyDescent="0.25">
      <c r="B15" s="301" t="s">
        <v>375</v>
      </c>
      <c r="C15" s="159" t="s">
        <v>376</v>
      </c>
      <c r="D15" s="190"/>
      <c r="E15" s="277" t="s">
        <v>377</v>
      </c>
      <c r="F15" s="279"/>
      <c r="G15" s="279"/>
      <c r="H15" s="133"/>
      <c r="I15" s="165"/>
      <c r="J15" s="165"/>
      <c r="K15" s="137">
        <f t="shared" si="7"/>
        <v>0</v>
      </c>
      <c r="L15" s="135"/>
      <c r="M15" s="135"/>
      <c r="N15" s="135"/>
      <c r="O15" s="135"/>
      <c r="P15" s="136"/>
      <c r="Q15" s="135"/>
      <c r="R15" s="136"/>
      <c r="T15" s="138" t="str">
        <f t="shared" si="11"/>
        <v/>
      </c>
      <c r="U15" s="160"/>
      <c r="V15" s="140" t="e">
        <f t="shared" si="9"/>
        <v>#DIV/0!</v>
      </c>
      <c r="W15" s="152"/>
      <c r="X15" s="48" t="e">
        <f t="shared" si="10"/>
        <v>#VALUE!</v>
      </c>
      <c r="Z15" s="355"/>
      <c r="AA15" s="355"/>
      <c r="AH15" s="358" t="s">
        <v>1637</v>
      </c>
      <c r="AI15" s="358"/>
      <c r="AJ15" s="358"/>
      <c r="AK15" s="358"/>
      <c r="AL15" s="358"/>
      <c r="AM15" s="358"/>
      <c r="AN15" s="358"/>
    </row>
    <row r="16" spans="1:40" ht="60" customHeight="1" x14ac:dyDescent="0.25">
      <c r="B16" s="301">
        <v>4</v>
      </c>
      <c r="C16" s="154" t="s">
        <v>378</v>
      </c>
      <c r="D16" s="132"/>
      <c r="E16" s="283" t="s">
        <v>379</v>
      </c>
      <c r="F16" s="279"/>
      <c r="G16" s="278" t="s">
        <v>380</v>
      </c>
      <c r="H16" s="132"/>
      <c r="I16" s="165"/>
      <c r="J16" s="137">
        <f>SUM(L16:Q16)</f>
        <v>0</v>
      </c>
      <c r="K16" s="137">
        <f t="shared" si="7"/>
        <v>0</v>
      </c>
      <c r="L16" s="135"/>
      <c r="M16" s="135"/>
      <c r="N16" s="135"/>
      <c r="O16" s="135"/>
      <c r="P16" s="136"/>
      <c r="Q16" s="135"/>
      <c r="R16" s="136"/>
      <c r="T16" s="138" t="str">
        <f t="shared" si="11"/>
        <v/>
      </c>
      <c r="U16" s="160" t="e">
        <f>1/$J$62</f>
        <v>#DIV/0!</v>
      </c>
      <c r="V16" s="140" t="e">
        <f t="shared" si="9"/>
        <v>#DIV/0!</v>
      </c>
      <c r="W16" s="152" t="e">
        <f>IF(R16=1,0,T16*U16)</f>
        <v>#VALUE!</v>
      </c>
      <c r="X16" s="48" t="e">
        <f t="shared" si="10"/>
        <v>#VALUE!</v>
      </c>
      <c r="Z16" s="355"/>
      <c r="AA16" s="355"/>
      <c r="AH16" s="358" t="s">
        <v>1638</v>
      </c>
      <c r="AI16" s="358"/>
      <c r="AJ16" s="358"/>
      <c r="AK16" s="358"/>
      <c r="AL16" s="358"/>
      <c r="AM16" s="358"/>
      <c r="AN16" s="358"/>
    </row>
    <row r="17" spans="2:40" ht="54" customHeight="1" x14ac:dyDescent="0.25">
      <c r="B17" s="301">
        <v>5</v>
      </c>
      <c r="C17" s="154" t="s">
        <v>381</v>
      </c>
      <c r="D17" s="139"/>
      <c r="E17" s="283" t="s">
        <v>382</v>
      </c>
      <c r="F17" s="283"/>
      <c r="G17" s="283"/>
      <c r="H17" s="139"/>
      <c r="I17" s="165"/>
      <c r="J17" s="137">
        <f>SUM(L17:Q17)</f>
        <v>0</v>
      </c>
      <c r="K17" s="137">
        <f t="shared" si="7"/>
        <v>0</v>
      </c>
      <c r="L17" s="135"/>
      <c r="M17" s="135"/>
      <c r="N17" s="135"/>
      <c r="O17" s="135"/>
      <c r="P17" s="136"/>
      <c r="Q17" s="135"/>
      <c r="R17" s="136"/>
      <c r="T17" s="138" t="str">
        <f t="shared" si="11"/>
        <v/>
      </c>
      <c r="U17" s="160" t="e">
        <f>1/$J$62</f>
        <v>#DIV/0!</v>
      </c>
      <c r="V17" s="140" t="e">
        <f t="shared" si="9"/>
        <v>#DIV/0!</v>
      </c>
      <c r="W17" s="152" t="e">
        <f>IF(R17=1,0,T17*U17)</f>
        <v>#VALUE!</v>
      </c>
      <c r="X17" s="48" t="e">
        <f t="shared" si="10"/>
        <v>#VALUE!</v>
      </c>
      <c r="Z17" s="355"/>
      <c r="AA17" s="355"/>
      <c r="AH17" s="358" t="s">
        <v>1639</v>
      </c>
      <c r="AI17" s="358"/>
      <c r="AJ17" s="358"/>
      <c r="AK17" s="358"/>
      <c r="AL17" s="358"/>
      <c r="AM17" s="358"/>
      <c r="AN17" s="358"/>
    </row>
    <row r="18" spans="2:40" ht="59.25" customHeight="1" x14ac:dyDescent="0.25">
      <c r="B18" s="301" t="s">
        <v>383</v>
      </c>
      <c r="C18" s="155" t="s">
        <v>384</v>
      </c>
      <c r="D18" s="128"/>
      <c r="E18" s="283" t="s">
        <v>385</v>
      </c>
      <c r="F18" s="284"/>
      <c r="G18" s="286"/>
      <c r="H18" s="128"/>
      <c r="I18" s="165"/>
      <c r="J18" s="165"/>
      <c r="K18" s="137">
        <f t="shared" si="7"/>
        <v>0</v>
      </c>
      <c r="L18" s="135"/>
      <c r="M18" s="135"/>
      <c r="N18" s="135"/>
      <c r="O18" s="135"/>
      <c r="P18" s="136"/>
      <c r="Q18" s="135"/>
      <c r="R18" s="136"/>
      <c r="T18" s="138" t="str">
        <f t="shared" si="11"/>
        <v/>
      </c>
      <c r="U18" s="160"/>
      <c r="V18" s="140" t="e">
        <f t="shared" si="9"/>
        <v>#DIV/0!</v>
      </c>
      <c r="W18" s="152"/>
      <c r="X18" s="48" t="e">
        <f t="shared" si="10"/>
        <v>#VALUE!</v>
      </c>
      <c r="Z18" s="355"/>
      <c r="AA18" s="355"/>
      <c r="AH18" s="358" t="s">
        <v>1640</v>
      </c>
      <c r="AI18" s="358"/>
      <c r="AJ18" s="358"/>
      <c r="AK18" s="358"/>
      <c r="AL18" s="358"/>
      <c r="AM18" s="358"/>
      <c r="AN18" s="358"/>
    </row>
    <row r="19" spans="2:40" ht="61.5" customHeight="1" x14ac:dyDescent="0.25">
      <c r="B19" s="301" t="s">
        <v>386</v>
      </c>
      <c r="C19" s="156" t="s">
        <v>387</v>
      </c>
      <c r="D19" s="128"/>
      <c r="E19" s="283" t="s">
        <v>388</v>
      </c>
      <c r="F19" s="284"/>
      <c r="G19" s="286"/>
      <c r="H19" s="128"/>
      <c r="I19" s="165"/>
      <c r="J19" s="165"/>
      <c r="K19" s="137">
        <f t="shared" si="7"/>
        <v>0</v>
      </c>
      <c r="L19" s="135"/>
      <c r="M19" s="135"/>
      <c r="N19" s="135"/>
      <c r="O19" s="135"/>
      <c r="P19" s="136"/>
      <c r="Q19" s="135"/>
      <c r="R19" s="136"/>
      <c r="T19" s="138" t="str">
        <f t="shared" si="11"/>
        <v/>
      </c>
      <c r="U19" s="160"/>
      <c r="V19" s="140" t="e">
        <f t="shared" si="9"/>
        <v>#DIV/0!</v>
      </c>
      <c r="W19" s="152"/>
      <c r="X19" s="48" t="e">
        <f t="shared" si="10"/>
        <v>#VALUE!</v>
      </c>
      <c r="Z19" s="355"/>
      <c r="AA19" s="355"/>
      <c r="AH19" s="358" t="s">
        <v>1641</v>
      </c>
      <c r="AI19" s="358"/>
      <c r="AJ19" s="358"/>
      <c r="AK19" s="358"/>
      <c r="AL19" s="358"/>
      <c r="AM19" s="358"/>
      <c r="AN19" s="358"/>
    </row>
    <row r="20" spans="2:40" ht="54" customHeight="1" x14ac:dyDescent="0.25">
      <c r="B20" s="301" t="s">
        <v>389</v>
      </c>
      <c r="C20" s="156" t="s">
        <v>390</v>
      </c>
      <c r="D20" s="128"/>
      <c r="E20" s="283" t="s">
        <v>391</v>
      </c>
      <c r="F20" s="284"/>
      <c r="G20" s="278" t="s">
        <v>392</v>
      </c>
      <c r="H20" s="128"/>
      <c r="I20" s="165"/>
      <c r="J20" s="165"/>
      <c r="K20" s="137">
        <f t="shared" si="7"/>
        <v>0</v>
      </c>
      <c r="L20" s="135"/>
      <c r="M20" s="135"/>
      <c r="N20" s="135"/>
      <c r="O20" s="135"/>
      <c r="P20" s="136"/>
      <c r="Q20" s="135"/>
      <c r="R20" s="136"/>
      <c r="T20" s="138" t="str">
        <f t="shared" si="11"/>
        <v/>
      </c>
      <c r="U20" s="160"/>
      <c r="V20" s="140" t="e">
        <f t="shared" si="9"/>
        <v>#DIV/0!</v>
      </c>
      <c r="W20" s="152"/>
      <c r="X20" s="48" t="e">
        <f t="shared" si="10"/>
        <v>#VALUE!</v>
      </c>
      <c r="Z20" s="355"/>
      <c r="AA20" s="355"/>
      <c r="AH20" s="358" t="s">
        <v>1642</v>
      </c>
      <c r="AI20" s="358"/>
      <c r="AJ20" s="358"/>
      <c r="AK20" s="358"/>
      <c r="AL20" s="358"/>
      <c r="AM20" s="358"/>
      <c r="AN20" s="358"/>
    </row>
    <row r="21" spans="2:40" ht="57.75" customHeight="1" x14ac:dyDescent="0.25">
      <c r="B21" s="301" t="s">
        <v>393</v>
      </c>
      <c r="C21" s="156" t="s">
        <v>394</v>
      </c>
      <c r="D21" s="128"/>
      <c r="E21" s="283" t="s">
        <v>395</v>
      </c>
      <c r="F21" s="284"/>
      <c r="G21" s="286"/>
      <c r="H21" s="128"/>
      <c r="I21" s="165"/>
      <c r="J21" s="165"/>
      <c r="K21" s="137">
        <f t="shared" si="7"/>
        <v>0</v>
      </c>
      <c r="L21" s="135"/>
      <c r="M21" s="135"/>
      <c r="N21" s="135"/>
      <c r="O21" s="135"/>
      <c r="P21" s="136"/>
      <c r="Q21" s="135"/>
      <c r="R21" s="136"/>
      <c r="T21" s="138" t="str">
        <f t="shared" si="11"/>
        <v/>
      </c>
      <c r="U21" s="160"/>
      <c r="V21" s="140" t="e">
        <f t="shared" si="9"/>
        <v>#DIV/0!</v>
      </c>
      <c r="W21" s="152"/>
      <c r="X21" s="48" t="e">
        <f t="shared" si="10"/>
        <v>#VALUE!</v>
      </c>
      <c r="Z21" s="355"/>
      <c r="AA21" s="355"/>
      <c r="AH21" s="358" t="s">
        <v>1643</v>
      </c>
      <c r="AI21" s="358"/>
      <c r="AJ21" s="358"/>
      <c r="AK21" s="358"/>
      <c r="AL21" s="358"/>
      <c r="AM21" s="358"/>
      <c r="AN21" s="358"/>
    </row>
    <row r="22" spans="2:40" ht="60.75" customHeight="1" x14ac:dyDescent="0.25">
      <c r="B22" s="301" t="s">
        <v>396</v>
      </c>
      <c r="C22" s="156" t="s">
        <v>397</v>
      </c>
      <c r="D22" s="128"/>
      <c r="E22" s="283" t="s">
        <v>398</v>
      </c>
      <c r="F22" s="284"/>
      <c r="G22" s="278" t="s">
        <v>399</v>
      </c>
      <c r="H22" s="128"/>
      <c r="I22" s="165"/>
      <c r="J22" s="165"/>
      <c r="K22" s="137">
        <f t="shared" si="7"/>
        <v>0</v>
      </c>
      <c r="L22" s="135"/>
      <c r="M22" s="135"/>
      <c r="N22" s="135"/>
      <c r="O22" s="135"/>
      <c r="P22" s="136"/>
      <c r="Q22" s="135"/>
      <c r="R22" s="136"/>
      <c r="T22" s="138" t="str">
        <f t="shared" si="11"/>
        <v/>
      </c>
      <c r="U22" s="160"/>
      <c r="V22" s="140" t="e">
        <f t="shared" si="9"/>
        <v>#DIV/0!</v>
      </c>
      <c r="W22" s="152"/>
      <c r="X22" s="48" t="e">
        <f t="shared" si="10"/>
        <v>#VALUE!</v>
      </c>
      <c r="Z22" s="355"/>
      <c r="AA22" s="355"/>
      <c r="AH22" s="345"/>
      <c r="AI22" s="345"/>
      <c r="AJ22" s="345"/>
      <c r="AK22" s="345"/>
      <c r="AL22" s="345"/>
      <c r="AM22" s="345"/>
      <c r="AN22" s="345"/>
    </row>
    <row r="23" spans="2:40" ht="57.75" customHeight="1" x14ac:dyDescent="0.25">
      <c r="B23" s="301" t="s">
        <v>400</v>
      </c>
      <c r="C23" s="156" t="s">
        <v>401</v>
      </c>
      <c r="D23" s="139"/>
      <c r="E23" s="283" t="s">
        <v>402</v>
      </c>
      <c r="F23" s="283"/>
      <c r="G23" s="283"/>
      <c r="H23" s="139"/>
      <c r="I23" s="165"/>
      <c r="J23" s="165"/>
      <c r="K23" s="137">
        <f t="shared" si="7"/>
        <v>0</v>
      </c>
      <c r="L23" s="135"/>
      <c r="M23" s="135"/>
      <c r="N23" s="135"/>
      <c r="O23" s="135"/>
      <c r="P23" s="136"/>
      <c r="Q23" s="135"/>
      <c r="R23" s="136"/>
      <c r="T23" s="138" t="str">
        <f t="shared" si="11"/>
        <v/>
      </c>
      <c r="U23" s="160"/>
      <c r="V23" s="140" t="e">
        <f t="shared" si="9"/>
        <v>#DIV/0!</v>
      </c>
      <c r="W23" s="152"/>
      <c r="X23" s="48" t="e">
        <f t="shared" si="10"/>
        <v>#VALUE!</v>
      </c>
      <c r="Z23" s="355"/>
      <c r="AA23" s="355"/>
      <c r="AH23" s="358" t="s">
        <v>1644</v>
      </c>
      <c r="AI23" s="358"/>
      <c r="AJ23" s="358"/>
      <c r="AK23" s="358"/>
      <c r="AL23" s="358"/>
      <c r="AM23" s="358"/>
      <c r="AN23" s="358"/>
    </row>
    <row r="24" spans="2:40" ht="62.25" customHeight="1" x14ac:dyDescent="0.25">
      <c r="B24" s="301" t="s">
        <v>403</v>
      </c>
      <c r="C24" s="157" t="s">
        <v>404</v>
      </c>
      <c r="D24" s="139"/>
      <c r="E24" s="283" t="s">
        <v>405</v>
      </c>
      <c r="F24" s="283"/>
      <c r="G24" s="278" t="s">
        <v>406</v>
      </c>
      <c r="H24" s="139"/>
      <c r="I24" s="165"/>
      <c r="J24" s="165"/>
      <c r="K24" s="137">
        <f t="shared" si="7"/>
        <v>0</v>
      </c>
      <c r="L24" s="135"/>
      <c r="M24" s="135"/>
      <c r="N24" s="135"/>
      <c r="O24" s="135"/>
      <c r="P24" s="136"/>
      <c r="Q24" s="135"/>
      <c r="R24" s="136"/>
      <c r="T24" s="138" t="str">
        <f t="shared" si="11"/>
        <v/>
      </c>
      <c r="U24" s="160"/>
      <c r="V24" s="140" t="e">
        <f t="shared" si="9"/>
        <v>#DIV/0!</v>
      </c>
      <c r="W24" s="152"/>
      <c r="X24" s="48" t="e">
        <f t="shared" si="10"/>
        <v>#VALUE!</v>
      </c>
      <c r="Z24" s="355"/>
      <c r="AA24" s="355"/>
      <c r="AH24" s="358" t="s">
        <v>1645</v>
      </c>
      <c r="AI24" s="358"/>
      <c r="AJ24" s="358"/>
      <c r="AK24" s="358"/>
      <c r="AL24" s="358"/>
      <c r="AM24" s="358"/>
      <c r="AN24" s="358"/>
    </row>
    <row r="25" spans="2:40" ht="55.5" customHeight="1" x14ac:dyDescent="0.25">
      <c r="B25" s="301">
        <v>6</v>
      </c>
      <c r="C25" s="154" t="s">
        <v>407</v>
      </c>
      <c r="D25" s="128"/>
      <c r="E25" s="283" t="s">
        <v>408</v>
      </c>
      <c r="F25" s="284"/>
      <c r="G25" s="286"/>
      <c r="H25" s="128"/>
      <c r="I25" s="165"/>
      <c r="J25" s="137">
        <f>SUM(L25:Q25)</f>
        <v>0</v>
      </c>
      <c r="K25" s="137">
        <f t="shared" si="7"/>
        <v>0</v>
      </c>
      <c r="L25" s="135"/>
      <c r="M25" s="135"/>
      <c r="N25" s="135"/>
      <c r="O25" s="135"/>
      <c r="P25" s="136"/>
      <c r="Q25" s="135"/>
      <c r="R25" s="136"/>
      <c r="T25" s="138" t="str">
        <f t="shared" si="11"/>
        <v/>
      </c>
      <c r="U25" s="160" t="e">
        <f>1/$J$62</f>
        <v>#DIV/0!</v>
      </c>
      <c r="V25" s="140" t="e">
        <f t="shared" si="9"/>
        <v>#DIV/0!</v>
      </c>
      <c r="W25" s="152" t="e">
        <f>IF(R25=1,0,T25*U25)</f>
        <v>#VALUE!</v>
      </c>
      <c r="X25" s="48" t="e">
        <f t="shared" si="10"/>
        <v>#VALUE!</v>
      </c>
      <c r="Z25" s="355"/>
      <c r="AA25" s="355"/>
      <c r="AH25" s="358" t="s">
        <v>1646</v>
      </c>
      <c r="AI25" s="358"/>
      <c r="AJ25" s="358"/>
      <c r="AK25" s="358"/>
      <c r="AL25" s="358"/>
      <c r="AM25" s="358"/>
      <c r="AN25" s="358"/>
    </row>
    <row r="26" spans="2:40" ht="54.75" customHeight="1" x14ac:dyDescent="0.25">
      <c r="B26" s="301">
        <v>7</v>
      </c>
      <c r="C26" s="154" t="s">
        <v>409</v>
      </c>
      <c r="D26" s="128"/>
      <c r="E26" s="283" t="s">
        <v>410</v>
      </c>
      <c r="F26" s="284"/>
      <c r="G26" s="286"/>
      <c r="H26" s="128"/>
      <c r="I26" s="165"/>
      <c r="J26" s="137">
        <f>SUM(L26:Q26)</f>
        <v>0</v>
      </c>
      <c r="K26" s="137">
        <f t="shared" si="7"/>
        <v>0</v>
      </c>
      <c r="L26" s="135"/>
      <c r="M26" s="135"/>
      <c r="N26" s="135"/>
      <c r="O26" s="135"/>
      <c r="P26" s="136"/>
      <c r="Q26" s="135"/>
      <c r="R26" s="136"/>
      <c r="T26" s="138" t="str">
        <f t="shared" si="11"/>
        <v/>
      </c>
      <c r="U26" s="160" t="e">
        <f>1/$J$62</f>
        <v>#DIV/0!</v>
      </c>
      <c r="V26" s="140" t="e">
        <f t="shared" si="9"/>
        <v>#DIV/0!</v>
      </c>
      <c r="W26" s="152" t="e">
        <f>IF(R26=1,0,T26*U26)</f>
        <v>#VALUE!</v>
      </c>
      <c r="X26" s="48" t="e">
        <f t="shared" si="10"/>
        <v>#VALUE!</v>
      </c>
      <c r="Z26" s="355"/>
      <c r="AA26" s="355"/>
      <c r="AH26" s="358" t="s">
        <v>1647</v>
      </c>
      <c r="AI26" s="358"/>
      <c r="AJ26" s="358"/>
      <c r="AK26" s="358"/>
      <c r="AL26" s="358"/>
      <c r="AM26" s="358"/>
      <c r="AN26" s="358"/>
    </row>
    <row r="27" spans="2:40" ht="55.5" customHeight="1" x14ac:dyDescent="0.25">
      <c r="B27" s="301" t="s">
        <v>411</v>
      </c>
      <c r="C27" s="155" t="s">
        <v>412</v>
      </c>
      <c r="D27" s="132"/>
      <c r="E27" s="279" t="s">
        <v>413</v>
      </c>
      <c r="F27" s="279"/>
      <c r="G27" s="279"/>
      <c r="H27" s="132"/>
      <c r="I27" s="165"/>
      <c r="J27" s="165"/>
      <c r="K27" s="137">
        <f t="shared" si="7"/>
        <v>0</v>
      </c>
      <c r="L27" s="135"/>
      <c r="M27" s="135"/>
      <c r="N27" s="135"/>
      <c r="O27" s="135"/>
      <c r="P27" s="136"/>
      <c r="Q27" s="135"/>
      <c r="R27" s="136"/>
      <c r="T27" s="138" t="str">
        <f t="shared" si="11"/>
        <v/>
      </c>
      <c r="U27" s="160"/>
      <c r="V27" s="140" t="e">
        <f t="shared" si="9"/>
        <v>#DIV/0!</v>
      </c>
      <c r="W27" s="152"/>
      <c r="X27" s="48" t="e">
        <f t="shared" si="10"/>
        <v>#VALUE!</v>
      </c>
      <c r="Z27" s="355"/>
      <c r="AA27" s="355"/>
      <c r="AH27" s="358" t="s">
        <v>1648</v>
      </c>
      <c r="AI27" s="358"/>
      <c r="AJ27" s="358"/>
      <c r="AK27" s="358"/>
      <c r="AL27" s="358"/>
      <c r="AM27" s="358"/>
      <c r="AN27" s="358"/>
    </row>
    <row r="28" spans="2:40" ht="55.5" customHeight="1" x14ac:dyDescent="0.25">
      <c r="B28" s="301" t="s">
        <v>414</v>
      </c>
      <c r="C28" s="156" t="s">
        <v>415</v>
      </c>
      <c r="D28" s="128"/>
      <c r="E28" s="279" t="s">
        <v>416</v>
      </c>
      <c r="F28" s="284"/>
      <c r="G28" s="278" t="s">
        <v>417</v>
      </c>
      <c r="H28" s="128"/>
      <c r="I28" s="165"/>
      <c r="J28" s="165"/>
      <c r="K28" s="137">
        <f t="shared" si="7"/>
        <v>0</v>
      </c>
      <c r="L28" s="135"/>
      <c r="M28" s="135"/>
      <c r="N28" s="135"/>
      <c r="O28" s="135"/>
      <c r="P28" s="136"/>
      <c r="Q28" s="135"/>
      <c r="R28" s="136"/>
      <c r="T28" s="138" t="str">
        <f t="shared" si="11"/>
        <v/>
      </c>
      <c r="U28" s="160"/>
      <c r="V28" s="140" t="e">
        <f t="shared" si="9"/>
        <v>#DIV/0!</v>
      </c>
      <c r="W28" s="152"/>
      <c r="X28" s="48" t="e">
        <f t="shared" si="10"/>
        <v>#VALUE!</v>
      </c>
      <c r="Z28" s="355"/>
      <c r="AA28" s="355"/>
      <c r="AH28" s="357" t="s">
        <v>1649</v>
      </c>
      <c r="AI28" s="357"/>
      <c r="AJ28" s="357"/>
      <c r="AK28" s="357"/>
      <c r="AL28" s="357"/>
      <c r="AM28" s="357"/>
      <c r="AN28" s="357"/>
    </row>
    <row r="29" spans="2:40" ht="53.25" customHeight="1" x14ac:dyDescent="0.25">
      <c r="B29" s="301" t="s">
        <v>418</v>
      </c>
      <c r="C29" s="156" t="s">
        <v>419</v>
      </c>
      <c r="D29" s="128"/>
      <c r="E29" s="284" t="s">
        <v>420</v>
      </c>
      <c r="F29" s="284"/>
      <c r="G29" s="278" t="s">
        <v>421</v>
      </c>
      <c r="H29" s="128"/>
      <c r="I29" s="165"/>
      <c r="J29" s="165"/>
      <c r="K29" s="137">
        <f t="shared" si="7"/>
        <v>0</v>
      </c>
      <c r="L29" s="135"/>
      <c r="M29" s="135"/>
      <c r="N29" s="135"/>
      <c r="O29" s="135"/>
      <c r="P29" s="136"/>
      <c r="Q29" s="135"/>
      <c r="R29" s="136"/>
      <c r="T29" s="138" t="str">
        <f t="shared" si="11"/>
        <v/>
      </c>
      <c r="U29" s="160"/>
      <c r="V29" s="140" t="e">
        <f t="shared" si="9"/>
        <v>#DIV/0!</v>
      </c>
      <c r="W29" s="152"/>
      <c r="X29" s="48" t="e">
        <f t="shared" si="10"/>
        <v>#VALUE!</v>
      </c>
      <c r="Z29" s="355"/>
      <c r="AA29" s="355"/>
      <c r="AH29" s="357" t="s">
        <v>1650</v>
      </c>
      <c r="AI29" s="357"/>
      <c r="AJ29" s="357"/>
      <c r="AK29" s="357"/>
      <c r="AL29" s="357"/>
      <c r="AM29" s="357"/>
      <c r="AN29" s="357"/>
    </row>
    <row r="30" spans="2:40" ht="57" customHeight="1" x14ac:dyDescent="0.25">
      <c r="B30" s="301" t="s">
        <v>422</v>
      </c>
      <c r="C30" s="156" t="s">
        <v>423</v>
      </c>
      <c r="D30" s="128"/>
      <c r="E30" s="284" t="s">
        <v>424</v>
      </c>
      <c r="F30" s="284"/>
      <c r="G30" s="278" t="s">
        <v>425</v>
      </c>
      <c r="H30" s="128"/>
      <c r="I30" s="165"/>
      <c r="J30" s="165"/>
      <c r="K30" s="137">
        <f t="shared" si="7"/>
        <v>0</v>
      </c>
      <c r="L30" s="135"/>
      <c r="M30" s="135"/>
      <c r="N30" s="135"/>
      <c r="O30" s="135"/>
      <c r="P30" s="136"/>
      <c r="Q30" s="135"/>
      <c r="R30" s="136"/>
      <c r="T30" s="138" t="str">
        <f t="shared" si="11"/>
        <v/>
      </c>
      <c r="U30" s="160"/>
      <c r="V30" s="140" t="e">
        <f t="shared" si="9"/>
        <v>#DIV/0!</v>
      </c>
      <c r="W30" s="152"/>
      <c r="X30" s="48" t="e">
        <f t="shared" si="10"/>
        <v>#VALUE!</v>
      </c>
      <c r="Z30" s="355"/>
      <c r="AA30" s="355"/>
      <c r="AH30" s="357" t="s">
        <v>1651</v>
      </c>
      <c r="AI30" s="357"/>
      <c r="AJ30" s="357"/>
      <c r="AK30" s="357"/>
      <c r="AL30" s="357"/>
      <c r="AM30" s="357"/>
      <c r="AN30" s="357"/>
    </row>
    <row r="31" spans="2:40" ht="59.25" customHeight="1" x14ac:dyDescent="0.25">
      <c r="B31" s="301" t="s">
        <v>426</v>
      </c>
      <c r="C31" s="156" t="s">
        <v>427</v>
      </c>
      <c r="D31" s="128"/>
      <c r="E31" s="284" t="s">
        <v>428</v>
      </c>
      <c r="F31" s="284"/>
      <c r="G31" s="286"/>
      <c r="H31" s="128"/>
      <c r="I31" s="165"/>
      <c r="J31" s="165"/>
      <c r="K31" s="137">
        <f t="shared" si="7"/>
        <v>0</v>
      </c>
      <c r="L31" s="135"/>
      <c r="M31" s="135"/>
      <c r="N31" s="135"/>
      <c r="O31" s="135"/>
      <c r="P31" s="136"/>
      <c r="Q31" s="135"/>
      <c r="R31" s="136"/>
      <c r="T31" s="138" t="str">
        <f t="shared" si="11"/>
        <v/>
      </c>
      <c r="U31" s="160"/>
      <c r="V31" s="140" t="e">
        <f t="shared" si="9"/>
        <v>#DIV/0!</v>
      </c>
      <c r="W31" s="152"/>
      <c r="X31" s="48" t="e">
        <f t="shared" si="10"/>
        <v>#VALUE!</v>
      </c>
      <c r="Z31" s="355"/>
      <c r="AA31" s="355"/>
      <c r="AH31" s="358" t="s">
        <v>1652</v>
      </c>
      <c r="AI31" s="358"/>
      <c r="AJ31" s="358"/>
      <c r="AK31" s="358"/>
      <c r="AL31" s="358"/>
      <c r="AM31" s="358"/>
      <c r="AN31" s="358"/>
    </row>
    <row r="32" spans="2:40" ht="54" customHeight="1" x14ac:dyDescent="0.25">
      <c r="B32" s="301" t="s">
        <v>429</v>
      </c>
      <c r="C32" s="156" t="s">
        <v>430</v>
      </c>
      <c r="D32" s="128"/>
      <c r="E32" s="284" t="s">
        <v>431</v>
      </c>
      <c r="F32" s="284"/>
      <c r="G32" s="286"/>
      <c r="H32" s="128"/>
      <c r="I32" s="165"/>
      <c r="J32" s="165"/>
      <c r="K32" s="137">
        <f t="shared" si="7"/>
        <v>0</v>
      </c>
      <c r="L32" s="135"/>
      <c r="M32" s="135"/>
      <c r="N32" s="135"/>
      <c r="O32" s="135"/>
      <c r="P32" s="136"/>
      <c r="Q32" s="135"/>
      <c r="R32" s="136"/>
      <c r="T32" s="138" t="str">
        <f t="shared" si="11"/>
        <v/>
      </c>
      <c r="U32" s="160"/>
      <c r="V32" s="140" t="e">
        <f t="shared" si="9"/>
        <v>#DIV/0!</v>
      </c>
      <c r="W32" s="152"/>
      <c r="X32" s="48" t="e">
        <f t="shared" si="10"/>
        <v>#VALUE!</v>
      </c>
      <c r="Z32" s="355"/>
      <c r="AA32" s="355"/>
      <c r="AH32" s="345"/>
      <c r="AI32" s="345"/>
      <c r="AJ32" s="345"/>
      <c r="AK32" s="345"/>
      <c r="AL32" s="345"/>
      <c r="AM32" s="345"/>
      <c r="AN32" s="345"/>
    </row>
    <row r="33" spans="2:40" ht="52.5" customHeight="1" x14ac:dyDescent="0.25">
      <c r="B33" s="301" t="s">
        <v>432</v>
      </c>
      <c r="C33" s="157" t="s">
        <v>433</v>
      </c>
      <c r="D33" s="128"/>
      <c r="E33" s="284" t="s">
        <v>434</v>
      </c>
      <c r="F33" s="284"/>
      <c r="G33" s="278" t="s">
        <v>435</v>
      </c>
      <c r="H33" s="128"/>
      <c r="I33" s="165"/>
      <c r="J33" s="165"/>
      <c r="K33" s="137">
        <f t="shared" si="7"/>
        <v>0</v>
      </c>
      <c r="L33" s="135"/>
      <c r="M33" s="135"/>
      <c r="N33" s="135"/>
      <c r="O33" s="135"/>
      <c r="P33" s="136"/>
      <c r="Q33" s="135"/>
      <c r="R33" s="136"/>
      <c r="T33" s="138" t="str">
        <f t="shared" si="11"/>
        <v/>
      </c>
      <c r="U33" s="160"/>
      <c r="V33" s="140" t="e">
        <f t="shared" si="9"/>
        <v>#DIV/0!</v>
      </c>
      <c r="W33" s="152"/>
      <c r="X33" s="48" t="e">
        <f t="shared" si="10"/>
        <v>#VALUE!</v>
      </c>
      <c r="Z33" s="355"/>
      <c r="AA33" s="355"/>
      <c r="AH33" s="345"/>
      <c r="AI33" s="345"/>
      <c r="AJ33" s="345"/>
      <c r="AK33" s="345"/>
      <c r="AL33" s="345"/>
      <c r="AM33" s="345"/>
      <c r="AN33" s="345"/>
    </row>
    <row r="34" spans="2:40" ht="54.75" customHeight="1" x14ac:dyDescent="0.25">
      <c r="B34" s="301">
        <v>8</v>
      </c>
      <c r="C34" s="154" t="s">
        <v>436</v>
      </c>
      <c r="D34" s="128"/>
      <c r="E34" s="284"/>
      <c r="F34" s="284"/>
      <c r="G34" s="286"/>
      <c r="H34" s="128"/>
      <c r="I34" s="165"/>
      <c r="J34" s="137">
        <f>SUM(L34:Q34)</f>
        <v>0</v>
      </c>
      <c r="K34" s="137">
        <f t="shared" si="7"/>
        <v>0</v>
      </c>
      <c r="L34" s="135"/>
      <c r="M34" s="135"/>
      <c r="N34" s="135"/>
      <c r="O34" s="135"/>
      <c r="P34" s="136"/>
      <c r="Q34" s="135"/>
      <c r="R34" s="136"/>
      <c r="T34" s="138" t="str">
        <f t="shared" si="11"/>
        <v/>
      </c>
      <c r="U34" s="160" t="e">
        <f>1/$J$62</f>
        <v>#DIV/0!</v>
      </c>
      <c r="V34" s="140" t="e">
        <f t="shared" si="9"/>
        <v>#DIV/0!</v>
      </c>
      <c r="W34" s="152" t="e">
        <f>IF(R34=1,0,T34*U34)</f>
        <v>#VALUE!</v>
      </c>
      <c r="X34" s="48" t="e">
        <f t="shared" si="10"/>
        <v>#VALUE!</v>
      </c>
      <c r="Z34" s="355"/>
      <c r="AA34" s="355"/>
      <c r="AH34" s="358" t="s">
        <v>1653</v>
      </c>
      <c r="AI34" s="358"/>
      <c r="AJ34" s="358"/>
      <c r="AK34" s="358"/>
      <c r="AL34" s="358"/>
      <c r="AM34" s="358"/>
      <c r="AN34" s="358"/>
    </row>
    <row r="35" spans="2:40" ht="51" customHeight="1" x14ac:dyDescent="0.25">
      <c r="B35" s="301" t="s">
        <v>437</v>
      </c>
      <c r="C35" s="155" t="s">
        <v>438</v>
      </c>
      <c r="D35" s="128"/>
      <c r="E35" s="284"/>
      <c r="F35" s="284"/>
      <c r="G35" s="286"/>
      <c r="H35" s="128"/>
      <c r="I35" s="165"/>
      <c r="J35" s="165"/>
      <c r="K35" s="137">
        <f t="shared" si="7"/>
        <v>0</v>
      </c>
      <c r="L35" s="135"/>
      <c r="M35" s="135"/>
      <c r="N35" s="135"/>
      <c r="O35" s="135"/>
      <c r="P35" s="136"/>
      <c r="Q35" s="135"/>
      <c r="R35" s="136"/>
      <c r="T35" s="138" t="str">
        <f t="shared" si="11"/>
        <v/>
      </c>
      <c r="U35" s="160"/>
      <c r="V35" s="140" t="e">
        <f t="shared" si="9"/>
        <v>#DIV/0!</v>
      </c>
      <c r="W35" s="152"/>
      <c r="X35" s="48" t="e">
        <f t="shared" si="10"/>
        <v>#VALUE!</v>
      </c>
      <c r="Z35" s="355"/>
      <c r="AA35" s="355"/>
      <c r="AH35" s="358" t="s">
        <v>1654</v>
      </c>
      <c r="AI35" s="358"/>
      <c r="AJ35" s="358"/>
      <c r="AK35" s="358"/>
      <c r="AL35" s="358"/>
      <c r="AM35" s="358"/>
      <c r="AN35" s="358"/>
    </row>
    <row r="36" spans="2:40" ht="54.75" customHeight="1" x14ac:dyDescent="0.25">
      <c r="B36" s="301" t="s">
        <v>439</v>
      </c>
      <c r="C36" s="156" t="s">
        <v>440</v>
      </c>
      <c r="D36" s="133"/>
      <c r="E36" s="284"/>
      <c r="F36" s="284"/>
      <c r="G36" s="286"/>
      <c r="H36" s="133"/>
      <c r="I36" s="165"/>
      <c r="J36" s="165"/>
      <c r="K36" s="137">
        <f t="shared" si="7"/>
        <v>0</v>
      </c>
      <c r="L36" s="135"/>
      <c r="M36" s="135"/>
      <c r="N36" s="135"/>
      <c r="O36" s="135"/>
      <c r="P36" s="136"/>
      <c r="Q36" s="135"/>
      <c r="R36" s="136"/>
      <c r="T36" s="138" t="str">
        <f t="shared" si="11"/>
        <v/>
      </c>
      <c r="U36" s="160"/>
      <c r="V36" s="140" t="e">
        <f t="shared" si="9"/>
        <v>#DIV/0!</v>
      </c>
      <c r="W36" s="152"/>
      <c r="X36" s="48" t="e">
        <f t="shared" si="10"/>
        <v>#VALUE!</v>
      </c>
      <c r="Z36" s="355"/>
      <c r="AA36" s="355"/>
      <c r="AH36" s="358" t="s">
        <v>1655</v>
      </c>
      <c r="AI36" s="358"/>
      <c r="AJ36" s="358"/>
      <c r="AK36" s="358"/>
      <c r="AL36" s="358"/>
      <c r="AM36" s="358"/>
      <c r="AN36" s="358"/>
    </row>
    <row r="37" spans="2:40" ht="49.5" customHeight="1" x14ac:dyDescent="0.25">
      <c r="B37" s="301" t="s">
        <v>441</v>
      </c>
      <c r="C37" s="156" t="s">
        <v>442</v>
      </c>
      <c r="D37" s="128"/>
      <c r="E37" s="284"/>
      <c r="F37" s="284"/>
      <c r="G37" s="286"/>
      <c r="H37" s="128"/>
      <c r="I37" s="165"/>
      <c r="J37" s="165"/>
      <c r="K37" s="137">
        <f t="shared" si="7"/>
        <v>0</v>
      </c>
      <c r="L37" s="135"/>
      <c r="M37" s="135"/>
      <c r="N37" s="135"/>
      <c r="O37" s="135"/>
      <c r="P37" s="136"/>
      <c r="Q37" s="135"/>
      <c r="R37" s="136"/>
      <c r="T37" s="138" t="str">
        <f t="shared" si="11"/>
        <v/>
      </c>
      <c r="U37" s="160"/>
      <c r="V37" s="140" t="e">
        <f t="shared" si="9"/>
        <v>#DIV/0!</v>
      </c>
      <c r="W37" s="152"/>
      <c r="X37" s="48" t="e">
        <f t="shared" si="10"/>
        <v>#VALUE!</v>
      </c>
      <c r="Z37" s="355"/>
      <c r="AA37" s="355"/>
      <c r="AH37" s="345"/>
      <c r="AI37" s="345"/>
      <c r="AJ37" s="345"/>
      <c r="AK37" s="345"/>
      <c r="AL37" s="345"/>
      <c r="AM37" s="345"/>
      <c r="AN37" s="345"/>
    </row>
    <row r="38" spans="2:40" ht="48.75" customHeight="1" x14ac:dyDescent="0.25">
      <c r="B38" s="301" t="s">
        <v>443</v>
      </c>
      <c r="C38" s="156" t="s">
        <v>444</v>
      </c>
      <c r="D38" s="128"/>
      <c r="E38" s="284"/>
      <c r="F38" s="284"/>
      <c r="G38" s="286"/>
      <c r="H38" s="128"/>
      <c r="I38" s="165"/>
      <c r="J38" s="165"/>
      <c r="K38" s="137">
        <f t="shared" si="7"/>
        <v>0</v>
      </c>
      <c r="L38" s="135"/>
      <c r="M38" s="135"/>
      <c r="N38" s="135"/>
      <c r="O38" s="135"/>
      <c r="P38" s="136"/>
      <c r="Q38" s="135"/>
      <c r="R38" s="136"/>
      <c r="T38" s="138" t="str">
        <f t="shared" si="11"/>
        <v/>
      </c>
      <c r="U38" s="160"/>
      <c r="V38" s="140" t="e">
        <f t="shared" si="9"/>
        <v>#DIV/0!</v>
      </c>
      <c r="W38" s="152"/>
      <c r="X38" s="48" t="e">
        <f t="shared" si="10"/>
        <v>#VALUE!</v>
      </c>
      <c r="Z38" s="355"/>
      <c r="AA38" s="355"/>
      <c r="AH38" s="358" t="s">
        <v>1656</v>
      </c>
      <c r="AI38" s="358"/>
      <c r="AJ38" s="358"/>
      <c r="AK38" s="358"/>
      <c r="AL38" s="358"/>
      <c r="AM38" s="358"/>
      <c r="AN38" s="358"/>
    </row>
    <row r="39" spans="2:40" ht="49.5" customHeight="1" x14ac:dyDescent="0.25">
      <c r="B39" s="301" t="s">
        <v>445</v>
      </c>
      <c r="C39" s="156" t="s">
        <v>446</v>
      </c>
      <c r="D39" s="128"/>
      <c r="E39" s="284"/>
      <c r="F39" s="284"/>
      <c r="G39" s="286"/>
      <c r="H39" s="128"/>
      <c r="I39" s="165"/>
      <c r="J39" s="165"/>
      <c r="K39" s="137">
        <f t="shared" si="7"/>
        <v>0</v>
      </c>
      <c r="L39" s="135"/>
      <c r="M39" s="135"/>
      <c r="N39" s="135"/>
      <c r="O39" s="135"/>
      <c r="P39" s="136"/>
      <c r="Q39" s="135"/>
      <c r="R39" s="136"/>
      <c r="T39" s="138" t="str">
        <f t="shared" si="11"/>
        <v/>
      </c>
      <c r="U39" s="160"/>
      <c r="V39" s="140" t="e">
        <f t="shared" si="9"/>
        <v>#DIV/0!</v>
      </c>
      <c r="W39" s="152"/>
      <c r="X39" s="48" t="e">
        <f t="shared" si="10"/>
        <v>#VALUE!</v>
      </c>
      <c r="Z39" s="355"/>
      <c r="AA39" s="355"/>
      <c r="AH39" s="358" t="s">
        <v>1657</v>
      </c>
      <c r="AI39" s="358"/>
      <c r="AJ39" s="358"/>
      <c r="AK39" s="358"/>
      <c r="AL39" s="358"/>
      <c r="AM39" s="358"/>
      <c r="AN39" s="358"/>
    </row>
    <row r="40" spans="2:40" ht="51" customHeight="1" x14ac:dyDescent="0.25">
      <c r="B40" s="301" t="s">
        <v>447</v>
      </c>
      <c r="C40" s="157" t="s">
        <v>448</v>
      </c>
      <c r="D40" s="128"/>
      <c r="E40" s="284"/>
      <c r="F40" s="284"/>
      <c r="G40" s="286"/>
      <c r="H40" s="128"/>
      <c r="I40" s="165"/>
      <c r="J40" s="165"/>
      <c r="K40" s="137">
        <f t="shared" si="7"/>
        <v>0</v>
      </c>
      <c r="L40" s="135"/>
      <c r="M40" s="135"/>
      <c r="N40" s="135"/>
      <c r="O40" s="135"/>
      <c r="P40" s="136"/>
      <c r="Q40" s="135"/>
      <c r="R40" s="136"/>
      <c r="T40" s="138" t="str">
        <f t="shared" si="11"/>
        <v/>
      </c>
      <c r="U40" s="160"/>
      <c r="V40" s="140" t="e">
        <f t="shared" si="9"/>
        <v>#DIV/0!</v>
      </c>
      <c r="W40" s="152"/>
      <c r="X40" s="48" t="e">
        <f t="shared" si="10"/>
        <v>#VALUE!</v>
      </c>
      <c r="Z40" s="355"/>
      <c r="AA40" s="355"/>
      <c r="AH40" s="358" t="s">
        <v>1658</v>
      </c>
      <c r="AI40" s="358"/>
      <c r="AJ40" s="358"/>
      <c r="AK40" s="358"/>
      <c r="AL40" s="358"/>
      <c r="AM40" s="358"/>
      <c r="AN40" s="358"/>
    </row>
    <row r="41" spans="2:40" ht="58.5" customHeight="1" x14ac:dyDescent="0.25">
      <c r="B41" s="301">
        <v>9</v>
      </c>
      <c r="C41" s="154" t="s">
        <v>449</v>
      </c>
      <c r="D41" s="128"/>
      <c r="E41" s="284" t="s">
        <v>450</v>
      </c>
      <c r="F41" s="284"/>
      <c r="G41" s="286"/>
      <c r="H41" s="128"/>
      <c r="I41" s="165"/>
      <c r="J41" s="137">
        <f>SUM(L41:Q41)</f>
        <v>0</v>
      </c>
      <c r="K41" s="137">
        <f t="shared" si="7"/>
        <v>0</v>
      </c>
      <c r="L41" s="135"/>
      <c r="M41" s="135"/>
      <c r="N41" s="135"/>
      <c r="O41" s="135"/>
      <c r="P41" s="136"/>
      <c r="Q41" s="135"/>
      <c r="R41" s="136"/>
      <c r="T41" s="138" t="str">
        <f t="shared" si="11"/>
        <v/>
      </c>
      <c r="U41" s="160" t="e">
        <f>1/$J$62</f>
        <v>#DIV/0!</v>
      </c>
      <c r="V41" s="140" t="e">
        <f t="shared" si="9"/>
        <v>#DIV/0!</v>
      </c>
      <c r="W41" s="152" t="e">
        <f>IF(R41=1,0,T41*U41)</f>
        <v>#VALUE!</v>
      </c>
      <c r="X41" s="48" t="e">
        <f t="shared" si="10"/>
        <v>#VALUE!</v>
      </c>
      <c r="Z41" s="355"/>
      <c r="AA41" s="355"/>
      <c r="AH41" s="358" t="s">
        <v>1659</v>
      </c>
      <c r="AI41" s="358"/>
      <c r="AJ41" s="358"/>
      <c r="AK41" s="358"/>
      <c r="AL41" s="358"/>
      <c r="AM41" s="358"/>
      <c r="AN41" s="358"/>
    </row>
    <row r="42" spans="2:40" ht="51.75" customHeight="1" x14ac:dyDescent="0.25">
      <c r="B42" s="301" t="s">
        <v>451</v>
      </c>
      <c r="C42" s="176" t="s">
        <v>452</v>
      </c>
      <c r="D42" s="133"/>
      <c r="E42" s="284" t="s">
        <v>453</v>
      </c>
      <c r="F42" s="284"/>
      <c r="G42" s="278" t="s">
        <v>454</v>
      </c>
      <c r="H42" s="133"/>
      <c r="I42" s="165"/>
      <c r="J42" s="165"/>
      <c r="K42" s="137">
        <f t="shared" si="7"/>
        <v>0</v>
      </c>
      <c r="L42" s="135"/>
      <c r="M42" s="135"/>
      <c r="N42" s="135"/>
      <c r="O42" s="135"/>
      <c r="P42" s="136"/>
      <c r="Q42" s="135"/>
      <c r="R42" s="136"/>
      <c r="T42" s="138" t="str">
        <f t="shared" si="11"/>
        <v/>
      </c>
      <c r="U42" s="160"/>
      <c r="V42" s="140" t="e">
        <f t="shared" ref="V42" si="12">1/$K$62</f>
        <v>#DIV/0!</v>
      </c>
      <c r="W42" s="152"/>
      <c r="X42" s="48" t="e">
        <f t="shared" si="10"/>
        <v>#VALUE!</v>
      </c>
      <c r="Z42" s="355"/>
      <c r="AA42" s="355"/>
      <c r="AH42" s="358" t="s">
        <v>1660</v>
      </c>
      <c r="AI42" s="358"/>
      <c r="AJ42" s="358"/>
      <c r="AK42" s="358"/>
      <c r="AL42" s="358"/>
      <c r="AM42" s="358"/>
      <c r="AN42" s="358"/>
    </row>
    <row r="43" spans="2:40" ht="49.5" customHeight="1" x14ac:dyDescent="0.25">
      <c r="B43" s="301" t="s">
        <v>455</v>
      </c>
      <c r="C43" s="156" t="s">
        <v>456</v>
      </c>
      <c r="D43" s="128"/>
      <c r="E43" s="284" t="s">
        <v>457</v>
      </c>
      <c r="F43" s="284"/>
      <c r="G43" s="286"/>
      <c r="H43" s="128"/>
      <c r="I43" s="165"/>
      <c r="J43" s="165"/>
      <c r="K43" s="137">
        <f t="shared" si="7"/>
        <v>0</v>
      </c>
      <c r="L43" s="135"/>
      <c r="M43" s="135"/>
      <c r="N43" s="135"/>
      <c r="O43" s="135"/>
      <c r="P43" s="136"/>
      <c r="Q43" s="135"/>
      <c r="R43" s="136"/>
      <c r="T43" s="138" t="str">
        <f t="shared" si="11"/>
        <v/>
      </c>
      <c r="U43" s="160"/>
      <c r="V43" s="140" t="e">
        <f t="shared" ref="V43" si="13">1/$K$62</f>
        <v>#DIV/0!</v>
      </c>
      <c r="W43" s="152"/>
      <c r="X43" s="48" t="e">
        <f t="shared" si="10"/>
        <v>#VALUE!</v>
      </c>
      <c r="Z43" s="355"/>
      <c r="AA43" s="355"/>
      <c r="AH43" s="358" t="s">
        <v>1661</v>
      </c>
      <c r="AI43" s="358"/>
      <c r="AJ43" s="358"/>
      <c r="AK43" s="358"/>
      <c r="AL43" s="358"/>
      <c r="AM43" s="358"/>
      <c r="AN43" s="358"/>
    </row>
    <row r="44" spans="2:40" ht="48" customHeight="1" x14ac:dyDescent="0.25">
      <c r="B44" s="301" t="s">
        <v>458</v>
      </c>
      <c r="C44" s="156" t="s">
        <v>459</v>
      </c>
      <c r="D44" s="128"/>
      <c r="E44" s="284" t="s">
        <v>460</v>
      </c>
      <c r="F44" s="284"/>
      <c r="G44" s="286"/>
      <c r="H44" s="128"/>
      <c r="I44" s="165"/>
      <c r="J44" s="165"/>
      <c r="K44" s="137">
        <f t="shared" si="7"/>
        <v>0</v>
      </c>
      <c r="L44" s="135"/>
      <c r="M44" s="135"/>
      <c r="N44" s="135"/>
      <c r="O44" s="135"/>
      <c r="P44" s="136"/>
      <c r="Q44" s="135"/>
      <c r="R44" s="136"/>
      <c r="T44" s="138" t="str">
        <f t="shared" si="11"/>
        <v/>
      </c>
      <c r="U44" s="160"/>
      <c r="V44" s="140" t="e">
        <f t="shared" ref="V44:V60" si="14">1/$K$62</f>
        <v>#DIV/0!</v>
      </c>
      <c r="W44" s="152"/>
      <c r="X44" s="48" t="e">
        <f t="shared" si="10"/>
        <v>#VALUE!</v>
      </c>
      <c r="Z44" s="355"/>
      <c r="AA44" s="355"/>
      <c r="AH44" s="358" t="s">
        <v>1662</v>
      </c>
      <c r="AI44" s="358"/>
      <c r="AJ44" s="358"/>
      <c r="AK44" s="358"/>
      <c r="AL44" s="358"/>
      <c r="AM44" s="358"/>
      <c r="AN44" s="358"/>
    </row>
    <row r="45" spans="2:40" ht="50.25" customHeight="1" x14ac:dyDescent="0.25">
      <c r="B45" s="301" t="s">
        <v>461</v>
      </c>
      <c r="C45" s="156" t="s">
        <v>462</v>
      </c>
      <c r="D45" s="128"/>
      <c r="E45" s="284" t="s">
        <v>463</v>
      </c>
      <c r="F45" s="284"/>
      <c r="G45" s="286"/>
      <c r="H45" s="128"/>
      <c r="I45" s="165"/>
      <c r="J45" s="165"/>
      <c r="K45" s="137">
        <f t="shared" si="7"/>
        <v>0</v>
      </c>
      <c r="L45" s="135"/>
      <c r="M45" s="135"/>
      <c r="N45" s="135"/>
      <c r="O45" s="135"/>
      <c r="P45" s="136"/>
      <c r="Q45" s="135"/>
      <c r="R45" s="136"/>
      <c r="T45" s="138" t="str">
        <f t="shared" si="11"/>
        <v/>
      </c>
      <c r="U45" s="160"/>
      <c r="V45" s="140" t="e">
        <f t="shared" si="14"/>
        <v>#DIV/0!</v>
      </c>
      <c r="W45" s="152"/>
      <c r="X45" s="48" t="e">
        <f t="shared" si="10"/>
        <v>#VALUE!</v>
      </c>
      <c r="Z45" s="355"/>
      <c r="AA45" s="355"/>
      <c r="AH45" s="358" t="s">
        <v>1663</v>
      </c>
      <c r="AI45" s="358"/>
      <c r="AJ45" s="358"/>
      <c r="AK45" s="358"/>
      <c r="AL45" s="358"/>
      <c r="AM45" s="358"/>
      <c r="AN45" s="358"/>
    </row>
    <row r="46" spans="2:40" ht="56.25" customHeight="1" x14ac:dyDescent="0.25">
      <c r="B46" s="301" t="s">
        <v>464</v>
      </c>
      <c r="C46" s="156" t="s">
        <v>465</v>
      </c>
      <c r="D46" s="128"/>
      <c r="E46" s="284" t="s">
        <v>466</v>
      </c>
      <c r="F46" s="284"/>
      <c r="G46" s="286"/>
      <c r="H46" s="128"/>
      <c r="I46" s="165"/>
      <c r="J46" s="165"/>
      <c r="K46" s="137">
        <f t="shared" si="7"/>
        <v>0</v>
      </c>
      <c r="L46" s="135"/>
      <c r="M46" s="135"/>
      <c r="N46" s="135"/>
      <c r="O46" s="135"/>
      <c r="P46" s="136"/>
      <c r="Q46" s="135"/>
      <c r="R46" s="136"/>
      <c r="T46" s="138" t="str">
        <f t="shared" si="11"/>
        <v/>
      </c>
      <c r="U46" s="160"/>
      <c r="V46" s="140" t="e">
        <f t="shared" si="14"/>
        <v>#DIV/0!</v>
      </c>
      <c r="W46" s="152"/>
      <c r="X46" s="48" t="e">
        <f t="shared" si="10"/>
        <v>#VALUE!</v>
      </c>
      <c r="Z46" s="355"/>
      <c r="AA46" s="355"/>
      <c r="AH46" s="358" t="s">
        <v>1664</v>
      </c>
      <c r="AI46" s="358"/>
      <c r="AJ46" s="358"/>
      <c r="AK46" s="358"/>
      <c r="AL46" s="358"/>
      <c r="AM46" s="358"/>
      <c r="AN46" s="358"/>
    </row>
    <row r="47" spans="2:40" ht="52.5" customHeight="1" x14ac:dyDescent="0.25">
      <c r="B47" s="301" t="s">
        <v>467</v>
      </c>
      <c r="C47" s="157" t="s">
        <v>468</v>
      </c>
      <c r="D47" s="189"/>
      <c r="E47" s="279" t="s">
        <v>469</v>
      </c>
      <c r="F47" s="279"/>
      <c r="G47" s="279"/>
      <c r="H47" s="139"/>
      <c r="I47" s="165"/>
      <c r="J47" s="165"/>
      <c r="K47" s="137">
        <f t="shared" si="7"/>
        <v>0</v>
      </c>
      <c r="L47" s="135"/>
      <c r="M47" s="135"/>
      <c r="N47" s="135"/>
      <c r="O47" s="135"/>
      <c r="P47" s="136"/>
      <c r="Q47" s="135"/>
      <c r="R47" s="136"/>
      <c r="T47" s="138" t="str">
        <f t="shared" si="11"/>
        <v/>
      </c>
      <c r="U47" s="160"/>
      <c r="V47" s="140" t="e">
        <f t="shared" si="14"/>
        <v>#DIV/0!</v>
      </c>
      <c r="W47" s="152"/>
      <c r="X47" s="48" t="e">
        <f t="shared" si="10"/>
        <v>#VALUE!</v>
      </c>
      <c r="Z47" s="355"/>
      <c r="AA47" s="355"/>
      <c r="AH47" s="358" t="s">
        <v>1665</v>
      </c>
      <c r="AI47" s="358"/>
      <c r="AJ47" s="358"/>
      <c r="AK47" s="358"/>
      <c r="AL47" s="358"/>
      <c r="AM47" s="358"/>
      <c r="AN47" s="358"/>
    </row>
    <row r="48" spans="2:40" ht="54.75" customHeight="1" x14ac:dyDescent="0.25">
      <c r="B48" s="301">
        <v>10</v>
      </c>
      <c r="C48" s="154" t="s">
        <v>470</v>
      </c>
      <c r="D48" s="128"/>
      <c r="E48" s="284" t="s">
        <v>471</v>
      </c>
      <c r="F48" s="284"/>
      <c r="G48" s="286"/>
      <c r="H48" s="128"/>
      <c r="I48" s="165"/>
      <c r="J48" s="137">
        <f>SUM(L48:Q48)</f>
        <v>0</v>
      </c>
      <c r="K48" s="137">
        <f t="shared" si="7"/>
        <v>0</v>
      </c>
      <c r="L48" s="135"/>
      <c r="M48" s="135"/>
      <c r="N48" s="135"/>
      <c r="O48" s="135"/>
      <c r="P48" s="136"/>
      <c r="Q48" s="135"/>
      <c r="R48" s="136"/>
      <c r="T48" s="138" t="str">
        <f t="shared" si="11"/>
        <v/>
      </c>
      <c r="U48" s="160" t="e">
        <f>1/$J$62</f>
        <v>#DIV/0!</v>
      </c>
      <c r="V48" s="140" t="e">
        <f t="shared" si="14"/>
        <v>#DIV/0!</v>
      </c>
      <c r="W48" s="152" t="e">
        <f>IF(R48=1,0,T48*U48)</f>
        <v>#VALUE!</v>
      </c>
      <c r="X48" s="48" t="e">
        <f t="shared" si="10"/>
        <v>#VALUE!</v>
      </c>
      <c r="Z48" s="355"/>
      <c r="AA48" s="355"/>
      <c r="AH48" s="358" t="s">
        <v>1666</v>
      </c>
      <c r="AI48" s="358"/>
      <c r="AJ48" s="358"/>
      <c r="AK48" s="358"/>
      <c r="AL48" s="358"/>
      <c r="AM48" s="358"/>
      <c r="AN48" s="358"/>
    </row>
    <row r="49" spans="2:40" ht="50.25" customHeight="1" x14ac:dyDescent="0.25">
      <c r="B49" s="301" t="s">
        <v>472</v>
      </c>
      <c r="C49" s="155" t="s">
        <v>473</v>
      </c>
      <c r="D49" s="128"/>
      <c r="E49" s="284" t="s">
        <v>474</v>
      </c>
      <c r="F49" s="284"/>
      <c r="G49" s="286"/>
      <c r="H49" s="128"/>
      <c r="I49" s="165"/>
      <c r="J49" s="165"/>
      <c r="K49" s="137">
        <f t="shared" si="7"/>
        <v>0</v>
      </c>
      <c r="L49" s="135"/>
      <c r="M49" s="135"/>
      <c r="N49" s="135"/>
      <c r="O49" s="135"/>
      <c r="P49" s="136"/>
      <c r="Q49" s="135"/>
      <c r="R49" s="136"/>
      <c r="T49" s="138" t="str">
        <f t="shared" si="11"/>
        <v/>
      </c>
      <c r="U49" s="160"/>
      <c r="V49" s="140" t="e">
        <f t="shared" si="14"/>
        <v>#DIV/0!</v>
      </c>
      <c r="W49" s="152"/>
      <c r="X49" s="48" t="e">
        <f t="shared" si="10"/>
        <v>#VALUE!</v>
      </c>
      <c r="Z49" s="355"/>
      <c r="AA49" s="355"/>
      <c r="AH49" s="358" t="s">
        <v>1667</v>
      </c>
      <c r="AI49" s="358"/>
      <c r="AJ49" s="358"/>
      <c r="AK49" s="358"/>
      <c r="AL49" s="358"/>
      <c r="AM49" s="358"/>
      <c r="AN49" s="358"/>
    </row>
    <row r="50" spans="2:40" ht="50.25" customHeight="1" x14ac:dyDescent="0.25">
      <c r="B50" s="301" t="s">
        <v>475</v>
      </c>
      <c r="C50" s="157" t="s">
        <v>476</v>
      </c>
      <c r="D50" s="128"/>
      <c r="E50" s="284" t="s">
        <v>477</v>
      </c>
      <c r="F50" s="284"/>
      <c r="G50" s="286"/>
      <c r="H50" s="128"/>
      <c r="I50" s="165"/>
      <c r="J50" s="165"/>
      <c r="K50" s="137">
        <f t="shared" si="7"/>
        <v>0</v>
      </c>
      <c r="L50" s="135"/>
      <c r="M50" s="135"/>
      <c r="N50" s="135"/>
      <c r="O50" s="135"/>
      <c r="P50" s="136"/>
      <c r="Q50" s="135"/>
      <c r="R50" s="136"/>
      <c r="T50" s="138" t="str">
        <f t="shared" si="11"/>
        <v/>
      </c>
      <c r="U50" s="160"/>
      <c r="V50" s="140" t="e">
        <f t="shared" si="14"/>
        <v>#DIV/0!</v>
      </c>
      <c r="W50" s="152"/>
      <c r="X50" s="48" t="e">
        <f t="shared" si="10"/>
        <v>#VALUE!</v>
      </c>
      <c r="Z50" s="355"/>
      <c r="AA50" s="355"/>
      <c r="AH50" s="358" t="s">
        <v>1668</v>
      </c>
      <c r="AI50" s="358"/>
      <c r="AJ50" s="358"/>
      <c r="AK50" s="358"/>
      <c r="AL50" s="358"/>
      <c r="AM50" s="358"/>
      <c r="AN50" s="358"/>
    </row>
    <row r="51" spans="2:40" ht="49.5" customHeight="1" x14ac:dyDescent="0.25">
      <c r="B51" s="301">
        <v>11</v>
      </c>
      <c r="C51" s="154" t="s">
        <v>478</v>
      </c>
      <c r="D51" s="128"/>
      <c r="E51" s="284"/>
      <c r="F51" s="284"/>
      <c r="G51" s="278" t="s">
        <v>479</v>
      </c>
      <c r="H51" s="128"/>
      <c r="I51" s="165"/>
      <c r="J51" s="137">
        <f>SUM(L51:Q51)</f>
        <v>0</v>
      </c>
      <c r="K51" s="137">
        <f t="shared" ref="K51" si="15">SUM(L51:Q51)</f>
        <v>0</v>
      </c>
      <c r="L51" s="135"/>
      <c r="M51" s="135"/>
      <c r="N51" s="135"/>
      <c r="O51" s="135"/>
      <c r="P51" s="136"/>
      <c r="Q51" s="135"/>
      <c r="R51" s="136"/>
      <c r="T51" s="138" t="str">
        <f t="shared" ref="T51" si="16">IF(SUM(L51:Q51)=1,((L51*0)+(M51*20)+(N51*40)+(O51*60)+(P51*80)+(Q51*100)),"")</f>
        <v/>
      </c>
      <c r="U51" s="160" t="e">
        <f>1/$J$62</f>
        <v>#DIV/0!</v>
      </c>
      <c r="V51" s="140" t="e">
        <f t="shared" si="14"/>
        <v>#DIV/0!</v>
      </c>
      <c r="W51" s="152" t="e">
        <f>IF(R51=1,0,T51*U51)</f>
        <v>#VALUE!</v>
      </c>
      <c r="X51" s="48" t="e">
        <f t="shared" ref="X51" si="17">IF(R51=1,0,T51*V51)</f>
        <v>#VALUE!</v>
      </c>
      <c r="Z51" s="355"/>
      <c r="AA51" s="355"/>
      <c r="AH51" s="357" t="s">
        <v>1669</v>
      </c>
      <c r="AI51" s="357"/>
      <c r="AJ51" s="357"/>
      <c r="AK51" s="357"/>
      <c r="AL51" s="357"/>
      <c r="AM51" s="357"/>
      <c r="AN51" s="357"/>
    </row>
    <row r="52" spans="2:40" ht="46.5" customHeight="1" x14ac:dyDescent="0.25">
      <c r="B52" s="301" t="s">
        <v>480</v>
      </c>
      <c r="C52" s="155" t="s">
        <v>481</v>
      </c>
      <c r="D52" s="128"/>
      <c r="E52" s="284"/>
      <c r="F52" s="284"/>
      <c r="G52" s="278" t="s">
        <v>482</v>
      </c>
      <c r="H52" s="128"/>
      <c r="I52" s="165"/>
      <c r="J52" s="165"/>
      <c r="K52" s="137">
        <f t="shared" ref="K52" si="18">SUM(L52:Q52)</f>
        <v>0</v>
      </c>
      <c r="L52" s="135"/>
      <c r="M52" s="135"/>
      <c r="N52" s="135"/>
      <c r="O52" s="135"/>
      <c r="P52" s="136"/>
      <c r="Q52" s="135"/>
      <c r="R52" s="136"/>
      <c r="T52" s="138" t="str">
        <f t="shared" ref="T52" si="19">IF(SUM(L52:Q52)=1,((L52*0)+(M52*20)+(N52*40)+(O52*60)+(P52*80)+(Q52*100)),"")</f>
        <v/>
      </c>
      <c r="U52" s="160"/>
      <c r="V52" s="140" t="e">
        <f t="shared" si="14"/>
        <v>#DIV/0!</v>
      </c>
      <c r="W52" s="152"/>
      <c r="X52" s="48" t="e">
        <f t="shared" ref="X52" si="20">IF(R52=1,0,T52*V52)</f>
        <v>#VALUE!</v>
      </c>
      <c r="Z52" s="355"/>
      <c r="AA52" s="355"/>
      <c r="AH52" s="358" t="s">
        <v>1670</v>
      </c>
      <c r="AI52" s="358"/>
      <c r="AJ52" s="358"/>
      <c r="AK52" s="358"/>
      <c r="AL52" s="358"/>
      <c r="AM52" s="358"/>
      <c r="AN52" s="358"/>
    </row>
    <row r="53" spans="2:40" ht="48.75" customHeight="1" x14ac:dyDescent="0.25">
      <c r="B53" s="301" t="s">
        <v>483</v>
      </c>
      <c r="C53" s="157" t="s">
        <v>484</v>
      </c>
      <c r="D53" s="189"/>
      <c r="E53" s="279"/>
      <c r="F53" s="279"/>
      <c r="G53" s="278" t="s">
        <v>485</v>
      </c>
      <c r="I53" s="165"/>
      <c r="J53" s="165"/>
      <c r="K53" s="137">
        <f t="shared" ref="K53:K60" si="21">SUM(L53:Q53)</f>
        <v>0</v>
      </c>
      <c r="L53" s="135"/>
      <c r="M53" s="135"/>
      <c r="N53" s="135"/>
      <c r="O53" s="135"/>
      <c r="P53" s="136"/>
      <c r="Q53" s="135"/>
      <c r="R53" s="136"/>
      <c r="T53" s="138" t="str">
        <f t="shared" ref="T53:T60" si="22">IF(SUM(L53:Q53)=1,((L53*0)+(M53*20)+(N53*40)+(O53*60)+(P53*80)+(Q53*100)),"")</f>
        <v/>
      </c>
      <c r="U53" s="160"/>
      <c r="V53" s="140" t="e">
        <f t="shared" si="14"/>
        <v>#DIV/0!</v>
      </c>
      <c r="W53" s="152"/>
      <c r="X53" s="48" t="e">
        <f t="shared" ref="X53:X60" si="23">IF(R53=1,0,T53*V53)</f>
        <v>#VALUE!</v>
      </c>
      <c r="Z53" s="355"/>
      <c r="AA53" s="355"/>
      <c r="AH53" s="358" t="s">
        <v>1671</v>
      </c>
      <c r="AI53" s="358"/>
      <c r="AJ53" s="358"/>
      <c r="AK53" s="358"/>
      <c r="AL53" s="358"/>
      <c r="AM53" s="358"/>
      <c r="AN53" s="358"/>
    </row>
    <row r="54" spans="2:40" ht="61.5" customHeight="1" x14ac:dyDescent="0.25">
      <c r="B54" s="301">
        <v>12</v>
      </c>
      <c r="C54" s="154" t="s">
        <v>486</v>
      </c>
      <c r="D54" s="189"/>
      <c r="E54" s="279" t="s">
        <v>487</v>
      </c>
      <c r="F54" s="279"/>
      <c r="G54" s="278" t="s">
        <v>488</v>
      </c>
      <c r="I54" s="165"/>
      <c r="J54" s="137">
        <f>SUM(L54:Q54)</f>
        <v>0</v>
      </c>
      <c r="K54" s="137">
        <f t="shared" si="21"/>
        <v>0</v>
      </c>
      <c r="L54" s="135"/>
      <c r="M54" s="135"/>
      <c r="N54" s="135"/>
      <c r="O54" s="135"/>
      <c r="P54" s="136"/>
      <c r="Q54" s="135"/>
      <c r="R54" s="136"/>
      <c r="T54" s="138" t="str">
        <f t="shared" si="22"/>
        <v/>
      </c>
      <c r="U54" s="160" t="e">
        <f>1/$J$62</f>
        <v>#DIV/0!</v>
      </c>
      <c r="V54" s="140" t="e">
        <f t="shared" si="14"/>
        <v>#DIV/0!</v>
      </c>
      <c r="W54" s="199" t="e">
        <f>IF(R54=1,0,T54*U54)</f>
        <v>#VALUE!</v>
      </c>
      <c r="X54" s="48" t="e">
        <f t="shared" si="23"/>
        <v>#VALUE!</v>
      </c>
      <c r="Z54" s="355"/>
      <c r="AA54" s="355"/>
      <c r="AH54" s="358" t="s">
        <v>1672</v>
      </c>
      <c r="AI54" s="358"/>
      <c r="AJ54" s="358"/>
      <c r="AK54" s="358"/>
      <c r="AL54" s="358"/>
      <c r="AM54" s="358"/>
      <c r="AN54" s="358"/>
    </row>
    <row r="55" spans="2:40" ht="46.5" customHeight="1" x14ac:dyDescent="0.25">
      <c r="B55" s="301" t="s">
        <v>489</v>
      </c>
      <c r="C55" s="155" t="s">
        <v>490</v>
      </c>
      <c r="D55" s="189"/>
      <c r="E55" s="279" t="s">
        <v>491</v>
      </c>
      <c r="F55" s="279"/>
      <c r="G55" s="279"/>
      <c r="I55" s="165"/>
      <c r="J55" s="165"/>
      <c r="K55" s="137">
        <f t="shared" si="21"/>
        <v>0</v>
      </c>
      <c r="L55" s="135"/>
      <c r="M55" s="135"/>
      <c r="N55" s="135"/>
      <c r="O55" s="135"/>
      <c r="P55" s="136"/>
      <c r="Q55" s="135"/>
      <c r="R55" s="136"/>
      <c r="T55" s="138" t="str">
        <f t="shared" si="22"/>
        <v/>
      </c>
      <c r="U55" s="160"/>
      <c r="V55" s="140" t="e">
        <f t="shared" si="14"/>
        <v>#DIV/0!</v>
      </c>
      <c r="W55" s="152"/>
      <c r="X55" s="48" t="e">
        <f t="shared" si="23"/>
        <v>#VALUE!</v>
      </c>
      <c r="Z55" s="355"/>
      <c r="AA55" s="355"/>
      <c r="AH55" s="358" t="s">
        <v>1673</v>
      </c>
      <c r="AI55" s="358"/>
      <c r="AJ55" s="358"/>
      <c r="AK55" s="358"/>
      <c r="AL55" s="358"/>
      <c r="AM55" s="358"/>
      <c r="AN55" s="358"/>
    </row>
    <row r="56" spans="2:40" ht="49.5" customHeight="1" x14ac:dyDescent="0.25">
      <c r="B56" s="301" t="s">
        <v>492</v>
      </c>
      <c r="C56" s="156" t="s">
        <v>493</v>
      </c>
      <c r="D56" s="189"/>
      <c r="E56" s="279" t="s">
        <v>494</v>
      </c>
      <c r="F56" s="279"/>
      <c r="G56" s="278" t="s">
        <v>495</v>
      </c>
      <c r="I56" s="165"/>
      <c r="J56" s="165"/>
      <c r="K56" s="137">
        <f t="shared" si="21"/>
        <v>0</v>
      </c>
      <c r="L56" s="135"/>
      <c r="M56" s="135"/>
      <c r="N56" s="135"/>
      <c r="O56" s="135"/>
      <c r="P56" s="136"/>
      <c r="Q56" s="135"/>
      <c r="R56" s="136"/>
      <c r="T56" s="138" t="str">
        <f t="shared" si="22"/>
        <v/>
      </c>
      <c r="U56" s="160"/>
      <c r="V56" s="140" t="e">
        <f t="shared" si="14"/>
        <v>#DIV/0!</v>
      </c>
      <c r="W56" s="152"/>
      <c r="X56" s="48" t="e">
        <f t="shared" si="23"/>
        <v>#VALUE!</v>
      </c>
      <c r="Z56" s="355"/>
      <c r="AA56" s="355"/>
      <c r="AH56" s="358" t="s">
        <v>1674</v>
      </c>
      <c r="AI56" s="358"/>
      <c r="AJ56" s="358"/>
      <c r="AK56" s="358"/>
      <c r="AL56" s="358"/>
      <c r="AM56" s="358"/>
      <c r="AN56" s="358"/>
    </row>
    <row r="57" spans="2:40" ht="53.25" customHeight="1" x14ac:dyDescent="0.25">
      <c r="B57" s="301" t="s">
        <v>496</v>
      </c>
      <c r="C57" s="156" t="s">
        <v>497</v>
      </c>
      <c r="D57" s="189"/>
      <c r="E57" s="279" t="s">
        <v>498</v>
      </c>
      <c r="F57" s="279"/>
      <c r="G57" s="279"/>
      <c r="I57" s="165"/>
      <c r="J57" s="165"/>
      <c r="K57" s="137">
        <f t="shared" si="21"/>
        <v>0</v>
      </c>
      <c r="L57" s="135"/>
      <c r="M57" s="135"/>
      <c r="N57" s="135"/>
      <c r="O57" s="135"/>
      <c r="P57" s="136"/>
      <c r="Q57" s="135"/>
      <c r="R57" s="136"/>
      <c r="T57" s="138" t="str">
        <f t="shared" si="22"/>
        <v/>
      </c>
      <c r="U57" s="160"/>
      <c r="V57" s="140" t="e">
        <f t="shared" si="14"/>
        <v>#DIV/0!</v>
      </c>
      <c r="W57" s="152"/>
      <c r="X57" s="48" t="e">
        <f t="shared" si="23"/>
        <v>#VALUE!</v>
      </c>
      <c r="Z57" s="355"/>
      <c r="AA57" s="355"/>
      <c r="AH57" s="358" t="s">
        <v>1675</v>
      </c>
      <c r="AI57" s="358"/>
      <c r="AJ57" s="358"/>
      <c r="AK57" s="358"/>
      <c r="AL57" s="358"/>
      <c r="AM57" s="358"/>
      <c r="AN57" s="358"/>
    </row>
    <row r="58" spans="2:40" ht="48.75" customHeight="1" x14ac:dyDescent="0.25">
      <c r="B58" s="301" t="s">
        <v>499</v>
      </c>
      <c r="C58" s="156" t="s">
        <v>500</v>
      </c>
      <c r="D58" s="189"/>
      <c r="E58" s="279" t="s">
        <v>501</v>
      </c>
      <c r="F58" s="279"/>
      <c r="G58" s="279"/>
      <c r="I58" s="165"/>
      <c r="J58" s="165"/>
      <c r="K58" s="137">
        <f t="shared" si="21"/>
        <v>0</v>
      </c>
      <c r="L58" s="135"/>
      <c r="M58" s="135"/>
      <c r="N58" s="135"/>
      <c r="O58" s="135"/>
      <c r="P58" s="136"/>
      <c r="Q58" s="135"/>
      <c r="R58" s="136"/>
      <c r="T58" s="138" t="str">
        <f t="shared" si="22"/>
        <v/>
      </c>
      <c r="U58" s="160"/>
      <c r="V58" s="140" t="e">
        <f t="shared" si="14"/>
        <v>#DIV/0!</v>
      </c>
      <c r="W58" s="152"/>
      <c r="X58" s="48" t="e">
        <f t="shared" si="23"/>
        <v>#VALUE!</v>
      </c>
      <c r="Z58" s="355"/>
      <c r="AA58" s="355"/>
      <c r="AH58" s="358" t="s">
        <v>1676</v>
      </c>
      <c r="AI58" s="358"/>
      <c r="AJ58" s="358"/>
      <c r="AK58" s="358"/>
      <c r="AL58" s="358"/>
      <c r="AM58" s="358"/>
      <c r="AN58" s="358"/>
    </row>
    <row r="59" spans="2:40" ht="51.75" customHeight="1" x14ac:dyDescent="0.25">
      <c r="B59" s="301" t="s">
        <v>502</v>
      </c>
      <c r="C59" s="156" t="s">
        <v>503</v>
      </c>
      <c r="D59" s="189"/>
      <c r="E59" s="279" t="s">
        <v>504</v>
      </c>
      <c r="F59" s="279"/>
      <c r="G59" s="278" t="s">
        <v>505</v>
      </c>
      <c r="I59" s="165"/>
      <c r="J59" s="165"/>
      <c r="K59" s="137">
        <f t="shared" si="21"/>
        <v>0</v>
      </c>
      <c r="L59" s="135"/>
      <c r="M59" s="135"/>
      <c r="N59" s="135"/>
      <c r="O59" s="135"/>
      <c r="P59" s="136"/>
      <c r="Q59" s="135"/>
      <c r="R59" s="136"/>
      <c r="T59" s="138" t="str">
        <f t="shared" si="22"/>
        <v/>
      </c>
      <c r="U59" s="160"/>
      <c r="V59" s="140" t="e">
        <f t="shared" si="14"/>
        <v>#DIV/0!</v>
      </c>
      <c r="W59" s="152"/>
      <c r="X59" s="48" t="e">
        <f t="shared" si="23"/>
        <v>#VALUE!</v>
      </c>
      <c r="Z59" s="355"/>
      <c r="AA59" s="355"/>
      <c r="AH59" s="358" t="s">
        <v>1677</v>
      </c>
      <c r="AI59" s="358"/>
      <c r="AJ59" s="358"/>
      <c r="AK59" s="358"/>
      <c r="AL59" s="358"/>
      <c r="AM59" s="358"/>
      <c r="AN59" s="358"/>
    </row>
    <row r="60" spans="2:40" ht="63.75" customHeight="1" x14ac:dyDescent="0.25">
      <c r="B60" s="301" t="s">
        <v>506</v>
      </c>
      <c r="C60" s="157" t="s">
        <v>507</v>
      </c>
      <c r="D60" s="189"/>
      <c r="E60" s="279" t="s">
        <v>508</v>
      </c>
      <c r="F60" s="279"/>
      <c r="G60" s="279"/>
      <c r="I60" s="165"/>
      <c r="J60" s="165"/>
      <c r="K60" s="137">
        <f t="shared" si="21"/>
        <v>0</v>
      </c>
      <c r="L60" s="135"/>
      <c r="M60" s="135"/>
      <c r="N60" s="135"/>
      <c r="O60" s="135"/>
      <c r="P60" s="136"/>
      <c r="Q60" s="135"/>
      <c r="R60" s="136"/>
      <c r="T60" s="138" t="str">
        <f t="shared" si="22"/>
        <v/>
      </c>
      <c r="U60" s="160"/>
      <c r="V60" s="140" t="e">
        <f t="shared" si="14"/>
        <v>#DIV/0!</v>
      </c>
      <c r="W60" s="152"/>
      <c r="X60" s="48" t="e">
        <f t="shared" si="23"/>
        <v>#VALUE!</v>
      </c>
      <c r="Z60" s="355"/>
      <c r="AA60" s="355"/>
      <c r="AH60" s="358" t="s">
        <v>1678</v>
      </c>
      <c r="AI60" s="358"/>
      <c r="AJ60" s="358"/>
      <c r="AK60" s="358"/>
      <c r="AL60" s="358"/>
      <c r="AM60" s="358"/>
      <c r="AN60" s="358"/>
    </row>
    <row r="61" spans="2:40" x14ac:dyDescent="0.25">
      <c r="C61" s="165"/>
      <c r="G61" s="116"/>
    </row>
    <row r="62" spans="2:40" x14ac:dyDescent="0.25">
      <c r="C62" s="165"/>
      <c r="J62" s="163">
        <f>SUM(J10:J60)</f>
        <v>0</v>
      </c>
      <c r="K62" s="163">
        <f>SUM(K10:K60)</f>
        <v>0</v>
      </c>
      <c r="S62" s="131" t="s">
        <v>509</v>
      </c>
      <c r="T62" s="142">
        <f>SUMIF(J62,12-W64,W62)</f>
        <v>0</v>
      </c>
      <c r="W62" s="184" t="e">
        <f>SUM(W10:W60)</f>
        <v>#VALUE!</v>
      </c>
      <c r="X62" s="184" t="e">
        <f>SUM(X10:X60)</f>
        <v>#VALUE!</v>
      </c>
    </row>
    <row r="63" spans="2:40" x14ac:dyDescent="0.25">
      <c r="C63" s="165"/>
      <c r="S63" s="131" t="s">
        <v>510</v>
      </c>
      <c r="T63" s="142">
        <f>SUMIF(K62,51-W65,X62)</f>
        <v>0</v>
      </c>
      <c r="Y63" s="141"/>
    </row>
    <row r="64" spans="2:40" x14ac:dyDescent="0.25">
      <c r="C64" s="165"/>
      <c r="V64" s="163" t="s">
        <v>517</v>
      </c>
      <c r="W64" s="163">
        <f>SUM(R10,R12,R14,R16,R17,R25,R26,R34,R41,R48,R51,R54)</f>
        <v>0</v>
      </c>
      <c r="Y64" s="141"/>
    </row>
    <row r="65" spans="3:33" x14ac:dyDescent="0.25">
      <c r="C65" s="165"/>
      <c r="V65" s="163" t="s">
        <v>518</v>
      </c>
      <c r="W65" s="163">
        <f>SUM(R10:R60)</f>
        <v>0</v>
      </c>
    </row>
    <row r="66" spans="3:33" ht="13.5" customHeight="1" x14ac:dyDescent="0.25">
      <c r="C66" s="165"/>
    </row>
    <row r="67" spans="3:33" x14ac:dyDescent="0.25">
      <c r="C67" s="165"/>
    </row>
    <row r="74" spans="3:33" ht="22.5" customHeight="1" x14ac:dyDescent="0.25">
      <c r="AB74" s="164"/>
      <c r="AC74" s="164"/>
      <c r="AD74" s="164"/>
    </row>
    <row r="76" spans="3:33" ht="15" customHeight="1" x14ac:dyDescent="0.25">
      <c r="AB76" s="164"/>
      <c r="AC76" s="164"/>
      <c r="AD76" s="164"/>
      <c r="AE76" s="164"/>
      <c r="AF76" s="164"/>
      <c r="AG76" s="164"/>
    </row>
  </sheetData>
  <sheetProtection formatCells="0" formatColumns="0" formatRows="0" insertColumns="0" insertRows="0" insertHyperlinks="0" deleteColumns="0" deleteRows="0" sort="0" autoFilter="0" pivotTables="0"/>
  <mergeCells count="108">
    <mergeCell ref="C6:T6"/>
    <mergeCell ref="Z22:AA22"/>
    <mergeCell ref="Z23:AA23"/>
    <mergeCell ref="Z24:AA24"/>
    <mergeCell ref="Z26:AA26"/>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2:AA52"/>
    <mergeCell ref="Z38:AA38"/>
    <mergeCell ref="Z39:AA39"/>
    <mergeCell ref="Z40:AA40"/>
    <mergeCell ref="Z41:AA41"/>
    <mergeCell ref="Z28:AA28"/>
    <mergeCell ref="Z47:AA47"/>
    <mergeCell ref="Z32:AA32"/>
    <mergeCell ref="Z33:AA33"/>
    <mergeCell ref="Z34:AA34"/>
    <mergeCell ref="Z35:AA35"/>
    <mergeCell ref="Z36:AA36"/>
    <mergeCell ref="Z48:AA48"/>
    <mergeCell ref="Z49:AA49"/>
    <mergeCell ref="Z50:AA50"/>
    <mergeCell ref="Z51:AA51"/>
    <mergeCell ref="Z44:AA44"/>
    <mergeCell ref="Z45:AA45"/>
    <mergeCell ref="Z46:AA46"/>
    <mergeCell ref="Z29:AA29"/>
    <mergeCell ref="Z30:AA30"/>
    <mergeCell ref="Z31:AA31"/>
    <mergeCell ref="Z43:AA43"/>
    <mergeCell ref="Z42:AA42"/>
    <mergeCell ref="Z37:AA37"/>
    <mergeCell ref="J7:R7"/>
    <mergeCell ref="C1:W1"/>
    <mergeCell ref="C2:V2"/>
    <mergeCell ref="C3:V3"/>
    <mergeCell ref="E7:E8"/>
    <mergeCell ref="G7:G8"/>
    <mergeCell ref="C7:C8"/>
    <mergeCell ref="T7:V7"/>
    <mergeCell ref="L5:AD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showRowColHeaders="0" zoomScale="80" zoomScaleNormal="80" workbookViewId="0">
      <pane ySplit="8" topLeftCell="A9" activePane="bottomLeft" state="frozen"/>
      <selection pane="bottomLeft" activeCell="C6" sqref="C6:S6"/>
    </sheetView>
  </sheetViews>
  <sheetFormatPr defaultRowHeight="15" outlineLevelCol="1" x14ac:dyDescent="0.25"/>
  <cols>
    <col min="1" max="1" width="1.7109375" style="163" customWidth="1"/>
    <col min="2" max="2" width="4.85546875" style="163" customWidth="1"/>
    <col min="3" max="3" width="65.85546875" style="163" customWidth="1"/>
    <col min="4" max="4" width="2.5703125" style="163" customWidth="1" outlineLevel="1"/>
    <col min="5" max="5" width="6" style="163" customWidth="1" outlineLevel="1"/>
    <col min="6" max="6" width="2.5703125" style="163" customWidth="1" outlineLevel="1"/>
    <col min="7" max="7" width="5.2851562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6.85546875" style="163" customWidth="1"/>
    <col min="19" max="19" width="13.28515625" style="163" customWidth="1"/>
    <col min="20" max="20" width="8.28515625" style="163" hidden="1" customWidth="1"/>
    <col min="21" max="21" width="9.7109375"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6.75" customHeight="1" x14ac:dyDescent="0.25">
      <c r="B1" s="185"/>
      <c r="C1" s="363" t="s">
        <v>519</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1679</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1680</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66"/>
      <c r="J5" s="366"/>
      <c r="K5" s="366"/>
      <c r="L5" s="366"/>
      <c r="M5" s="366"/>
      <c r="N5" s="366"/>
      <c r="O5" s="366"/>
      <c r="P5" s="366"/>
      <c r="Q5" s="366"/>
      <c r="R5" s="366"/>
      <c r="S5" s="366"/>
      <c r="T5" s="366"/>
      <c r="U5" s="366"/>
      <c r="V5" s="366"/>
      <c r="W5" s="366"/>
      <c r="X5" s="366"/>
      <c r="Y5" s="366"/>
      <c r="Z5" s="366"/>
      <c r="AA5" s="366"/>
      <c r="AB5" s="366"/>
      <c r="AC5" s="366"/>
    </row>
    <row r="6" spans="2:39"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row>
    <row r="7" spans="2:39" s="166" customFormat="1" ht="37.5" customHeight="1" x14ac:dyDescent="0.25">
      <c r="B7" s="181"/>
      <c r="C7" s="356" t="s">
        <v>520</v>
      </c>
      <c r="D7" s="338"/>
      <c r="E7" s="359" t="s">
        <v>521</v>
      </c>
      <c r="F7" s="339"/>
      <c r="G7" s="359" t="s">
        <v>522</v>
      </c>
      <c r="H7" s="169"/>
      <c r="I7" s="361" t="s">
        <v>1694</v>
      </c>
      <c r="J7" s="362"/>
      <c r="K7" s="362"/>
      <c r="L7" s="362"/>
      <c r="M7" s="362"/>
      <c r="N7" s="362"/>
      <c r="O7" s="362"/>
      <c r="P7" s="362"/>
      <c r="Q7" s="362"/>
      <c r="R7" s="169"/>
      <c r="S7" s="360" t="s">
        <v>523</v>
      </c>
      <c r="T7" s="360"/>
      <c r="U7" s="360"/>
      <c r="V7" s="170"/>
      <c r="W7" s="170"/>
      <c r="X7" s="170"/>
      <c r="Y7" s="170"/>
      <c r="AG7" s="356" t="s">
        <v>524</v>
      </c>
      <c r="AH7" s="356"/>
      <c r="AI7" s="356"/>
      <c r="AJ7" s="356"/>
      <c r="AK7" s="356"/>
      <c r="AL7" s="356"/>
      <c r="AM7" s="356"/>
    </row>
    <row r="8" spans="2:39" s="166" customFormat="1" ht="80.25" customHeight="1" x14ac:dyDescent="0.25">
      <c r="B8" s="181"/>
      <c r="C8" s="356"/>
      <c r="D8" s="338"/>
      <c r="E8" s="359"/>
      <c r="F8" s="340"/>
      <c r="G8" s="359"/>
      <c r="H8" s="171"/>
      <c r="I8" s="172" t="s">
        <v>550</v>
      </c>
      <c r="J8" s="172" t="s">
        <v>551</v>
      </c>
      <c r="K8" s="192">
        <v>0</v>
      </c>
      <c r="L8" s="192">
        <v>0.2</v>
      </c>
      <c r="M8" s="192">
        <v>0.4</v>
      </c>
      <c r="N8" s="192">
        <v>0.6</v>
      </c>
      <c r="O8" s="192">
        <v>0.8</v>
      </c>
      <c r="P8" s="192">
        <v>1</v>
      </c>
      <c r="Q8" s="193" t="s">
        <v>525</v>
      </c>
      <c r="S8" s="174"/>
      <c r="T8" s="174" t="s">
        <v>552</v>
      </c>
      <c r="U8" s="173" t="s">
        <v>553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554</v>
      </c>
      <c r="W9" s="163" t="s">
        <v>555</v>
      </c>
      <c r="Y9" s="131" t="s">
        <v>526</v>
      </c>
    </row>
    <row r="10" spans="2:39" ht="48" customHeight="1" x14ac:dyDescent="0.45">
      <c r="B10" s="301">
        <v>1</v>
      </c>
      <c r="C10" s="154" t="s">
        <v>527</v>
      </c>
      <c r="D10" s="139"/>
      <c r="E10" s="283" t="s">
        <v>528</v>
      </c>
      <c r="F10" s="139"/>
      <c r="G10" s="204"/>
      <c r="H10" s="165"/>
      <c r="I10" s="137">
        <f>SUM(K10:P10)</f>
        <v>0</v>
      </c>
      <c r="J10" s="137">
        <f t="shared" ref="J10" si="0">SUM(K10:P10)</f>
        <v>0</v>
      </c>
      <c r="K10" s="135"/>
      <c r="L10" s="135"/>
      <c r="M10" s="135"/>
      <c r="N10" s="135"/>
      <c r="O10" s="136"/>
      <c r="P10" s="197"/>
      <c r="Q10" s="136"/>
      <c r="S10" s="138" t="str">
        <f>IF(SUM(K10:P10)=1,((K10*0)+(L10*20)+(M10*40)+(N10*60)+(O10*80)+(P10*100)),"")</f>
        <v/>
      </c>
      <c r="T10" s="160" t="e">
        <f>1/$I$19</f>
        <v>#DIV/0!</v>
      </c>
      <c r="U10" s="140" t="e">
        <f t="shared" ref="U10" si="1">1/$J$19</f>
        <v>#DIV/0!</v>
      </c>
      <c r="V10" s="152" t="e">
        <f>IF(Q10=1,0,S10*T10)</f>
        <v>#VALUE!</v>
      </c>
      <c r="W10" s="48" t="e">
        <f>IF(Q10=1,0,S10*U10)</f>
        <v>#VALUE!</v>
      </c>
      <c r="Y10" s="355"/>
      <c r="Z10" s="355"/>
      <c r="AG10" s="358" t="s">
        <v>1681</v>
      </c>
      <c r="AH10" s="358"/>
      <c r="AI10" s="358"/>
      <c r="AJ10" s="358"/>
      <c r="AK10" s="358"/>
      <c r="AL10" s="358"/>
      <c r="AM10" s="358"/>
    </row>
    <row r="11" spans="2:39" ht="47.25" customHeight="1" x14ac:dyDescent="0.25">
      <c r="B11" s="301" t="s">
        <v>529</v>
      </c>
      <c r="C11" s="158" t="s">
        <v>530</v>
      </c>
      <c r="D11" s="189"/>
      <c r="E11" s="279" t="s">
        <v>531</v>
      </c>
      <c r="F11" s="279"/>
      <c r="G11" s="279"/>
      <c r="H11" s="165"/>
      <c r="I11" s="165"/>
      <c r="J11" s="137">
        <f t="shared" ref="J11" si="2">SUM(K11:P11)</f>
        <v>0</v>
      </c>
      <c r="K11" s="135"/>
      <c r="L11" s="135"/>
      <c r="M11" s="135"/>
      <c r="N11" s="135"/>
      <c r="O11" s="136"/>
      <c r="P11" s="135"/>
      <c r="Q11" s="136"/>
      <c r="S11" s="138" t="str">
        <f>IF(SUM(K11:P11)=1,((K11*0)+(L11*20)+(M11*40)+(N11*60)+(O11*80)+(P11*100)),"")</f>
        <v/>
      </c>
      <c r="T11" s="160"/>
      <c r="U11" s="140" t="e">
        <f t="shared" ref="U11" si="3">1/$J$19</f>
        <v>#DIV/0!</v>
      </c>
      <c r="V11" s="152"/>
      <c r="W11" s="48" t="e">
        <f>IF(Q11=1,0,S11*U11)</f>
        <v>#VALUE!</v>
      </c>
      <c r="Y11" s="355"/>
      <c r="Z11" s="355"/>
      <c r="AF11" s="308"/>
      <c r="AG11" s="357" t="s">
        <v>1682</v>
      </c>
      <c r="AH11" s="357"/>
      <c r="AI11" s="357"/>
      <c r="AJ11" s="357"/>
      <c r="AK11" s="357"/>
      <c r="AL11" s="357"/>
      <c r="AM11" s="357"/>
    </row>
    <row r="12" spans="2:39" ht="49.5" customHeight="1" x14ac:dyDescent="0.45">
      <c r="B12" s="301">
        <v>2</v>
      </c>
      <c r="C12" s="154" t="s">
        <v>532</v>
      </c>
      <c r="D12" s="139"/>
      <c r="E12" s="283" t="s">
        <v>533</v>
      </c>
      <c r="F12" s="139"/>
      <c r="G12" s="204"/>
      <c r="H12" s="165"/>
      <c r="I12" s="137">
        <f>SUM(K12:P12)</f>
        <v>0</v>
      </c>
      <c r="J12" s="137">
        <f t="shared" ref="J12:J17" si="4">SUM(K12:P12)</f>
        <v>0</v>
      </c>
      <c r="K12" s="135"/>
      <c r="L12" s="135"/>
      <c r="M12" s="135"/>
      <c r="N12" s="135"/>
      <c r="O12" s="136"/>
      <c r="P12" s="135"/>
      <c r="Q12" s="136"/>
      <c r="S12" s="138" t="str">
        <f t="shared" ref="S12" si="5">IF(SUM(K12:P12)=1,((K12*0)+(L12*20)+(M12*40)+(N12*60)+(O12*80)+(P12*100)),"")</f>
        <v/>
      </c>
      <c r="T12" s="160" t="e">
        <f>1/$I$19</f>
        <v>#DIV/0!</v>
      </c>
      <c r="U12" s="140" t="e">
        <f t="shared" ref="U12:U17" si="6">1/$J$19</f>
        <v>#DIV/0!</v>
      </c>
      <c r="V12" s="152" t="e">
        <f>IF(Q12=1,0,S12*T12)</f>
        <v>#VALUE!</v>
      </c>
      <c r="W12" s="48" t="e">
        <f t="shared" ref="W12" si="7">IF(Q12=1,0,S12*U12)</f>
        <v>#VALUE!</v>
      </c>
      <c r="Y12" s="355"/>
      <c r="Z12" s="355"/>
      <c r="AG12" s="358" t="s">
        <v>1683</v>
      </c>
      <c r="AH12" s="358"/>
      <c r="AI12" s="358"/>
      <c r="AJ12" s="358"/>
      <c r="AK12" s="358"/>
      <c r="AL12" s="358"/>
      <c r="AM12" s="358"/>
    </row>
    <row r="13" spans="2:39" ht="48" customHeight="1" collapsed="1" x14ac:dyDescent="0.45">
      <c r="B13" s="301" t="s">
        <v>534</v>
      </c>
      <c r="C13" s="155" t="s">
        <v>535</v>
      </c>
      <c r="D13" s="139"/>
      <c r="E13" s="283" t="s">
        <v>536</v>
      </c>
      <c r="F13" s="139"/>
      <c r="G13" s="204"/>
      <c r="H13" s="165"/>
      <c r="I13" s="165"/>
      <c r="J13" s="137">
        <f t="shared" si="4"/>
        <v>0</v>
      </c>
      <c r="K13" s="135"/>
      <c r="L13" s="135"/>
      <c r="M13" s="135"/>
      <c r="N13" s="135"/>
      <c r="O13" s="136"/>
      <c r="P13" s="135"/>
      <c r="Q13" s="136"/>
      <c r="S13" s="138" t="str">
        <f>IF(SUM(K13:P13)=1,((K13*0)+(L13*20)+(M13*40)+(N13*60)+(O13*80)+(P13*100)),"")</f>
        <v/>
      </c>
      <c r="T13" s="160"/>
      <c r="U13" s="140" t="e">
        <f t="shared" si="6"/>
        <v>#DIV/0!</v>
      </c>
      <c r="V13" s="152"/>
      <c r="W13" s="48" t="e">
        <f>IF(Q13=1,0,S13*U13)</f>
        <v>#VALUE!</v>
      </c>
      <c r="Y13" s="355"/>
      <c r="Z13" s="355"/>
      <c r="AG13" s="358" t="s">
        <v>1684</v>
      </c>
      <c r="AH13" s="358"/>
      <c r="AI13" s="358"/>
      <c r="AJ13" s="358"/>
      <c r="AK13" s="358"/>
      <c r="AL13" s="358"/>
      <c r="AM13" s="358"/>
    </row>
    <row r="14" spans="2:39" ht="49.5" customHeight="1" collapsed="1" x14ac:dyDescent="0.25">
      <c r="B14" s="301" t="s">
        <v>537</v>
      </c>
      <c r="C14" s="156" t="s">
        <v>538</v>
      </c>
      <c r="D14" s="128"/>
      <c r="E14" s="283" t="s">
        <v>539</v>
      </c>
      <c r="F14" s="128"/>
      <c r="G14" s="205"/>
      <c r="H14" s="165"/>
      <c r="I14" s="165"/>
      <c r="J14" s="137">
        <f t="shared" si="4"/>
        <v>0</v>
      </c>
      <c r="K14" s="135"/>
      <c r="L14" s="135"/>
      <c r="M14" s="135"/>
      <c r="N14" s="135"/>
      <c r="O14" s="136"/>
      <c r="P14" s="135"/>
      <c r="Q14" s="136"/>
      <c r="S14" s="138" t="str">
        <f>IF(SUM(K14:P14)=1,((K14*0)+(L14*20)+(M14*40)+(N14*60)+(O14*80)+(P14*100)),"")</f>
        <v/>
      </c>
      <c r="T14" s="160"/>
      <c r="U14" s="140" t="e">
        <f t="shared" si="6"/>
        <v>#DIV/0!</v>
      </c>
      <c r="V14" s="152"/>
      <c r="W14" s="48" t="e">
        <f>IF(Q14=1,0,S14*U14)</f>
        <v>#VALUE!</v>
      </c>
      <c r="Y14" s="355"/>
      <c r="Z14" s="355"/>
      <c r="AG14" s="358" t="s">
        <v>1685</v>
      </c>
      <c r="AH14" s="358"/>
      <c r="AI14" s="358"/>
      <c r="AJ14" s="358"/>
      <c r="AK14" s="358"/>
      <c r="AL14" s="358"/>
      <c r="AM14" s="358"/>
    </row>
    <row r="15" spans="2:39" ht="49.5" customHeight="1" x14ac:dyDescent="0.25">
      <c r="B15" s="301" t="s">
        <v>540</v>
      </c>
      <c r="C15" s="156" t="s">
        <v>541</v>
      </c>
      <c r="D15" s="128"/>
      <c r="E15" s="283" t="s">
        <v>542</v>
      </c>
      <c r="F15" s="128"/>
      <c r="G15" s="205"/>
      <c r="H15" s="165"/>
      <c r="I15" s="165"/>
      <c r="J15" s="137">
        <f t="shared" si="4"/>
        <v>0</v>
      </c>
      <c r="K15" s="135"/>
      <c r="L15" s="135"/>
      <c r="M15" s="135"/>
      <c r="N15" s="135"/>
      <c r="O15" s="136"/>
      <c r="P15" s="135"/>
      <c r="Q15" s="136"/>
      <c r="S15" s="138" t="str">
        <f>IF(SUM(K15:P15)=1,((K15*0)+(L15*20)+(M15*40)+(N15*60)+(O15*80)+(P15*100)),"")</f>
        <v/>
      </c>
      <c r="T15" s="160"/>
      <c r="U15" s="140" t="e">
        <f t="shared" si="6"/>
        <v>#DIV/0!</v>
      </c>
      <c r="V15" s="152"/>
      <c r="W15" s="48" t="e">
        <f>IF(Q15=1,0,S15*U15)</f>
        <v>#VALUE!</v>
      </c>
      <c r="Y15" s="355"/>
      <c r="Z15" s="355"/>
      <c r="AG15" s="358" t="s">
        <v>1686</v>
      </c>
      <c r="AH15" s="358"/>
      <c r="AI15" s="358"/>
      <c r="AJ15" s="358"/>
      <c r="AK15" s="358"/>
      <c r="AL15" s="358"/>
      <c r="AM15" s="358"/>
    </row>
    <row r="16" spans="2:39" ht="51.75" customHeight="1" x14ac:dyDescent="0.25">
      <c r="B16" s="301" t="s">
        <v>543</v>
      </c>
      <c r="C16" s="157" t="s">
        <v>544</v>
      </c>
      <c r="D16" s="128"/>
      <c r="E16" s="283" t="s">
        <v>545</v>
      </c>
      <c r="F16" s="128"/>
      <c r="G16" s="205"/>
      <c r="H16" s="165"/>
      <c r="I16" s="165"/>
      <c r="J16" s="137">
        <f t="shared" si="4"/>
        <v>0</v>
      </c>
      <c r="K16" s="135"/>
      <c r="L16" s="135"/>
      <c r="M16" s="135"/>
      <c r="N16" s="135"/>
      <c r="O16" s="136"/>
      <c r="P16" s="135"/>
      <c r="Q16" s="136"/>
      <c r="S16" s="138" t="str">
        <f>IF(SUM(K16:P16)=1,((K16*0)+(L16*20)+(M16*40)+(N16*60)+(O16*80)+(P16*100)),"")</f>
        <v/>
      </c>
      <c r="T16" s="160"/>
      <c r="U16" s="140" t="e">
        <f t="shared" si="6"/>
        <v>#DIV/0!</v>
      </c>
      <c r="W16" s="48" t="e">
        <f>IF(Q16=1,0,S16*U16)</f>
        <v>#VALUE!</v>
      </c>
      <c r="Y16" s="355"/>
      <c r="Z16" s="355"/>
      <c r="AG16" s="358" t="s">
        <v>1687</v>
      </c>
      <c r="AH16" s="358"/>
      <c r="AI16" s="358"/>
      <c r="AJ16" s="358"/>
      <c r="AK16" s="358"/>
      <c r="AL16" s="358"/>
      <c r="AM16" s="358"/>
    </row>
    <row r="17" spans="2:29" ht="45.75" customHeight="1" x14ac:dyDescent="0.25">
      <c r="B17" s="301">
        <v>3</v>
      </c>
      <c r="C17" s="154" t="s">
        <v>546</v>
      </c>
      <c r="D17" s="128"/>
      <c r="E17" s="283" t="s">
        <v>547</v>
      </c>
      <c r="F17" s="128"/>
      <c r="G17" s="205"/>
      <c r="H17" s="165"/>
      <c r="I17" s="137">
        <f>SUM(K17:P17)</f>
        <v>0</v>
      </c>
      <c r="J17" s="137">
        <f t="shared" si="4"/>
        <v>0</v>
      </c>
      <c r="K17" s="135"/>
      <c r="L17" s="135"/>
      <c r="M17" s="135"/>
      <c r="N17" s="135"/>
      <c r="O17" s="136"/>
      <c r="P17" s="135"/>
      <c r="Q17" s="136"/>
      <c r="S17" s="138" t="str">
        <f>IF(SUM(K17:P17)=1,((K17*0)+(L17*20)+(M17*40)+(N17*60)+(O17*80)+(P17*100)),"")</f>
        <v/>
      </c>
      <c r="T17" s="160" t="e">
        <f>1/$I$19</f>
        <v>#DIV/0!</v>
      </c>
      <c r="U17" s="140" t="e">
        <f t="shared" si="6"/>
        <v>#DIV/0!</v>
      </c>
      <c r="V17" s="152" t="e">
        <f>IF(Q17=1,0,S17*T17)</f>
        <v>#VALUE!</v>
      </c>
      <c r="W17" s="48" t="e">
        <f>IF(Q17=1,0,S17*U17)</f>
        <v>#VALUE!</v>
      </c>
      <c r="Y17" s="355"/>
      <c r="Z17" s="355"/>
    </row>
    <row r="18" spans="2:29" x14ac:dyDescent="0.25">
      <c r="C18" s="165"/>
    </row>
    <row r="19" spans="2:29" ht="12.75" customHeight="1" x14ac:dyDescent="0.25">
      <c r="C19" s="165"/>
      <c r="I19" s="163">
        <f>SUM(I10:I17)</f>
        <v>0</v>
      </c>
      <c r="J19" s="163">
        <f>SUM(J10:J17)</f>
        <v>0</v>
      </c>
      <c r="R19" s="131" t="s">
        <v>548</v>
      </c>
      <c r="S19" s="142">
        <f>SUMIF(I19,3-V21,V19)</f>
        <v>0</v>
      </c>
      <c r="V19" s="184" t="e">
        <f>SUM(V10:V17)</f>
        <v>#VALUE!</v>
      </c>
      <c r="W19" s="184" t="e">
        <f>SUM(W10:W17)</f>
        <v>#VALUE!</v>
      </c>
    </row>
    <row r="20" spans="2:29" x14ac:dyDescent="0.25">
      <c r="C20" s="165"/>
      <c r="R20" s="131" t="s">
        <v>549</v>
      </c>
      <c r="S20" s="142">
        <f>SUMIF(J19,8-V22,W19)</f>
        <v>0</v>
      </c>
      <c r="X20" s="141"/>
    </row>
    <row r="21" spans="2:29" x14ac:dyDescent="0.25">
      <c r="C21" s="165"/>
      <c r="U21" s="163" t="s">
        <v>556</v>
      </c>
      <c r="V21" s="163">
        <f>SUM(Q10,Q12,Q17)</f>
        <v>0</v>
      </c>
      <c r="X21" s="141"/>
    </row>
    <row r="22" spans="2:29" x14ac:dyDescent="0.25">
      <c r="C22" s="165"/>
      <c r="U22" s="163" t="s">
        <v>557</v>
      </c>
      <c r="V22" s="163">
        <f>SUM(Q10:Q17)</f>
        <v>0</v>
      </c>
    </row>
    <row r="23" spans="2:29" ht="13.5" customHeight="1" x14ac:dyDescent="0.25">
      <c r="C23" s="165"/>
    </row>
    <row r="24" spans="2:29" x14ac:dyDescent="0.25">
      <c r="C24" s="165"/>
    </row>
    <row r="31" spans="2:29" ht="22.5" customHeight="1" x14ac:dyDescent="0.25">
      <c r="AA31" s="164"/>
      <c r="AB31" s="164"/>
      <c r="AC31" s="164"/>
    </row>
    <row r="33" spans="27:32" ht="15" customHeight="1" x14ac:dyDescent="0.25">
      <c r="AA33" s="164"/>
      <c r="AB33" s="164"/>
      <c r="AC33" s="164"/>
      <c r="AD33" s="164"/>
      <c r="AE33" s="164"/>
      <c r="AF33" s="164"/>
    </row>
  </sheetData>
  <sheetProtection formatCells="0" formatColumns="0" formatRows="0" insertColumns="0" insertRows="0" insertHyperlinks="0" deleteColumns="0" deleteRows="0" sort="0" autoFilter="0" pivotTables="0"/>
  <mergeCells count="26">
    <mergeCell ref="Y17:Z17"/>
    <mergeCell ref="Y10:Z10"/>
    <mergeCell ref="Y12:Z12"/>
    <mergeCell ref="Y13:Z13"/>
    <mergeCell ref="Y14:Z14"/>
    <mergeCell ref="Y15:Z15"/>
    <mergeCell ref="Y16:Z16"/>
    <mergeCell ref="Y11:Z11"/>
    <mergeCell ref="I7:Q7"/>
    <mergeCell ref="C1:U1"/>
    <mergeCell ref="C2:U2"/>
    <mergeCell ref="C3:U3"/>
    <mergeCell ref="E7:E8"/>
    <mergeCell ref="G7:G8"/>
    <mergeCell ref="C7:C8"/>
    <mergeCell ref="S7:U7"/>
    <mergeCell ref="I5:AC5"/>
    <mergeCell ref="C6:S6"/>
    <mergeCell ref="AG16:AM16"/>
    <mergeCell ref="AG7:AM8"/>
    <mergeCell ref="AG10:AM10"/>
    <mergeCell ref="AG12:AM12"/>
    <mergeCell ref="AG13:AM13"/>
    <mergeCell ref="AG14:AM14"/>
    <mergeCell ref="AG15:AM15"/>
    <mergeCell ref="AG11:AM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zoomScale="80" zoomScaleNormal="80" zoomScaleSheetLayoutView="90" workbookViewId="0">
      <pane ySplit="8" topLeftCell="A9" activePane="bottomLeft" state="frozen"/>
      <selection activeCell="D1" sqref="D1"/>
      <selection pane="bottomLeft" activeCell="AG10" sqref="AG10:AM10"/>
    </sheetView>
  </sheetViews>
  <sheetFormatPr defaultRowHeight="15" outlineLevelCol="1" x14ac:dyDescent="0.25"/>
  <cols>
    <col min="1" max="1" width="2" style="163" customWidth="1"/>
    <col min="2" max="2" width="4.5703125" style="163" customWidth="1"/>
    <col min="3" max="3" width="65.85546875" style="163" customWidth="1"/>
    <col min="4" max="4" width="2.5703125" style="163" customWidth="1" outlineLevel="1"/>
    <col min="5" max="5" width="5.28515625" style="163" customWidth="1" outlineLevel="1"/>
    <col min="6" max="6" width="2.5703125" style="163" customWidth="1" outlineLevel="1"/>
    <col min="7" max="7" width="5.710937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8.28515625" style="163" customWidth="1"/>
    <col min="19" max="19" width="13.28515625" style="163" customWidth="1"/>
    <col min="20" max="20" width="8.28515625" style="163" hidden="1" customWidth="1"/>
    <col min="21" max="21" width="9.85546875" style="163" hidden="1" customWidth="1"/>
    <col min="22" max="22" width="10.42578125" style="163" hidden="1" customWidth="1"/>
    <col min="23" max="23" width="9"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0" customHeight="1" x14ac:dyDescent="0.25">
      <c r="B1" s="185"/>
      <c r="C1" s="363" t="s">
        <v>558</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1688</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1689</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02"/>
      <c r="J5" s="302"/>
      <c r="K5" s="364"/>
      <c r="L5" s="364"/>
      <c r="M5" s="364"/>
      <c r="N5" s="364"/>
      <c r="O5" s="364"/>
      <c r="P5" s="364"/>
      <c r="Q5" s="364"/>
      <c r="R5" s="364"/>
      <c r="S5" s="364"/>
      <c r="T5" s="364"/>
      <c r="U5" s="364"/>
      <c r="V5" s="364"/>
      <c r="W5" s="364"/>
      <c r="X5" s="364"/>
      <c r="Y5" s="364"/>
      <c r="Z5" s="364"/>
      <c r="AA5" s="364"/>
      <c r="AB5" s="364"/>
      <c r="AC5" s="364"/>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2:39" s="166" customFormat="1" ht="37.5" customHeight="1" x14ac:dyDescent="0.25">
      <c r="B7" s="181"/>
      <c r="C7" s="356" t="s">
        <v>559</v>
      </c>
      <c r="D7" s="338"/>
      <c r="E7" s="359" t="s">
        <v>560</v>
      </c>
      <c r="F7" s="339"/>
      <c r="G7" s="359" t="s">
        <v>561</v>
      </c>
      <c r="H7" s="169"/>
      <c r="I7" s="361" t="s">
        <v>1694</v>
      </c>
      <c r="J7" s="362"/>
      <c r="K7" s="362"/>
      <c r="L7" s="362"/>
      <c r="M7" s="362"/>
      <c r="N7" s="362"/>
      <c r="O7" s="362"/>
      <c r="P7" s="362"/>
      <c r="Q7" s="362"/>
      <c r="R7" s="169"/>
      <c r="S7" s="360" t="s">
        <v>562</v>
      </c>
      <c r="T7" s="360"/>
      <c r="U7" s="360"/>
      <c r="V7" s="170"/>
      <c r="W7" s="170"/>
      <c r="X7" s="170"/>
      <c r="Y7" s="170"/>
      <c r="AG7" s="356" t="s">
        <v>563</v>
      </c>
      <c r="AH7" s="356"/>
      <c r="AI7" s="356"/>
      <c r="AJ7" s="356"/>
      <c r="AK7" s="356"/>
      <c r="AL7" s="356"/>
      <c r="AM7" s="356"/>
    </row>
    <row r="8" spans="2:39" s="166" customFormat="1" ht="80.25" customHeight="1" x14ac:dyDescent="0.25">
      <c r="B8" s="181"/>
      <c r="C8" s="356"/>
      <c r="D8" s="338"/>
      <c r="E8" s="359"/>
      <c r="F8" s="340"/>
      <c r="G8" s="359"/>
      <c r="H8" s="171"/>
      <c r="I8" s="172" t="s">
        <v>580</v>
      </c>
      <c r="J8" s="172" t="s">
        <v>581</v>
      </c>
      <c r="K8" s="192">
        <v>0</v>
      </c>
      <c r="L8" s="192">
        <v>0.2</v>
      </c>
      <c r="M8" s="192">
        <v>0.4</v>
      </c>
      <c r="N8" s="192">
        <v>0.6</v>
      </c>
      <c r="O8" s="192">
        <v>0.8</v>
      </c>
      <c r="P8" s="192">
        <v>1</v>
      </c>
      <c r="Q8" s="193" t="s">
        <v>564</v>
      </c>
      <c r="S8" s="174"/>
      <c r="T8" s="174" t="s">
        <v>582</v>
      </c>
      <c r="U8" s="173" t="s">
        <v>583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584</v>
      </c>
      <c r="W9" s="163" t="s">
        <v>585</v>
      </c>
      <c r="Y9" s="131" t="s">
        <v>565</v>
      </c>
    </row>
    <row r="10" spans="2:39" ht="107.25" customHeight="1" x14ac:dyDescent="0.45">
      <c r="B10" s="301">
        <v>1</v>
      </c>
      <c r="C10" s="154" t="s">
        <v>566</v>
      </c>
      <c r="D10" s="139"/>
      <c r="E10" s="285" t="s">
        <v>567</v>
      </c>
      <c r="F10" s="139"/>
      <c r="G10" s="204"/>
      <c r="H10" s="165"/>
      <c r="I10" s="137">
        <f>SUM(K10:P10)</f>
        <v>0</v>
      </c>
      <c r="J10" s="137">
        <f>SUM(K10:P10)</f>
        <v>0</v>
      </c>
      <c r="K10" s="135"/>
      <c r="L10" s="135"/>
      <c r="M10" s="135"/>
      <c r="N10" s="135"/>
      <c r="O10" s="136"/>
      <c r="P10" s="197"/>
      <c r="Q10" s="136"/>
      <c r="S10" s="138" t="str">
        <f>IF(SUM(K10:P10)=1,((K10*0)+(L10*20)+(M10*40)+(N10*60)+(O10*80)+(P10*100)),"")</f>
        <v/>
      </c>
      <c r="T10" s="160" t="e">
        <f>1/$I$16</f>
        <v>#DIV/0!</v>
      </c>
      <c r="U10" s="140" t="e">
        <f>1/$J$16</f>
        <v>#DIV/0!</v>
      </c>
      <c r="V10" s="152" t="e">
        <f>IF(Q10=1,0,S10*T10)</f>
        <v>#VALUE!</v>
      </c>
      <c r="W10" s="48" t="e">
        <f>IF(Q10=1,0,S10*U10)</f>
        <v>#VALUE!</v>
      </c>
      <c r="Y10" s="355"/>
      <c r="Z10" s="355"/>
      <c r="AG10" s="358" t="s">
        <v>1690</v>
      </c>
      <c r="AH10" s="358"/>
      <c r="AI10" s="358"/>
      <c r="AJ10" s="358"/>
      <c r="AK10" s="358"/>
      <c r="AL10" s="358"/>
      <c r="AM10" s="358"/>
    </row>
    <row r="11" spans="2:39" ht="47.25" customHeight="1" x14ac:dyDescent="0.45">
      <c r="B11" s="301">
        <v>2</v>
      </c>
      <c r="C11" s="154" t="s">
        <v>568</v>
      </c>
      <c r="D11" s="139"/>
      <c r="E11" s="285" t="s">
        <v>569</v>
      </c>
      <c r="F11" s="139"/>
      <c r="G11" s="204"/>
      <c r="H11" s="165"/>
      <c r="I11" s="137">
        <f>SUM(K11:P11)</f>
        <v>0</v>
      </c>
      <c r="J11" s="137">
        <f>SUM(K11:P11)</f>
        <v>0</v>
      </c>
      <c r="K11" s="135"/>
      <c r="L11" s="135"/>
      <c r="M11" s="135"/>
      <c r="N11" s="135"/>
      <c r="O11" s="136"/>
      <c r="P11" s="135"/>
      <c r="Q11" s="136"/>
      <c r="S11" s="138" t="str">
        <f>IF(SUM(K11:P11)=1,((K11*0)+(L11*20)+(M11*40)+(N11*60)+(O11*80)+(P11*100)),"")</f>
        <v/>
      </c>
      <c r="T11" s="160" t="e">
        <f>1/$I$16</f>
        <v>#DIV/0!</v>
      </c>
      <c r="U11" s="140" t="e">
        <f>1/$J$16</f>
        <v>#DIV/0!</v>
      </c>
      <c r="V11" s="152" t="e">
        <f>IF(Q11=1,0,S11*T11)</f>
        <v>#VALUE!</v>
      </c>
      <c r="W11" s="48" t="e">
        <f>IF(Q11=1,0,S11*U11)</f>
        <v>#VALUE!</v>
      </c>
      <c r="Y11" s="355"/>
      <c r="Z11" s="355"/>
      <c r="AG11" s="358" t="s">
        <v>1691</v>
      </c>
      <c r="AH11" s="358"/>
      <c r="AI11" s="358"/>
      <c r="AJ11" s="358"/>
      <c r="AK11" s="358"/>
      <c r="AL11" s="358"/>
      <c r="AM11" s="358"/>
    </row>
    <row r="12" spans="2:39" ht="45.75" customHeight="1" x14ac:dyDescent="0.45">
      <c r="B12" s="301">
        <v>3</v>
      </c>
      <c r="C12" s="154" t="s">
        <v>570</v>
      </c>
      <c r="D12" s="139"/>
      <c r="E12" s="285" t="s">
        <v>571</v>
      </c>
      <c r="F12" s="139"/>
      <c r="G12" s="204"/>
      <c r="H12" s="165"/>
      <c r="I12" s="137">
        <f>SUM(K12:P12)</f>
        <v>0</v>
      </c>
      <c r="J12" s="137">
        <f>SUM(K12:P12)</f>
        <v>0</v>
      </c>
      <c r="K12" s="135"/>
      <c r="L12" s="135"/>
      <c r="M12" s="135"/>
      <c r="N12" s="135"/>
      <c r="O12" s="136"/>
      <c r="P12" s="135"/>
      <c r="Q12" s="136"/>
      <c r="S12" s="138" t="str">
        <f>IF(SUM(K12:P12)=1,((K12*0)+(L12*20)+(M12*40)+(N12*60)+(O12*80)+(P12*100)),"")</f>
        <v/>
      </c>
      <c r="T12" s="160" t="e">
        <f>1/$I$16</f>
        <v>#DIV/0!</v>
      </c>
      <c r="U12" s="140" t="e">
        <f>1/$J$16</f>
        <v>#DIV/0!</v>
      </c>
      <c r="V12" s="152" t="e">
        <f>IF(Q12=1,0,S12*T12)</f>
        <v>#VALUE!</v>
      </c>
      <c r="W12" s="48" t="e">
        <f>IF(Q12=1,0,S12*U12)</f>
        <v>#VALUE!</v>
      </c>
      <c r="Y12" s="355"/>
      <c r="Z12" s="355"/>
      <c r="AG12" s="358" t="s">
        <v>1692</v>
      </c>
      <c r="AH12" s="358"/>
      <c r="AI12" s="358"/>
      <c r="AJ12" s="358"/>
      <c r="AK12" s="358"/>
      <c r="AL12" s="358"/>
      <c r="AM12" s="358"/>
    </row>
    <row r="13" spans="2:39" ht="50.25" customHeight="1" collapsed="1" x14ac:dyDescent="0.25">
      <c r="B13" s="301" t="s">
        <v>572</v>
      </c>
      <c r="C13" s="155" t="s">
        <v>573</v>
      </c>
      <c r="D13" s="128"/>
      <c r="E13" s="285" t="s">
        <v>574</v>
      </c>
      <c r="F13" s="128"/>
      <c r="G13" s="128"/>
      <c r="H13" s="165"/>
      <c r="I13" s="165"/>
      <c r="J13" s="137">
        <f>SUM(K13:P13)</f>
        <v>0</v>
      </c>
      <c r="K13" s="135"/>
      <c r="L13" s="135"/>
      <c r="M13" s="135"/>
      <c r="N13" s="135"/>
      <c r="O13" s="136"/>
      <c r="P13" s="135"/>
      <c r="Q13" s="136"/>
      <c r="S13" s="138" t="str">
        <f>IF(SUM(K13:P13)=1,((K13*0)+(L13*20)+(M13*40)+(N13*60)+(O13*80)+(P13*100)),"")</f>
        <v/>
      </c>
      <c r="T13" s="160"/>
      <c r="U13" s="140" t="e">
        <f>1/$J$16</f>
        <v>#DIV/0!</v>
      </c>
      <c r="V13" s="152"/>
      <c r="W13" s="48" t="e">
        <f>IF(Q13=1,0,S13*U13)</f>
        <v>#VALUE!</v>
      </c>
      <c r="Y13" s="368"/>
      <c r="Z13" s="368"/>
      <c r="AG13" s="358" t="s">
        <v>1693</v>
      </c>
      <c r="AH13" s="358"/>
      <c r="AI13" s="358"/>
      <c r="AJ13" s="358"/>
      <c r="AK13" s="358"/>
      <c r="AL13" s="358"/>
      <c r="AM13" s="358"/>
    </row>
    <row r="14" spans="2:39" ht="44.25" customHeight="1" x14ac:dyDescent="0.25">
      <c r="B14" s="301" t="s">
        <v>575</v>
      </c>
      <c r="C14" s="157" t="s">
        <v>576</v>
      </c>
      <c r="D14" s="128"/>
      <c r="E14" s="285" t="s">
        <v>577</v>
      </c>
      <c r="F14" s="128"/>
      <c r="G14" s="128"/>
      <c r="H14" s="165"/>
      <c r="I14" s="165"/>
      <c r="J14" s="137">
        <f>SUM(K14:P14)</f>
        <v>0</v>
      </c>
      <c r="K14" s="135"/>
      <c r="L14" s="135"/>
      <c r="M14" s="135"/>
      <c r="N14" s="135"/>
      <c r="O14" s="136"/>
      <c r="P14" s="135"/>
      <c r="Q14" s="136"/>
      <c r="S14" s="138" t="str">
        <f>IF(SUM(K14:P14)=1,((K14*0)+(L14*20)+(M14*40)+(N14*60)+(O14*80)+(P14*100)),"")</f>
        <v/>
      </c>
      <c r="T14" s="160"/>
      <c r="U14" s="140" t="e">
        <f>1/$J$16</f>
        <v>#DIV/0!</v>
      </c>
      <c r="V14" s="152"/>
      <c r="W14" s="48" t="e">
        <f>IF(Q14=1,0,S14*U14)</f>
        <v>#VALUE!</v>
      </c>
      <c r="Y14" s="355"/>
      <c r="Z14" s="355"/>
    </row>
    <row r="15" spans="2:39" x14ac:dyDescent="0.25">
      <c r="C15" s="165"/>
    </row>
    <row r="16" spans="2:39" x14ac:dyDescent="0.25">
      <c r="C16" s="165"/>
      <c r="I16" s="163">
        <f>SUM(I10:I14)</f>
        <v>0</v>
      </c>
      <c r="J16" s="163">
        <f>SUM(J10:J14)</f>
        <v>0</v>
      </c>
      <c r="R16" s="131" t="s">
        <v>578</v>
      </c>
      <c r="S16" s="142">
        <f>SUMIF(I16,3-U18,V16)</f>
        <v>0</v>
      </c>
      <c r="V16" s="184" t="e">
        <f>SUM(V10:V14)</f>
        <v>#VALUE!</v>
      </c>
      <c r="W16" s="184" t="e">
        <f>SUM(W10:W14)</f>
        <v>#VALUE!</v>
      </c>
    </row>
    <row r="17" spans="3:32" x14ac:dyDescent="0.25">
      <c r="C17" s="165"/>
      <c r="R17" s="131" t="s">
        <v>579</v>
      </c>
      <c r="S17" s="142">
        <f>SUMIF(J16,5-U19,W16)</f>
        <v>0</v>
      </c>
      <c r="X17" s="141"/>
    </row>
    <row r="18" spans="3:32" x14ac:dyDescent="0.25">
      <c r="C18" s="165"/>
      <c r="T18" s="163" t="s">
        <v>586</v>
      </c>
      <c r="U18" s="163">
        <f>SUM(Q10,Q11,,Q12)</f>
        <v>0</v>
      </c>
      <c r="X18" s="141"/>
    </row>
    <row r="19" spans="3:32" x14ac:dyDescent="0.25">
      <c r="C19" s="165"/>
      <c r="T19" s="163" t="s">
        <v>587</v>
      </c>
      <c r="U19" s="163">
        <f>SUM(Q10:Q14)</f>
        <v>0</v>
      </c>
    </row>
    <row r="20" spans="3:32" ht="13.5" customHeight="1" x14ac:dyDescent="0.25">
      <c r="C20" s="165"/>
    </row>
    <row r="21" spans="3:32" x14ac:dyDescent="0.25">
      <c r="C21" s="165"/>
    </row>
    <row r="28" spans="3:32" ht="22.5" customHeight="1" x14ac:dyDescent="0.25">
      <c r="AA28" s="164"/>
      <c r="AB28" s="164"/>
      <c r="AC28" s="164"/>
    </row>
    <row r="30" spans="3:32" ht="15" customHeight="1" x14ac:dyDescent="0.25">
      <c r="AA30" s="164"/>
      <c r="AB30" s="164"/>
      <c r="AC30" s="164"/>
      <c r="AD30" s="164"/>
      <c r="AE30" s="164"/>
      <c r="AF30" s="164"/>
    </row>
  </sheetData>
  <sheetProtection formatCells="0" formatColumns="0" formatRows="0" insertColumns="0" insertRows="0" insertHyperlinks="0" deleteColumns="0" deleteRows="0" sort="0" autoFilter="0" pivotTables="0"/>
  <mergeCells count="20">
    <mergeCell ref="Y12:Z12"/>
    <mergeCell ref="Y13:Z13"/>
    <mergeCell ref="Y14:Z14"/>
    <mergeCell ref="E7:E8"/>
    <mergeCell ref="C7:C8"/>
    <mergeCell ref="S7:U7"/>
    <mergeCell ref="Y10:Z10"/>
    <mergeCell ref="Y11:Z11"/>
    <mergeCell ref="G7:G8"/>
    <mergeCell ref="C1:U1"/>
    <mergeCell ref="C2:U2"/>
    <mergeCell ref="C3:U3"/>
    <mergeCell ref="I7:Q7"/>
    <mergeCell ref="K5:AC5"/>
    <mergeCell ref="C6:R6"/>
    <mergeCell ref="AG7:AM8"/>
    <mergeCell ref="AG12:AM12"/>
    <mergeCell ref="AG11:AM11"/>
    <mergeCell ref="AG10:AM10"/>
    <mergeCell ref="AG13:AM13"/>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showRowColHeaders="0" zoomScale="85" zoomScaleNormal="85" workbookViewId="0">
      <selection activeCell="E111" sqref="E111:H111"/>
    </sheetView>
  </sheetViews>
  <sheetFormatPr defaultColWidth="11.42578125" defaultRowHeight="12.75" x14ac:dyDescent="0.25"/>
  <cols>
    <col min="1" max="1" width="4.85546875" style="63" customWidth="1"/>
    <col min="2" max="2" width="23.28515625" style="63" customWidth="1"/>
    <col min="3" max="3" width="75" style="63" customWidth="1"/>
    <col min="4" max="4" width="14" style="63" hidden="1" customWidth="1"/>
    <col min="5" max="5" width="28.7109375" style="63" customWidth="1"/>
    <col min="6" max="6" width="20.85546875" style="63" customWidth="1"/>
    <col min="7" max="7" width="10" style="63" customWidth="1"/>
    <col min="8" max="8" width="14.42578125" style="63" customWidth="1"/>
    <col min="9" max="20" width="11.42578125" style="63" customWidth="1"/>
    <col min="21" max="21" width="14.42578125" style="63" customWidth="1"/>
    <col min="22" max="16384" width="11.42578125" style="63"/>
  </cols>
  <sheetData>
    <row r="1" spans="2:22" ht="19.5" customHeight="1" thickBot="1" x14ac:dyDescent="0.3">
      <c r="V1" s="64"/>
    </row>
    <row r="2" spans="2:22" ht="28.5" customHeight="1" thickBot="1" x14ac:dyDescent="0.3">
      <c r="B2" s="410" t="s">
        <v>588</v>
      </c>
      <c r="C2" s="411"/>
      <c r="D2" s="411"/>
      <c r="E2" s="411"/>
      <c r="F2" s="411"/>
      <c r="G2" s="412"/>
      <c r="I2" s="65"/>
      <c r="J2" s="65"/>
      <c r="K2" s="65"/>
      <c r="L2" s="65"/>
      <c r="M2" s="65"/>
      <c r="N2" s="65"/>
      <c r="O2" s="65"/>
      <c r="P2" s="65"/>
      <c r="Q2" s="65"/>
      <c r="R2" s="65"/>
      <c r="S2" s="65"/>
      <c r="T2" s="65"/>
      <c r="U2" s="43"/>
      <c r="V2" s="64"/>
    </row>
    <row r="3" spans="2:22" s="44" customFormat="1" ht="15.75" customHeight="1" thickBot="1" x14ac:dyDescent="0.3">
      <c r="B3" s="77"/>
      <c r="C3" s="77"/>
      <c r="D3" s="77"/>
      <c r="E3" s="77"/>
      <c r="F3" s="77"/>
      <c r="G3" s="77"/>
      <c r="I3" s="78"/>
      <c r="J3" s="78"/>
      <c r="K3" s="78"/>
      <c r="L3" s="78"/>
      <c r="M3" s="78"/>
      <c r="N3" s="78"/>
      <c r="O3" s="78"/>
      <c r="P3" s="78"/>
      <c r="Q3" s="78"/>
      <c r="R3" s="78"/>
      <c r="S3" s="78"/>
      <c r="T3" s="78"/>
      <c r="U3" s="49"/>
    </row>
    <row r="4" spans="2:22" ht="25.5" customHeight="1" thickBot="1" x14ac:dyDescent="0.3">
      <c r="B4" s="389" t="s">
        <v>589</v>
      </c>
      <c r="C4" s="390"/>
      <c r="D4" s="390"/>
      <c r="E4" s="390"/>
      <c r="F4" s="390"/>
      <c r="G4" s="81" t="s">
        <v>590</v>
      </c>
      <c r="V4" s="64"/>
    </row>
    <row r="5" spans="2:22" ht="18" customHeight="1" x14ac:dyDescent="0.25">
      <c r="B5" s="108" t="s">
        <v>591</v>
      </c>
      <c r="C5" s="117" t="s">
        <v>592</v>
      </c>
      <c r="D5" s="117"/>
      <c r="E5" s="117"/>
      <c r="F5" s="117"/>
      <c r="G5" s="79">
        <f>'D1'!T49</f>
        <v>0</v>
      </c>
      <c r="V5" s="64"/>
    </row>
    <row r="6" spans="2:22" ht="18" customHeight="1" thickBot="1" x14ac:dyDescent="0.3">
      <c r="B6" s="110" t="s">
        <v>593</v>
      </c>
      <c r="C6" s="118" t="s">
        <v>594</v>
      </c>
      <c r="D6" s="118"/>
      <c r="E6" s="118"/>
      <c r="F6" s="118"/>
      <c r="G6" s="80">
        <f>'D1'!T50</f>
        <v>0</v>
      </c>
      <c r="V6" s="64"/>
    </row>
    <row r="7" spans="2:22" ht="18" customHeight="1" thickBot="1" x14ac:dyDescent="0.3">
      <c r="B7" s="66"/>
      <c r="C7" s="67"/>
      <c r="D7" s="67"/>
      <c r="E7" s="68"/>
      <c r="F7" s="69"/>
      <c r="G7" s="68"/>
      <c r="V7" s="64"/>
    </row>
    <row r="8" spans="2:22" ht="28.5" customHeight="1" thickBot="1" x14ac:dyDescent="0.3">
      <c r="B8" s="389" t="s">
        <v>595</v>
      </c>
      <c r="C8" s="390"/>
      <c r="D8" s="390"/>
      <c r="E8" s="390"/>
      <c r="F8" s="390"/>
      <c r="G8" s="81" t="s">
        <v>596</v>
      </c>
      <c r="V8" s="64"/>
    </row>
    <row r="9" spans="2:22" ht="18" customHeight="1" x14ac:dyDescent="0.25">
      <c r="B9" s="108" t="s">
        <v>597</v>
      </c>
      <c r="C9" s="117" t="s">
        <v>598</v>
      </c>
      <c r="D9" s="117"/>
      <c r="E9" s="117"/>
      <c r="F9" s="117"/>
      <c r="G9" s="82">
        <f>'D2'!T24</f>
        <v>0</v>
      </c>
      <c r="V9" s="64"/>
    </row>
    <row r="10" spans="2:22" ht="21" customHeight="1" thickBot="1" x14ac:dyDescent="0.3">
      <c r="B10" s="110" t="s">
        <v>599</v>
      </c>
      <c r="C10" s="118" t="s">
        <v>600</v>
      </c>
      <c r="D10" s="118"/>
      <c r="E10" s="118"/>
      <c r="F10" s="118"/>
      <c r="G10" s="83">
        <f>'D2'!T25</f>
        <v>0</v>
      </c>
      <c r="I10" s="69"/>
      <c r="J10" s="69"/>
      <c r="K10" s="69"/>
      <c r="L10" s="69"/>
      <c r="M10" s="69"/>
      <c r="N10" s="69"/>
      <c r="O10" s="69"/>
      <c r="P10" s="69"/>
      <c r="Q10" s="69"/>
      <c r="R10" s="69"/>
      <c r="S10" s="69"/>
      <c r="T10" s="69"/>
      <c r="U10" s="52"/>
      <c r="V10" s="64"/>
    </row>
    <row r="11" spans="2:22" ht="25.5" customHeight="1" thickBot="1" x14ac:dyDescent="0.3">
      <c r="B11" s="66"/>
      <c r="C11" s="67"/>
      <c r="D11" s="67"/>
      <c r="E11" s="68"/>
      <c r="F11" s="69"/>
      <c r="G11" s="68"/>
      <c r="U11" s="52"/>
      <c r="V11" s="64"/>
    </row>
    <row r="12" spans="2:22" ht="29.25" customHeight="1" thickBot="1" x14ac:dyDescent="0.3">
      <c r="B12" s="413" t="s">
        <v>601</v>
      </c>
      <c r="C12" s="414"/>
      <c r="D12" s="414"/>
      <c r="E12" s="414"/>
      <c r="F12" s="414"/>
      <c r="G12" s="107" t="s">
        <v>602</v>
      </c>
      <c r="U12" s="52"/>
      <c r="V12" s="64"/>
    </row>
    <row r="13" spans="2:22" ht="18" customHeight="1" x14ac:dyDescent="0.25">
      <c r="B13" s="108" t="s">
        <v>603</v>
      </c>
      <c r="C13" s="119" t="s">
        <v>604</v>
      </c>
      <c r="D13" s="119"/>
      <c r="E13" s="119"/>
      <c r="F13" s="119"/>
      <c r="G13" s="109">
        <f>'D3'!S30</f>
        <v>0</v>
      </c>
      <c r="U13" s="55"/>
      <c r="V13" s="64"/>
    </row>
    <row r="14" spans="2:22" ht="18" customHeight="1" thickBot="1" x14ac:dyDescent="0.3">
      <c r="B14" s="110" t="s">
        <v>605</v>
      </c>
      <c r="C14" s="120" t="s">
        <v>606</v>
      </c>
      <c r="D14" s="120"/>
      <c r="E14" s="120"/>
      <c r="F14" s="120"/>
      <c r="G14" s="111">
        <f>'D3'!S31</f>
        <v>0</v>
      </c>
      <c r="V14" s="64"/>
    </row>
    <row r="15" spans="2:22" ht="18.75" customHeight="1" thickBot="1" x14ac:dyDescent="0.3">
      <c r="B15" s="66"/>
      <c r="C15" s="67"/>
      <c r="D15" s="67"/>
      <c r="E15" s="68"/>
      <c r="F15" s="69"/>
      <c r="G15" s="68"/>
      <c r="V15" s="64"/>
    </row>
    <row r="16" spans="2:22" ht="33" customHeight="1" thickBot="1" x14ac:dyDescent="0.3">
      <c r="B16" s="389" t="s">
        <v>607</v>
      </c>
      <c r="C16" s="390"/>
      <c r="D16" s="390"/>
      <c r="E16" s="390"/>
      <c r="F16" s="390"/>
      <c r="G16" s="81" t="s">
        <v>608</v>
      </c>
      <c r="V16" s="64"/>
    </row>
    <row r="17" spans="2:22" ht="18" customHeight="1" x14ac:dyDescent="0.25">
      <c r="B17" s="108" t="s">
        <v>609</v>
      </c>
      <c r="C17" s="117" t="s">
        <v>610</v>
      </c>
      <c r="D17" s="117"/>
      <c r="E17" s="117"/>
      <c r="F17" s="117"/>
      <c r="G17" s="79">
        <f>'D4'!T28</f>
        <v>0</v>
      </c>
      <c r="V17" s="64"/>
    </row>
    <row r="18" spans="2:22" ht="18" customHeight="1" thickBot="1" x14ac:dyDescent="0.3">
      <c r="B18" s="110" t="s">
        <v>611</v>
      </c>
      <c r="C18" s="118" t="s">
        <v>612</v>
      </c>
      <c r="D18" s="118"/>
      <c r="E18" s="118"/>
      <c r="F18" s="118"/>
      <c r="G18" s="80">
        <f>'D4'!T29</f>
        <v>0</v>
      </c>
      <c r="V18" s="64"/>
    </row>
    <row r="19" spans="2:22" ht="18" customHeight="1" thickBot="1" x14ac:dyDescent="0.3">
      <c r="B19" s="66"/>
      <c r="C19" s="67"/>
      <c r="D19" s="67"/>
      <c r="E19" s="68"/>
      <c r="F19" s="69"/>
      <c r="G19" s="68"/>
      <c r="V19" s="64"/>
    </row>
    <row r="20" spans="2:22" ht="27.75" customHeight="1" thickBot="1" x14ac:dyDescent="0.3">
      <c r="B20" s="389" t="s">
        <v>613</v>
      </c>
      <c r="C20" s="390"/>
      <c r="D20" s="390"/>
      <c r="E20" s="390"/>
      <c r="F20" s="390"/>
      <c r="G20" s="81" t="s">
        <v>614</v>
      </c>
      <c r="V20" s="64"/>
    </row>
    <row r="21" spans="2:22" ht="18" customHeight="1" x14ac:dyDescent="0.25">
      <c r="B21" s="108" t="s">
        <v>615</v>
      </c>
      <c r="C21" s="117" t="s">
        <v>616</v>
      </c>
      <c r="D21" s="117"/>
      <c r="E21" s="117"/>
      <c r="F21" s="117"/>
      <c r="G21" s="79">
        <f>'D5'!T62</f>
        <v>0</v>
      </c>
      <c r="V21" s="64"/>
    </row>
    <row r="22" spans="2:22" ht="18" customHeight="1" thickBot="1" x14ac:dyDescent="0.3">
      <c r="B22" s="110" t="s">
        <v>617</v>
      </c>
      <c r="C22" s="118" t="s">
        <v>618</v>
      </c>
      <c r="D22" s="118"/>
      <c r="E22" s="118"/>
      <c r="F22" s="118"/>
      <c r="G22" s="80">
        <f>'D5'!T63</f>
        <v>0</v>
      </c>
      <c r="V22" s="64"/>
    </row>
    <row r="23" spans="2:22" ht="18" customHeight="1" thickBot="1" x14ac:dyDescent="0.3">
      <c r="B23" s="66"/>
      <c r="C23" s="67"/>
      <c r="D23" s="67"/>
      <c r="E23" s="68"/>
      <c r="F23" s="69"/>
      <c r="G23" s="68"/>
      <c r="V23" s="64"/>
    </row>
    <row r="24" spans="2:22" ht="27.75" customHeight="1" thickBot="1" x14ac:dyDescent="0.3">
      <c r="B24" s="389" t="s">
        <v>619</v>
      </c>
      <c r="C24" s="390"/>
      <c r="D24" s="390"/>
      <c r="E24" s="390"/>
      <c r="F24" s="390"/>
      <c r="G24" s="81" t="s">
        <v>620</v>
      </c>
      <c r="V24" s="64"/>
    </row>
    <row r="25" spans="2:22" ht="18" customHeight="1" x14ac:dyDescent="0.25">
      <c r="B25" s="108" t="s">
        <v>621</v>
      </c>
      <c r="C25" s="117" t="s">
        <v>622</v>
      </c>
      <c r="D25" s="117"/>
      <c r="E25" s="117"/>
      <c r="F25" s="117"/>
      <c r="G25" s="79">
        <f>'D6'!S19</f>
        <v>0</v>
      </c>
      <c r="V25" s="64"/>
    </row>
    <row r="26" spans="2:22" ht="18" customHeight="1" thickBot="1" x14ac:dyDescent="0.3">
      <c r="B26" s="110" t="s">
        <v>623</v>
      </c>
      <c r="C26" s="118" t="s">
        <v>624</v>
      </c>
      <c r="D26" s="118"/>
      <c r="E26" s="118"/>
      <c r="F26" s="118"/>
      <c r="G26" s="80">
        <f>'D6'!S20</f>
        <v>0</v>
      </c>
      <c r="V26" s="64"/>
    </row>
    <row r="27" spans="2:22" ht="18" customHeight="1" thickBot="1" x14ac:dyDescent="0.3">
      <c r="B27" s="70"/>
      <c r="C27" s="71"/>
      <c r="D27" s="71"/>
      <c r="E27" s="72"/>
      <c r="F27" s="74"/>
      <c r="G27" s="73"/>
      <c r="V27" s="64"/>
    </row>
    <row r="28" spans="2:22" ht="26.25" customHeight="1" thickBot="1" x14ac:dyDescent="0.3">
      <c r="B28" s="389" t="s">
        <v>625</v>
      </c>
      <c r="C28" s="390"/>
      <c r="D28" s="390"/>
      <c r="E28" s="390"/>
      <c r="F28" s="390"/>
      <c r="G28" s="81" t="s">
        <v>626</v>
      </c>
      <c r="V28" s="64"/>
    </row>
    <row r="29" spans="2:22" ht="18" customHeight="1" x14ac:dyDescent="0.25">
      <c r="B29" s="108" t="s">
        <v>627</v>
      </c>
      <c r="C29" s="117" t="s">
        <v>628</v>
      </c>
      <c r="D29" s="117"/>
      <c r="E29" s="117"/>
      <c r="F29" s="117"/>
      <c r="G29" s="79">
        <f>'D7'!S16</f>
        <v>0</v>
      </c>
      <c r="V29" s="64"/>
    </row>
    <row r="30" spans="2:22" ht="24.75" customHeight="1" thickBot="1" x14ac:dyDescent="0.3">
      <c r="B30" s="110" t="s">
        <v>629</v>
      </c>
      <c r="C30" s="118" t="s">
        <v>630</v>
      </c>
      <c r="D30" s="118"/>
      <c r="E30" s="118"/>
      <c r="F30" s="118"/>
      <c r="G30" s="80">
        <f>'D7'!S17</f>
        <v>0</v>
      </c>
      <c r="H30" s="75"/>
      <c r="V30" s="64"/>
    </row>
    <row r="31" spans="2:22" ht="28.5" customHeight="1" thickBot="1" x14ac:dyDescent="0.3">
      <c r="B31" s="76"/>
      <c r="C31" s="67"/>
      <c r="D31" s="67"/>
      <c r="E31" s="68"/>
      <c r="F31" s="69"/>
      <c r="G31" s="68"/>
      <c r="H31" s="100"/>
      <c r="V31" s="64"/>
    </row>
    <row r="32" spans="2:22" ht="20.25" customHeight="1" thickBot="1" x14ac:dyDescent="0.3">
      <c r="B32" s="421" t="s">
        <v>631</v>
      </c>
      <c r="C32" s="422"/>
      <c r="D32" s="289"/>
      <c r="E32" s="423">
        <f>AVERAGE(G5,G9,G13,G17,G21,G25,G29)</f>
        <v>0</v>
      </c>
      <c r="F32" s="423"/>
      <c r="G32" s="424"/>
      <c r="H32" s="100" t="e">
        <f>_xlfn.NUMBERVALUE(#REF!)</f>
        <v>#REF!</v>
      </c>
      <c r="V32" s="64"/>
    </row>
    <row r="33" spans="2:22" ht="18" customHeight="1" x14ac:dyDescent="0.25">
      <c r="E33" s="68"/>
      <c r="F33" s="69"/>
      <c r="G33" s="68"/>
      <c r="H33" s="100" t="e">
        <f>_xlfn.NUMBERVALUE(#REF!)</f>
        <v>#REF!</v>
      </c>
      <c r="V33" s="64"/>
    </row>
    <row r="34" spans="2:22" ht="36" customHeight="1" x14ac:dyDescent="0.25">
      <c r="E34" s="394" t="s">
        <v>632</v>
      </c>
      <c r="F34" s="395"/>
      <c r="G34" s="182">
        <f>G5</f>
        <v>0</v>
      </c>
      <c r="V34" s="64"/>
    </row>
    <row r="35" spans="2:22" ht="33" customHeight="1" x14ac:dyDescent="0.25">
      <c r="E35" s="394" t="s">
        <v>633</v>
      </c>
      <c r="F35" s="395"/>
      <c r="G35" s="183">
        <f>G9</f>
        <v>0</v>
      </c>
      <c r="V35" s="64"/>
    </row>
    <row r="36" spans="2:22" ht="28.5" customHeight="1" x14ac:dyDescent="0.25">
      <c r="E36" s="394" t="s">
        <v>634</v>
      </c>
      <c r="F36" s="395"/>
      <c r="G36" s="182">
        <f>G13</f>
        <v>0</v>
      </c>
    </row>
    <row r="37" spans="2:22" ht="27" customHeight="1" x14ac:dyDescent="0.25">
      <c r="E37" s="396" t="s">
        <v>635</v>
      </c>
      <c r="F37" s="397"/>
      <c r="G37" s="182">
        <f>G17</f>
        <v>0</v>
      </c>
    </row>
    <row r="38" spans="2:22" ht="30" customHeight="1" x14ac:dyDescent="0.25">
      <c r="E38" s="394" t="s">
        <v>636</v>
      </c>
      <c r="F38" s="395"/>
      <c r="G38" s="182">
        <f>G21</f>
        <v>0</v>
      </c>
    </row>
    <row r="39" spans="2:22" ht="24.75" customHeight="1" x14ac:dyDescent="0.25">
      <c r="E39" s="394" t="s">
        <v>637</v>
      </c>
      <c r="F39" s="395"/>
      <c r="G39" s="182">
        <f>G25</f>
        <v>0</v>
      </c>
    </row>
    <row r="40" spans="2:22" ht="27.75" customHeight="1" x14ac:dyDescent="0.25">
      <c r="E40" s="394" t="s">
        <v>638</v>
      </c>
      <c r="F40" s="395"/>
      <c r="G40" s="182">
        <f>G29</f>
        <v>0</v>
      </c>
    </row>
    <row r="41" spans="2:22" ht="21" customHeight="1" x14ac:dyDescent="0.25">
      <c r="E41" s="68"/>
      <c r="F41" s="69"/>
      <c r="G41"/>
      <c r="H41"/>
    </row>
    <row r="42" spans="2:22" ht="28.5" customHeight="1" x14ac:dyDescent="0.25">
      <c r="E42" s="68"/>
      <c r="F42" s="69"/>
      <c r="G42"/>
      <c r="H42"/>
    </row>
    <row r="43" spans="2:22" ht="12" customHeight="1" thickBot="1" x14ac:dyDescent="0.3">
      <c r="I43" s="69"/>
      <c r="J43" s="69"/>
      <c r="K43" s="69"/>
      <c r="L43" s="69"/>
      <c r="M43" s="69"/>
      <c r="N43" s="69"/>
      <c r="O43" s="69"/>
      <c r="P43" s="69"/>
      <c r="Q43" s="69"/>
      <c r="R43" s="69"/>
      <c r="S43" s="69"/>
      <c r="T43" s="69"/>
    </row>
    <row r="44" spans="2:22" ht="20.25" customHeight="1" thickBot="1" x14ac:dyDescent="0.3">
      <c r="B44" s="421" t="s">
        <v>639</v>
      </c>
      <c r="C44" s="422"/>
      <c r="D44" s="289"/>
      <c r="E44" s="423">
        <f>AVERAGE(G6,G10,G14,G18,G22,G26,G30)</f>
        <v>0</v>
      </c>
      <c r="F44" s="423"/>
      <c r="G44" s="424"/>
      <c r="I44" s="69"/>
      <c r="J44" s="69"/>
      <c r="K44" s="69"/>
      <c r="L44" s="69"/>
      <c r="M44" s="69"/>
      <c r="N44" s="69"/>
      <c r="O44" s="69"/>
      <c r="P44" s="69"/>
      <c r="Q44" s="69"/>
      <c r="R44" s="69"/>
      <c r="S44" s="69"/>
      <c r="T44" s="69"/>
    </row>
    <row r="45" spans="2:22" ht="12" customHeight="1" x14ac:dyDescent="0.25">
      <c r="E45" s="68"/>
      <c r="F45" s="69"/>
      <c r="G45" s="68"/>
      <c r="I45" s="69"/>
      <c r="J45" s="69"/>
      <c r="K45" s="69"/>
      <c r="L45" s="69"/>
      <c r="M45" s="69"/>
      <c r="N45" s="69"/>
      <c r="O45" s="69"/>
      <c r="P45" s="69"/>
      <c r="Q45" s="69"/>
      <c r="R45" s="69"/>
      <c r="S45" s="69"/>
      <c r="T45" s="69"/>
    </row>
    <row r="46" spans="2:22" ht="30" customHeight="1" x14ac:dyDescent="0.25">
      <c r="E46" s="394" t="s">
        <v>640</v>
      </c>
      <c r="F46" s="395"/>
      <c r="G46" s="182">
        <f>G6</f>
        <v>0</v>
      </c>
    </row>
    <row r="47" spans="2:22" ht="30" customHeight="1" x14ac:dyDescent="0.25">
      <c r="E47" s="394" t="s">
        <v>641</v>
      </c>
      <c r="F47" s="395"/>
      <c r="G47" s="183">
        <f>G10</f>
        <v>0</v>
      </c>
    </row>
    <row r="48" spans="2:22" ht="25.5" customHeight="1" x14ac:dyDescent="0.25">
      <c r="E48" s="394" t="s">
        <v>642</v>
      </c>
      <c r="F48" s="395"/>
      <c r="G48" s="182">
        <f>G14</f>
        <v>0</v>
      </c>
    </row>
    <row r="49" spans="1:9" ht="25.5" customHeight="1" x14ac:dyDescent="0.25">
      <c r="E49" s="396" t="s">
        <v>643</v>
      </c>
      <c r="F49" s="397"/>
      <c r="G49" s="182">
        <f>G18</f>
        <v>0</v>
      </c>
    </row>
    <row r="50" spans="1:9" ht="28.5" customHeight="1" x14ac:dyDescent="0.25">
      <c r="E50" s="394" t="s">
        <v>644</v>
      </c>
      <c r="F50" s="395"/>
      <c r="G50" s="182">
        <f>G22</f>
        <v>0</v>
      </c>
    </row>
    <row r="51" spans="1:9" ht="26.25" customHeight="1" x14ac:dyDescent="0.25">
      <c r="E51" s="394" t="s">
        <v>645</v>
      </c>
      <c r="F51" s="395"/>
      <c r="G51" s="182">
        <f>G26</f>
        <v>0</v>
      </c>
    </row>
    <row r="52" spans="1:9" ht="30" customHeight="1" x14ac:dyDescent="0.25">
      <c r="E52" s="394" t="s">
        <v>646</v>
      </c>
      <c r="F52" s="395"/>
      <c r="G52" s="182">
        <f>G30</f>
        <v>0</v>
      </c>
    </row>
    <row r="53" spans="1:9" ht="15" x14ac:dyDescent="0.25">
      <c r="E53" s="68"/>
      <c r="F53" s="69"/>
      <c r="G53" s="163"/>
    </row>
    <row r="60" spans="1:9" ht="23.25" x14ac:dyDescent="0.25">
      <c r="B60" s="415" t="s">
        <v>647</v>
      </c>
      <c r="C60" s="415"/>
      <c r="D60" s="415"/>
      <c r="E60" s="415"/>
      <c r="F60" s="415"/>
      <c r="G60" s="415"/>
      <c r="H60" s="415"/>
      <c r="I60" s="415"/>
    </row>
    <row r="61" spans="1:9" ht="15" x14ac:dyDescent="0.25">
      <c r="A61" s="200"/>
      <c r="B61" s="306"/>
      <c r="C61" s="306"/>
      <c r="D61" s="306"/>
      <c r="E61" s="306"/>
      <c r="F61" s="299"/>
      <c r="G61" s="307"/>
      <c r="H61" s="307"/>
      <c r="I61" s="64"/>
    </row>
    <row r="62" spans="1:9" ht="31.5" customHeight="1" x14ac:dyDescent="0.25">
      <c r="A62" s="200"/>
      <c r="B62" s="379" t="s">
        <v>648</v>
      </c>
      <c r="C62" s="379"/>
      <c r="D62" s="379"/>
      <c r="E62" s="379"/>
      <c r="F62" s="379"/>
      <c r="G62" s="379"/>
      <c r="H62" s="379"/>
      <c r="I62" s="379"/>
    </row>
    <row r="63" spans="1:9" ht="15" x14ac:dyDescent="0.25">
      <c r="A63" s="200"/>
      <c r="B63" s="201"/>
      <c r="C63" s="201"/>
      <c r="D63" s="201"/>
      <c r="E63" s="201"/>
      <c r="F63" s="201"/>
      <c r="G63" s="200"/>
      <c r="H63" s="200"/>
    </row>
    <row r="64" spans="1:9" ht="15" x14ac:dyDescent="0.25">
      <c r="A64" s="200"/>
      <c r="B64" s="201"/>
      <c r="C64" s="201"/>
      <c r="D64" s="201"/>
      <c r="E64" s="201"/>
      <c r="F64" s="201"/>
      <c r="G64" s="200"/>
      <c r="H64" s="200"/>
    </row>
    <row r="65" spans="1:9" ht="15" x14ac:dyDescent="0.25">
      <c r="A65" s="200"/>
      <c r="B65" s="201"/>
      <c r="C65" s="201"/>
      <c r="D65" s="201"/>
      <c r="E65" s="201"/>
      <c r="F65" s="201"/>
      <c r="G65" s="200"/>
      <c r="H65" s="200"/>
    </row>
    <row r="66" spans="1:9" ht="15" x14ac:dyDescent="0.25">
      <c r="A66" s="200"/>
      <c r="B66" s="201"/>
      <c r="C66" s="201"/>
      <c r="D66" s="201"/>
      <c r="E66" s="201"/>
      <c r="F66" s="201"/>
      <c r="G66" s="200"/>
      <c r="H66" s="200"/>
    </row>
    <row r="67" spans="1:9" ht="15" x14ac:dyDescent="0.25">
      <c r="A67" s="200"/>
      <c r="B67" s="201"/>
      <c r="C67" s="201"/>
      <c r="D67" s="201"/>
      <c r="E67" s="201"/>
      <c r="F67" s="201"/>
      <c r="G67" s="200"/>
      <c r="H67" s="200"/>
    </row>
    <row r="68" spans="1:9" ht="15" x14ac:dyDescent="0.25">
      <c r="A68" s="200"/>
      <c r="B68" s="201"/>
      <c r="C68" s="201"/>
      <c r="D68" s="201"/>
      <c r="E68" s="201"/>
      <c r="F68" s="201"/>
      <c r="G68" s="200"/>
      <c r="H68" s="200"/>
    </row>
    <row r="69" spans="1:9" ht="15" x14ac:dyDescent="0.25">
      <c r="A69" s="200"/>
      <c r="B69" s="201"/>
      <c r="C69" s="201"/>
      <c r="D69" s="201"/>
      <c r="E69" s="201"/>
      <c r="F69" s="201"/>
      <c r="G69" s="200"/>
      <c r="H69" s="200"/>
    </row>
    <row r="70" spans="1:9" ht="15" x14ac:dyDescent="0.25">
      <c r="A70" s="200"/>
      <c r="B70" s="201"/>
      <c r="C70" s="201"/>
      <c r="D70" s="201"/>
      <c r="E70" s="201"/>
      <c r="F70" s="201"/>
      <c r="G70" s="200"/>
      <c r="H70" s="200"/>
    </row>
    <row r="71" spans="1:9" ht="15" x14ac:dyDescent="0.25">
      <c r="A71" s="200"/>
      <c r="B71" s="201"/>
      <c r="C71" s="201"/>
      <c r="D71" s="201"/>
      <c r="E71" s="201"/>
      <c r="F71" s="201"/>
      <c r="G71" s="200"/>
      <c r="H71" s="200"/>
    </row>
    <row r="72" spans="1:9" ht="15" x14ac:dyDescent="0.25">
      <c r="A72" s="200"/>
      <c r="B72" s="201"/>
      <c r="C72" s="201"/>
      <c r="D72" s="201"/>
      <c r="E72" s="201"/>
      <c r="F72" s="201"/>
      <c r="G72" s="200"/>
      <c r="H72" s="200"/>
    </row>
    <row r="73" spans="1:9" ht="22.5" customHeight="1" x14ac:dyDescent="0.25">
      <c r="A73" s="200"/>
      <c r="B73" s="211"/>
      <c r="C73" s="212" t="s">
        <v>649</v>
      </c>
      <c r="D73" s="287"/>
      <c r="E73" s="213"/>
      <c r="F73" s="380" t="s">
        <v>650</v>
      </c>
      <c r="G73" s="380"/>
      <c r="H73" s="214"/>
      <c r="I73" s="212" t="s">
        <v>651</v>
      </c>
    </row>
    <row r="74" spans="1:9" ht="15.75" thickBot="1" x14ac:dyDescent="0.3">
      <c r="A74" s="200"/>
      <c r="B74" s="201"/>
      <c r="C74" s="299"/>
      <c r="D74" s="299"/>
      <c r="E74" s="299"/>
      <c r="F74" s="299"/>
      <c r="G74" s="200"/>
      <c r="H74" s="200"/>
    </row>
    <row r="75" spans="1:9" ht="59.25" customHeight="1" x14ac:dyDescent="0.25">
      <c r="A75" s="200"/>
      <c r="B75" s="416" t="s">
        <v>652</v>
      </c>
      <c r="C75" s="220" t="s">
        <v>653</v>
      </c>
      <c r="D75" s="290"/>
      <c r="E75" s="391"/>
      <c r="F75" s="391"/>
      <c r="G75" s="391"/>
      <c r="H75" s="391"/>
      <c r="I75" s="293"/>
    </row>
    <row r="76" spans="1:9" ht="63.75" customHeight="1" x14ac:dyDescent="0.25">
      <c r="A76" s="200"/>
      <c r="B76" s="417"/>
      <c r="C76" s="221" t="s">
        <v>654</v>
      </c>
      <c r="D76" s="291"/>
      <c r="E76" s="384"/>
      <c r="F76" s="384"/>
      <c r="G76" s="384"/>
      <c r="H76" s="384"/>
      <c r="I76" s="294"/>
    </row>
    <row r="77" spans="1:9" ht="30" x14ac:dyDescent="0.25">
      <c r="A77" s="200"/>
      <c r="B77" s="417"/>
      <c r="C77" s="215" t="s">
        <v>655</v>
      </c>
      <c r="D77" s="292"/>
      <c r="E77" s="385"/>
      <c r="F77" s="385"/>
      <c r="G77" s="385"/>
      <c r="H77" s="385"/>
      <c r="I77" s="294"/>
    </row>
    <row r="78" spans="1:9" ht="15" x14ac:dyDescent="0.25">
      <c r="A78" s="200"/>
      <c r="B78" s="417"/>
      <c r="C78" s="222"/>
      <c r="D78" s="223"/>
      <c r="E78" s="386"/>
      <c r="F78" s="386"/>
      <c r="G78" s="386"/>
      <c r="H78" s="386"/>
      <c r="I78" s="295"/>
    </row>
    <row r="79" spans="1:9" ht="39" customHeight="1" x14ac:dyDescent="0.25">
      <c r="A79" s="200"/>
      <c r="B79" s="417"/>
      <c r="C79" s="221" t="s">
        <v>656</v>
      </c>
      <c r="D79" s="291"/>
      <c r="E79" s="384"/>
      <c r="F79" s="384"/>
      <c r="G79" s="384"/>
      <c r="H79" s="384"/>
      <c r="I79" s="294"/>
    </row>
    <row r="80" spans="1:9" ht="35.25" customHeight="1" x14ac:dyDescent="0.25">
      <c r="A80" s="200"/>
      <c r="B80" s="417"/>
      <c r="C80" s="238" t="s">
        <v>657</v>
      </c>
      <c r="D80" s="245"/>
      <c r="E80" s="245"/>
      <c r="F80" s="245"/>
      <c r="G80" s="246"/>
      <c r="H80" s="246"/>
      <c r="I80" s="295"/>
    </row>
    <row r="81" spans="1:9" ht="36" customHeight="1" x14ac:dyDescent="0.25">
      <c r="A81" s="200"/>
      <c r="B81" s="417"/>
      <c r="C81" s="243" t="s">
        <v>658</v>
      </c>
      <c r="D81" s="244" t="s">
        <v>743</v>
      </c>
      <c r="E81" s="381" t="s">
        <v>659</v>
      </c>
      <c r="F81" s="381"/>
      <c r="G81" s="381"/>
      <c r="H81" s="381"/>
      <c r="I81" s="298" t="str">
        <f>'D5'!T12</f>
        <v/>
      </c>
    </row>
    <row r="82" spans="1:9" ht="43.5" customHeight="1" x14ac:dyDescent="0.25">
      <c r="A82" s="200"/>
      <c r="B82" s="417"/>
      <c r="C82" s="243" t="s">
        <v>660</v>
      </c>
      <c r="D82" s="244" t="s">
        <v>744</v>
      </c>
      <c r="E82" s="381" t="s">
        <v>661</v>
      </c>
      <c r="F82" s="381"/>
      <c r="G82" s="381"/>
      <c r="H82" s="381"/>
      <c r="I82" s="298" t="str">
        <f>'D1'!T30</f>
        <v/>
      </c>
    </row>
    <row r="83" spans="1:9" ht="26.25" customHeight="1" x14ac:dyDescent="0.25">
      <c r="A83" s="200"/>
      <c r="B83" s="417"/>
      <c r="C83" s="222" t="s">
        <v>662</v>
      </c>
      <c r="D83" s="224"/>
      <c r="E83" s="382"/>
      <c r="F83" s="382"/>
      <c r="G83" s="382"/>
      <c r="H83" s="382"/>
      <c r="I83" s="296"/>
    </row>
    <row r="84" spans="1:9" ht="36" customHeight="1" x14ac:dyDescent="0.25">
      <c r="A84" s="200"/>
      <c r="B84" s="417"/>
      <c r="C84" s="238" t="s">
        <v>663</v>
      </c>
      <c r="D84" s="240"/>
      <c r="E84" s="383"/>
      <c r="F84" s="383"/>
      <c r="G84" s="383"/>
      <c r="H84" s="383"/>
      <c r="I84" s="296"/>
    </row>
    <row r="85" spans="1:9" ht="44.25" customHeight="1" x14ac:dyDescent="0.25">
      <c r="A85" s="200"/>
      <c r="B85" s="417"/>
      <c r="C85" s="243" t="s">
        <v>664</v>
      </c>
      <c r="D85" s="244" t="s">
        <v>745</v>
      </c>
      <c r="E85" s="381" t="s">
        <v>665</v>
      </c>
      <c r="F85" s="381"/>
      <c r="G85" s="381"/>
      <c r="H85" s="381"/>
      <c r="I85" s="298" t="str">
        <f>'D5'!T30</f>
        <v/>
      </c>
    </row>
    <row r="86" spans="1:9" ht="36.75" customHeight="1" x14ac:dyDescent="0.25">
      <c r="A86" s="200"/>
      <c r="B86" s="417"/>
      <c r="C86" s="243" t="s">
        <v>666</v>
      </c>
      <c r="D86" s="244" t="s">
        <v>746</v>
      </c>
      <c r="E86" s="381" t="s">
        <v>667</v>
      </c>
      <c r="F86" s="381"/>
      <c r="G86" s="381"/>
      <c r="H86" s="381"/>
      <c r="I86" s="298" t="str">
        <f>'D5'!T29</f>
        <v/>
      </c>
    </row>
    <row r="87" spans="1:9" ht="61.5" customHeight="1" x14ac:dyDescent="0.25">
      <c r="A87" s="200"/>
      <c r="B87" s="417"/>
      <c r="C87" s="243" t="s">
        <v>668</v>
      </c>
      <c r="D87" s="244" t="s">
        <v>747</v>
      </c>
      <c r="E87" s="381" t="s">
        <v>669</v>
      </c>
      <c r="F87" s="381"/>
      <c r="G87" s="381"/>
      <c r="H87" s="381"/>
      <c r="I87" s="298" t="str">
        <f>'D1'!T25</f>
        <v/>
      </c>
    </row>
    <row r="88" spans="1:9" ht="15" x14ac:dyDescent="0.25">
      <c r="A88" s="200"/>
      <c r="B88" s="417"/>
      <c r="C88" s="215" t="s">
        <v>670</v>
      </c>
      <c r="D88" s="207"/>
      <c r="E88" s="392"/>
      <c r="F88" s="392"/>
      <c r="G88" s="392"/>
      <c r="H88" s="392"/>
      <c r="I88" s="296"/>
    </row>
    <row r="89" spans="1:9" ht="15" x14ac:dyDescent="0.25">
      <c r="A89" s="200"/>
      <c r="B89" s="417"/>
      <c r="C89" s="222"/>
      <c r="D89" s="224"/>
      <c r="E89" s="393"/>
      <c r="F89" s="393"/>
      <c r="G89" s="393"/>
      <c r="H89" s="393"/>
      <c r="I89" s="296"/>
    </row>
    <row r="90" spans="1:9" ht="15" x14ac:dyDescent="0.25">
      <c r="A90" s="200"/>
      <c r="B90" s="417"/>
      <c r="C90" s="221" t="s">
        <v>671</v>
      </c>
      <c r="D90" s="225"/>
      <c r="E90" s="373"/>
      <c r="F90" s="373"/>
      <c r="G90" s="373"/>
      <c r="H90" s="373"/>
      <c r="I90" s="296"/>
    </row>
    <row r="91" spans="1:9" ht="25.5" customHeight="1" x14ac:dyDescent="0.25">
      <c r="A91" s="200"/>
      <c r="B91" s="418"/>
      <c r="C91" s="231" t="s">
        <v>672</v>
      </c>
      <c r="D91" s="242"/>
      <c r="E91" s="376"/>
      <c r="F91" s="376"/>
      <c r="G91" s="376"/>
      <c r="H91" s="376"/>
      <c r="I91" s="296"/>
    </row>
    <row r="92" spans="1:9" ht="38.25" customHeight="1" x14ac:dyDescent="0.25">
      <c r="A92" s="200"/>
      <c r="B92" s="419" t="s">
        <v>673</v>
      </c>
      <c r="C92" s="234" t="s">
        <v>674</v>
      </c>
      <c r="D92" s="235" t="s">
        <v>748</v>
      </c>
      <c r="E92" s="375" t="s">
        <v>675</v>
      </c>
      <c r="F92" s="375"/>
      <c r="G92" s="375"/>
      <c r="H92" s="375"/>
      <c r="I92" s="298" t="str">
        <f>'D5'!T14</f>
        <v/>
      </c>
    </row>
    <row r="93" spans="1:9" ht="36" customHeight="1" x14ac:dyDescent="0.25">
      <c r="A93" s="200"/>
      <c r="B93" s="419"/>
      <c r="C93" s="222" t="s">
        <v>676</v>
      </c>
      <c r="D93" s="241"/>
      <c r="E93" s="387"/>
      <c r="F93" s="387"/>
      <c r="G93" s="387"/>
      <c r="H93" s="387"/>
      <c r="I93" s="296"/>
    </row>
    <row r="94" spans="1:9" ht="31.5" customHeight="1" x14ac:dyDescent="0.25">
      <c r="A94" s="200"/>
      <c r="B94" s="419"/>
      <c r="C94" s="221" t="s">
        <v>677</v>
      </c>
      <c r="D94" s="226"/>
      <c r="E94" s="388"/>
      <c r="F94" s="388"/>
      <c r="G94" s="388"/>
      <c r="H94" s="388"/>
      <c r="I94" s="296"/>
    </row>
    <row r="95" spans="1:9" ht="36" customHeight="1" x14ac:dyDescent="0.25">
      <c r="A95" s="200"/>
      <c r="B95" s="419"/>
      <c r="C95" s="238" t="s">
        <v>678</v>
      </c>
      <c r="D95" s="239"/>
      <c r="E95" s="376"/>
      <c r="F95" s="376"/>
      <c r="G95" s="376"/>
      <c r="H95" s="376"/>
      <c r="I95" s="296"/>
    </row>
    <row r="96" spans="1:9" ht="38.25" customHeight="1" x14ac:dyDescent="0.25">
      <c r="A96" s="200"/>
      <c r="B96" s="419"/>
      <c r="C96" s="217" t="s">
        <v>679</v>
      </c>
      <c r="D96" s="208" t="s">
        <v>749</v>
      </c>
      <c r="E96" s="377" t="s">
        <v>680</v>
      </c>
      <c r="F96" s="377"/>
      <c r="G96" s="377"/>
      <c r="H96" s="377"/>
      <c r="I96" s="298" t="str">
        <f>'D3'!S10</f>
        <v/>
      </c>
    </row>
    <row r="97" spans="1:10" ht="32.25" customHeight="1" x14ac:dyDescent="0.25">
      <c r="A97" s="200"/>
      <c r="B97" s="419"/>
      <c r="C97" s="234"/>
      <c r="D97" s="235" t="s">
        <v>750</v>
      </c>
      <c r="E97" s="374" t="s">
        <v>681</v>
      </c>
      <c r="F97" s="374"/>
      <c r="G97" s="374"/>
      <c r="H97" s="374"/>
      <c r="I97" s="298" t="str">
        <f>'D3'!S12</f>
        <v/>
      </c>
    </row>
    <row r="98" spans="1:10" ht="30.75" customHeight="1" x14ac:dyDescent="0.25">
      <c r="A98" s="200"/>
      <c r="B98" s="419"/>
      <c r="C98" s="217" t="s">
        <v>682</v>
      </c>
      <c r="D98" s="208" t="s">
        <v>751</v>
      </c>
      <c r="E98" s="377" t="s">
        <v>683</v>
      </c>
      <c r="F98" s="377"/>
      <c r="G98" s="377"/>
      <c r="H98" s="377"/>
      <c r="I98" s="298" t="str">
        <f>'D3'!S14</f>
        <v/>
      </c>
      <c r="J98" s="64"/>
    </row>
    <row r="99" spans="1:10" ht="39.75" customHeight="1" x14ac:dyDescent="0.25">
      <c r="A99" s="200"/>
      <c r="B99" s="419"/>
      <c r="C99" s="217"/>
      <c r="D99" s="208" t="s">
        <v>752</v>
      </c>
      <c r="E99" s="378" t="s">
        <v>684</v>
      </c>
      <c r="F99" s="378"/>
      <c r="G99" s="378"/>
      <c r="H99" s="378"/>
      <c r="I99" s="298" t="str">
        <f>'D3'!S26</f>
        <v/>
      </c>
      <c r="J99" s="64"/>
    </row>
    <row r="100" spans="1:10" ht="29.25" customHeight="1" x14ac:dyDescent="0.25">
      <c r="A100" s="200"/>
      <c r="B100" s="419"/>
      <c r="C100" s="217"/>
      <c r="D100" s="208" t="s">
        <v>753</v>
      </c>
      <c r="E100" s="378" t="s">
        <v>685</v>
      </c>
      <c r="F100" s="378"/>
      <c r="G100" s="378"/>
      <c r="H100" s="378"/>
      <c r="I100" s="298" t="str">
        <f>'D3'!S27</f>
        <v/>
      </c>
      <c r="J100" s="64"/>
    </row>
    <row r="101" spans="1:10" ht="56.25" customHeight="1" x14ac:dyDescent="0.25">
      <c r="A101" s="200"/>
      <c r="B101" s="419"/>
      <c r="C101" s="217"/>
      <c r="D101" s="208" t="s">
        <v>754</v>
      </c>
      <c r="E101" s="378" t="s">
        <v>686</v>
      </c>
      <c r="F101" s="378"/>
      <c r="G101" s="378"/>
      <c r="H101" s="378"/>
      <c r="I101" s="298" t="str">
        <f>'D3'!S24</f>
        <v/>
      </c>
      <c r="J101" s="64"/>
    </row>
    <row r="102" spans="1:10" ht="33" customHeight="1" x14ac:dyDescent="0.25">
      <c r="A102" s="200"/>
      <c r="B102" s="419"/>
      <c r="C102" s="234"/>
      <c r="D102" s="235" t="s">
        <v>755</v>
      </c>
      <c r="E102" s="374" t="s">
        <v>687</v>
      </c>
      <c r="F102" s="374"/>
      <c r="G102" s="374"/>
      <c r="H102" s="374"/>
      <c r="I102" s="298" t="str">
        <f>'D3'!S23</f>
        <v/>
      </c>
      <c r="J102" s="64"/>
    </row>
    <row r="103" spans="1:10" ht="40.5" customHeight="1" x14ac:dyDescent="0.25">
      <c r="A103" s="200"/>
      <c r="B103" s="419"/>
      <c r="C103" s="234" t="s">
        <v>688</v>
      </c>
      <c r="D103" s="235" t="s">
        <v>756</v>
      </c>
      <c r="E103" s="375" t="s">
        <v>689</v>
      </c>
      <c r="F103" s="375"/>
      <c r="G103" s="375"/>
      <c r="H103" s="375"/>
      <c r="I103" s="298" t="str">
        <f>'D3'!S28</f>
        <v/>
      </c>
      <c r="J103" s="64"/>
    </row>
    <row r="104" spans="1:10" ht="45" customHeight="1" x14ac:dyDescent="0.25">
      <c r="A104" s="200"/>
      <c r="B104" s="419"/>
      <c r="C104" s="234" t="s">
        <v>690</v>
      </c>
      <c r="D104" s="235" t="s">
        <v>757</v>
      </c>
      <c r="E104" s="375" t="s">
        <v>691</v>
      </c>
      <c r="F104" s="375"/>
      <c r="G104" s="375"/>
      <c r="H104" s="375"/>
      <c r="I104" s="298" t="str">
        <f>'D3'!S12</f>
        <v/>
      </c>
      <c r="J104" s="64"/>
    </row>
    <row r="105" spans="1:10" ht="35.25" customHeight="1" x14ac:dyDescent="0.25">
      <c r="A105" s="200"/>
      <c r="B105" s="419"/>
      <c r="C105" s="234" t="s">
        <v>692</v>
      </c>
      <c r="D105" s="235" t="s">
        <v>758</v>
      </c>
      <c r="E105" s="377" t="s">
        <v>693</v>
      </c>
      <c r="F105" s="377"/>
      <c r="G105" s="377"/>
      <c r="H105" s="377"/>
      <c r="I105" s="298" t="str">
        <f>'D5'!T42</f>
        <v/>
      </c>
      <c r="J105" s="64"/>
    </row>
    <row r="106" spans="1:10" ht="35.25" customHeight="1" x14ac:dyDescent="0.25">
      <c r="A106" s="200"/>
      <c r="B106" s="419"/>
      <c r="C106" s="408" t="s">
        <v>694</v>
      </c>
      <c r="D106" s="235"/>
      <c r="E106" s="377" t="s">
        <v>695</v>
      </c>
      <c r="F106" s="377"/>
      <c r="G106" s="377"/>
      <c r="H106" s="377"/>
      <c r="I106" s="298" t="str">
        <f>'D1'!T37</f>
        <v/>
      </c>
      <c r="J106" s="64"/>
    </row>
    <row r="107" spans="1:10" ht="38.25" customHeight="1" x14ac:dyDescent="0.25">
      <c r="A107" s="200"/>
      <c r="B107" s="419"/>
      <c r="C107" s="409"/>
      <c r="D107" s="235" t="s">
        <v>759</v>
      </c>
      <c r="E107" s="374" t="s">
        <v>696</v>
      </c>
      <c r="F107" s="374"/>
      <c r="G107" s="374"/>
      <c r="H107" s="374"/>
      <c r="I107" s="298" t="str">
        <f>'D3'!S27</f>
        <v/>
      </c>
      <c r="J107" s="64"/>
    </row>
    <row r="108" spans="1:10" ht="32.25" customHeight="1" x14ac:dyDescent="0.25">
      <c r="A108" s="200"/>
      <c r="B108" s="419"/>
      <c r="C108" s="234" t="s">
        <v>697</v>
      </c>
      <c r="D108" s="235" t="s">
        <v>760</v>
      </c>
      <c r="E108" s="374" t="s">
        <v>698</v>
      </c>
      <c r="F108" s="374"/>
      <c r="G108" s="374"/>
      <c r="H108" s="374"/>
      <c r="I108" s="298" t="str">
        <f>'D2'!T11</f>
        <v/>
      </c>
    </row>
    <row r="109" spans="1:10" ht="31.5" customHeight="1" x14ac:dyDescent="0.25">
      <c r="A109" s="200"/>
      <c r="B109" s="419"/>
      <c r="C109" s="236" t="s">
        <v>699</v>
      </c>
      <c r="D109" s="237"/>
      <c r="E109" s="372"/>
      <c r="F109" s="372"/>
      <c r="G109" s="372"/>
      <c r="H109" s="372"/>
      <c r="I109" s="296"/>
    </row>
    <row r="110" spans="1:10" ht="47.25" customHeight="1" x14ac:dyDescent="0.25">
      <c r="A110" s="200"/>
      <c r="B110" s="420"/>
      <c r="C110" s="234" t="s">
        <v>700</v>
      </c>
      <c r="D110" s="235" t="s">
        <v>761</v>
      </c>
      <c r="E110" s="375" t="s">
        <v>701</v>
      </c>
      <c r="F110" s="375"/>
      <c r="G110" s="375"/>
      <c r="H110" s="375"/>
      <c r="I110" s="298" t="str">
        <f>'D2'!T10</f>
        <v/>
      </c>
    </row>
    <row r="111" spans="1:10" ht="51.75" customHeight="1" x14ac:dyDescent="0.25">
      <c r="A111" s="200"/>
      <c r="B111" s="400" t="s">
        <v>702</v>
      </c>
      <c r="C111" s="218" t="s">
        <v>703</v>
      </c>
      <c r="D111" s="219" t="s">
        <v>762</v>
      </c>
      <c r="E111" s="371" t="s">
        <v>704</v>
      </c>
      <c r="F111" s="371"/>
      <c r="G111" s="371"/>
      <c r="H111" s="371"/>
      <c r="I111" s="298" t="str">
        <f>'D1'!T12</f>
        <v/>
      </c>
    </row>
    <row r="112" spans="1:10" ht="30.75" customHeight="1" x14ac:dyDescent="0.25">
      <c r="A112" s="200"/>
      <c r="B112" s="401"/>
      <c r="C112" s="227"/>
      <c r="D112" s="228" t="s">
        <v>763</v>
      </c>
      <c r="E112" s="370" t="s">
        <v>705</v>
      </c>
      <c r="F112" s="370"/>
      <c r="G112" s="370"/>
      <c r="H112" s="370"/>
      <c r="I112" s="298" t="str">
        <f>'D1'!T13</f>
        <v/>
      </c>
    </row>
    <row r="113" spans="1:9" ht="33" customHeight="1" x14ac:dyDescent="0.25">
      <c r="A113" s="200"/>
      <c r="B113" s="401"/>
      <c r="C113" s="227" t="s">
        <v>706</v>
      </c>
      <c r="D113" s="229" t="s">
        <v>764</v>
      </c>
      <c r="E113" s="406" t="s">
        <v>707</v>
      </c>
      <c r="F113" s="406"/>
      <c r="G113" s="406"/>
      <c r="H113" s="406"/>
      <c r="I113" s="298" t="str">
        <f>'D1'!T29</f>
        <v/>
      </c>
    </row>
    <row r="114" spans="1:9" ht="30" customHeight="1" x14ac:dyDescent="0.25">
      <c r="A114" s="200"/>
      <c r="B114" s="401"/>
      <c r="C114" s="218" t="s">
        <v>708</v>
      </c>
      <c r="D114" s="219" t="s">
        <v>765</v>
      </c>
      <c r="E114" s="371" t="s">
        <v>709</v>
      </c>
      <c r="F114" s="371"/>
      <c r="G114" s="371"/>
      <c r="H114" s="371"/>
      <c r="I114" s="402" t="str">
        <f>'D5'!T16</f>
        <v/>
      </c>
    </row>
    <row r="115" spans="1:9" ht="25.5" customHeight="1" x14ac:dyDescent="0.25">
      <c r="A115" s="200"/>
      <c r="B115" s="401"/>
      <c r="C115" s="218" t="s">
        <v>710</v>
      </c>
      <c r="D115" s="209"/>
      <c r="E115" s="407"/>
      <c r="F115" s="407"/>
      <c r="G115" s="407"/>
      <c r="H115" s="407"/>
      <c r="I115" s="403"/>
    </row>
    <row r="116" spans="1:9" ht="24.75" customHeight="1" x14ac:dyDescent="0.25">
      <c r="A116" s="200"/>
      <c r="B116" s="401"/>
      <c r="C116" s="227" t="s">
        <v>711</v>
      </c>
      <c r="D116" s="288"/>
      <c r="E116" s="370"/>
      <c r="F116" s="370"/>
      <c r="G116" s="370"/>
      <c r="H116" s="370"/>
      <c r="I116" s="404"/>
    </row>
    <row r="117" spans="1:9" ht="36" customHeight="1" x14ac:dyDescent="0.25">
      <c r="A117" s="200"/>
      <c r="B117" s="401"/>
      <c r="C117" s="227" t="s">
        <v>712</v>
      </c>
      <c r="D117" s="229" t="s">
        <v>766</v>
      </c>
      <c r="E117" s="406" t="s">
        <v>713</v>
      </c>
      <c r="F117" s="406"/>
      <c r="G117" s="406"/>
      <c r="H117" s="406"/>
      <c r="I117" s="298" t="str">
        <f>'D5'!T52</f>
        <v/>
      </c>
    </row>
    <row r="118" spans="1:9" ht="57.75" customHeight="1" x14ac:dyDescent="0.25">
      <c r="A118" s="200"/>
      <c r="B118" s="401"/>
      <c r="C118" s="227" t="s">
        <v>714</v>
      </c>
      <c r="D118" s="229" t="s">
        <v>767</v>
      </c>
      <c r="E118" s="406" t="s">
        <v>715</v>
      </c>
      <c r="F118" s="406"/>
      <c r="G118" s="406"/>
      <c r="H118" s="406"/>
      <c r="I118" s="298" t="str">
        <f>'D1'!T24</f>
        <v/>
      </c>
    </row>
    <row r="119" spans="1:9" ht="39" customHeight="1" x14ac:dyDescent="0.25">
      <c r="A119" s="200"/>
      <c r="B119" s="401"/>
      <c r="C119" s="227" t="s">
        <v>716</v>
      </c>
      <c r="D119" s="229" t="s">
        <v>768</v>
      </c>
      <c r="E119" s="406" t="s">
        <v>717</v>
      </c>
      <c r="F119" s="406"/>
      <c r="G119" s="406"/>
      <c r="H119" s="406"/>
      <c r="I119" s="298" t="str">
        <f>'D5'!T28</f>
        <v/>
      </c>
    </row>
    <row r="120" spans="1:9" ht="37.5" customHeight="1" x14ac:dyDescent="0.25">
      <c r="A120" s="200"/>
      <c r="B120" s="401"/>
      <c r="C120" s="227" t="s">
        <v>718</v>
      </c>
      <c r="D120" s="229" t="s">
        <v>769</v>
      </c>
      <c r="E120" s="406" t="s">
        <v>719</v>
      </c>
      <c r="F120" s="406"/>
      <c r="G120" s="406"/>
      <c r="H120" s="406"/>
      <c r="I120" s="298" t="str">
        <f>'D5'!T33</f>
        <v/>
      </c>
    </row>
    <row r="121" spans="1:9" ht="45.75" customHeight="1" x14ac:dyDescent="0.25">
      <c r="A121" s="200"/>
      <c r="B121" s="401"/>
      <c r="C121" s="227" t="s">
        <v>720</v>
      </c>
      <c r="D121" s="229" t="s">
        <v>770</v>
      </c>
      <c r="E121" s="406" t="s">
        <v>721</v>
      </c>
      <c r="F121" s="406"/>
      <c r="G121" s="406"/>
      <c r="H121" s="406"/>
      <c r="I121" s="298" t="str">
        <f>'D1'!T38</f>
        <v/>
      </c>
    </row>
    <row r="122" spans="1:9" ht="48" customHeight="1" x14ac:dyDescent="0.25">
      <c r="A122" s="200"/>
      <c r="B122" s="401"/>
      <c r="C122" s="218" t="s">
        <v>722</v>
      </c>
      <c r="D122" s="219" t="s">
        <v>771</v>
      </c>
      <c r="E122" s="371" t="s">
        <v>723</v>
      </c>
      <c r="F122" s="371"/>
      <c r="G122" s="371"/>
      <c r="H122" s="371"/>
      <c r="I122" s="298" t="str">
        <f>'D1'!T38</f>
        <v/>
      </c>
    </row>
    <row r="123" spans="1:9" ht="46.5" customHeight="1" x14ac:dyDescent="0.25">
      <c r="A123" s="200"/>
      <c r="B123" s="401"/>
      <c r="C123" s="218"/>
      <c r="D123" s="210" t="s">
        <v>772</v>
      </c>
      <c r="E123" s="407" t="s">
        <v>724</v>
      </c>
      <c r="F123" s="407"/>
      <c r="G123" s="407"/>
      <c r="H123" s="407"/>
      <c r="I123" s="298" t="str">
        <f>'D5'!T20</f>
        <v/>
      </c>
    </row>
    <row r="124" spans="1:9" ht="39.75" customHeight="1" x14ac:dyDescent="0.25">
      <c r="A124" s="200"/>
      <c r="B124" s="401"/>
      <c r="C124" s="227"/>
      <c r="D124" s="228" t="s">
        <v>773</v>
      </c>
      <c r="E124" s="370" t="s">
        <v>725</v>
      </c>
      <c r="F124" s="370"/>
      <c r="G124" s="370"/>
      <c r="H124" s="370"/>
      <c r="I124" s="298" t="str">
        <f>'D5'!T22</f>
        <v/>
      </c>
    </row>
    <row r="125" spans="1:9" ht="42" customHeight="1" x14ac:dyDescent="0.25">
      <c r="A125" s="200"/>
      <c r="B125" s="401"/>
      <c r="C125" s="218" t="s">
        <v>726</v>
      </c>
      <c r="D125" s="219" t="s">
        <v>774</v>
      </c>
      <c r="E125" s="371" t="s">
        <v>727</v>
      </c>
      <c r="F125" s="371"/>
      <c r="G125" s="371"/>
      <c r="H125" s="371"/>
      <c r="I125" s="298" t="str">
        <f>'D5'!T54</f>
        <v/>
      </c>
    </row>
    <row r="126" spans="1:9" ht="45" customHeight="1" x14ac:dyDescent="0.25">
      <c r="A126" s="200"/>
      <c r="B126" s="401"/>
      <c r="C126" s="232"/>
      <c r="D126" s="233" t="s">
        <v>775</v>
      </c>
      <c r="E126" s="370" t="s">
        <v>728</v>
      </c>
      <c r="F126" s="370"/>
      <c r="G126" s="370"/>
      <c r="H126" s="370"/>
      <c r="I126" s="298" t="str">
        <f>'D5'!T56</f>
        <v/>
      </c>
    </row>
    <row r="127" spans="1:9" ht="36.75" customHeight="1" x14ac:dyDescent="0.25">
      <c r="A127" s="200"/>
      <c r="B127" s="401"/>
      <c r="C127" s="231" t="s">
        <v>729</v>
      </c>
      <c r="D127" s="230"/>
      <c r="E127" s="372"/>
      <c r="F127" s="372"/>
      <c r="G127" s="372"/>
      <c r="H127" s="372"/>
      <c r="I127" s="296"/>
    </row>
    <row r="128" spans="1:9" ht="39" customHeight="1" x14ac:dyDescent="0.25">
      <c r="A128" s="200"/>
      <c r="B128" s="401"/>
      <c r="C128" s="218" t="s">
        <v>730</v>
      </c>
      <c r="D128" s="219" t="s">
        <v>776</v>
      </c>
      <c r="E128" s="371" t="s">
        <v>731</v>
      </c>
      <c r="F128" s="371"/>
      <c r="G128" s="371"/>
      <c r="H128" s="371"/>
      <c r="I128" s="298" t="str">
        <f>'D5'!T59</f>
        <v/>
      </c>
    </row>
    <row r="129" spans="1:9" ht="51" customHeight="1" x14ac:dyDescent="0.25">
      <c r="A129" s="200"/>
      <c r="B129" s="401"/>
      <c r="C129" s="227"/>
      <c r="D129" s="228" t="s">
        <v>777</v>
      </c>
      <c r="E129" s="370" t="s">
        <v>732</v>
      </c>
      <c r="F129" s="370"/>
      <c r="G129" s="370"/>
      <c r="H129" s="370"/>
      <c r="I129" s="298" t="str">
        <f>'D5'!T24</f>
        <v/>
      </c>
    </row>
    <row r="130" spans="1:9" ht="38.25" customHeight="1" x14ac:dyDescent="0.25">
      <c r="A130" s="200"/>
      <c r="B130" s="398" t="s">
        <v>733</v>
      </c>
      <c r="C130" s="248" t="s">
        <v>734</v>
      </c>
      <c r="D130" s="249" t="s">
        <v>778</v>
      </c>
      <c r="E130" s="405" t="s">
        <v>735</v>
      </c>
      <c r="F130" s="405"/>
      <c r="G130" s="405"/>
      <c r="H130" s="405"/>
      <c r="I130" s="298" t="str">
        <f>'D5'!T53</f>
        <v/>
      </c>
    </row>
    <row r="131" spans="1:9" ht="43.5" customHeight="1" x14ac:dyDescent="0.25">
      <c r="A131" s="200"/>
      <c r="B131" s="398"/>
      <c r="C131" s="248" t="s">
        <v>736</v>
      </c>
      <c r="D131" s="249" t="s">
        <v>779</v>
      </c>
      <c r="E131" s="405" t="s">
        <v>737</v>
      </c>
      <c r="F131" s="405"/>
      <c r="G131" s="405"/>
      <c r="H131" s="405"/>
      <c r="I131" s="298" t="str">
        <f>'D5'!T51</f>
        <v/>
      </c>
    </row>
    <row r="132" spans="1:9" ht="48" customHeight="1" x14ac:dyDescent="0.25">
      <c r="A132" s="200"/>
      <c r="B132" s="398"/>
      <c r="C132" s="248" t="s">
        <v>738</v>
      </c>
      <c r="D132" s="250" t="s">
        <v>780</v>
      </c>
      <c r="E132" s="405" t="s">
        <v>739</v>
      </c>
      <c r="F132" s="405"/>
      <c r="G132" s="405"/>
      <c r="H132" s="405"/>
      <c r="I132" s="298" t="str">
        <f>'D1'!T33</f>
        <v/>
      </c>
    </row>
    <row r="133" spans="1:9" ht="42.75" customHeight="1" x14ac:dyDescent="0.25">
      <c r="A133" s="200"/>
      <c r="B133" s="398"/>
      <c r="C133" s="222" t="s">
        <v>740</v>
      </c>
      <c r="D133" s="224"/>
      <c r="E133" s="382"/>
      <c r="F133" s="382"/>
      <c r="G133" s="382"/>
      <c r="H133" s="382"/>
      <c r="I133" s="296"/>
    </row>
    <row r="134" spans="1:9" ht="48" customHeight="1" x14ac:dyDescent="0.25">
      <c r="A134" s="200"/>
      <c r="B134" s="398"/>
      <c r="C134" s="221" t="s">
        <v>741</v>
      </c>
      <c r="D134" s="225"/>
      <c r="E134" s="373"/>
      <c r="F134" s="373"/>
      <c r="G134" s="373"/>
      <c r="H134" s="373"/>
      <c r="I134" s="296"/>
    </row>
    <row r="135" spans="1:9" ht="33.75" customHeight="1" thickBot="1" x14ac:dyDescent="0.3">
      <c r="A135" s="200"/>
      <c r="B135" s="399"/>
      <c r="C135" s="216" t="s">
        <v>742</v>
      </c>
      <c r="D135" s="206"/>
      <c r="E135" s="369"/>
      <c r="F135" s="369"/>
      <c r="G135" s="369"/>
      <c r="H135" s="369"/>
      <c r="I135" s="297"/>
    </row>
  </sheetData>
  <sheetProtection formatCells="0" formatColumns="0" formatRows="0" insertColumns="0" insertRows="0" insertHyperlinks="0" deleteColumns="0" deleteRows="0" sort="0" autoFilter="0" pivotTables="0"/>
  <mergeCells count="91">
    <mergeCell ref="E46:F46"/>
    <mergeCell ref="E47:F47"/>
    <mergeCell ref="E48:F48"/>
    <mergeCell ref="E49:F49"/>
    <mergeCell ref="E50:F50"/>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5:H95"/>
    <mergeCell ref="E96:H96"/>
    <mergeCell ref="E97:H97"/>
    <mergeCell ref="E98:H98"/>
    <mergeCell ref="E104:H104"/>
    <mergeCell ref="E99:H99"/>
    <mergeCell ref="E100:H100"/>
    <mergeCell ref="E101:H101"/>
    <mergeCell ref="E107:H107"/>
    <mergeCell ref="E108:H108"/>
    <mergeCell ref="E109:H109"/>
    <mergeCell ref="E110:H110"/>
    <mergeCell ref="E112:H112"/>
    <mergeCell ref="E111:H111"/>
    <mergeCell ref="E135:H135"/>
    <mergeCell ref="E124:H124"/>
    <mergeCell ref="E125:H125"/>
    <mergeCell ref="E126:H126"/>
    <mergeCell ref="E127:H127"/>
    <mergeCell ref="E129:H129"/>
    <mergeCell ref="E128:H128"/>
    <mergeCell ref="E134:H134"/>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showRowColHeaders="0" zoomScale="70" zoomScaleNormal="70" workbookViewId="0">
      <selection activeCell="C140" sqref="C140:D140"/>
    </sheetView>
  </sheetViews>
  <sheetFormatPr defaultRowHeight="15" x14ac:dyDescent="0.25"/>
  <cols>
    <col min="1" max="1" width="9.140625" style="180"/>
    <col min="2" max="2" width="79.42578125" style="180" customWidth="1"/>
    <col min="3" max="3" width="69.5703125" style="180" customWidth="1"/>
    <col min="4" max="4" width="9.140625" style="180" customWidth="1"/>
    <col min="5" max="16384" width="9.140625" style="180"/>
  </cols>
  <sheetData>
    <row r="2" spans="2:4" ht="23.25" x14ac:dyDescent="0.35">
      <c r="B2" s="425" t="s">
        <v>781</v>
      </c>
      <c r="C2" s="425"/>
      <c r="D2" s="425"/>
    </row>
    <row r="4" spans="2:4" x14ac:dyDescent="0.25">
      <c r="B4" s="427" t="s">
        <v>782</v>
      </c>
      <c r="C4" s="427"/>
      <c r="D4" s="427"/>
    </row>
    <row r="5" spans="2:4" x14ac:dyDescent="0.25">
      <c r="B5" s="309" t="s">
        <v>783</v>
      </c>
      <c r="C5" s="428" t="s">
        <v>784</v>
      </c>
      <c r="D5" s="428"/>
    </row>
    <row r="6" spans="2:4" ht="30" x14ac:dyDescent="0.25">
      <c r="B6" s="310" t="s">
        <v>785</v>
      </c>
      <c r="C6" s="429"/>
      <c r="D6" s="429"/>
    </row>
    <row r="7" spans="2:4" ht="30" x14ac:dyDescent="0.25">
      <c r="B7" s="310" t="s">
        <v>786</v>
      </c>
      <c r="C7" s="429"/>
      <c r="D7" s="429"/>
    </row>
    <row r="8" spans="2:4" ht="18" customHeight="1" x14ac:dyDescent="0.25">
      <c r="B8" s="426" t="s">
        <v>787</v>
      </c>
      <c r="C8" s="429" t="s">
        <v>788</v>
      </c>
      <c r="D8" s="429"/>
    </row>
    <row r="9" spans="2:4" x14ac:dyDescent="0.25">
      <c r="B9" s="426"/>
      <c r="C9" s="429" t="s">
        <v>789</v>
      </c>
      <c r="D9" s="429"/>
    </row>
    <row r="10" spans="2:4" ht="51.75" customHeight="1" x14ac:dyDescent="0.25">
      <c r="B10" s="426"/>
      <c r="C10" s="429" t="s">
        <v>790</v>
      </c>
      <c r="D10" s="429"/>
    </row>
    <row r="11" spans="2:4" ht="45" x14ac:dyDescent="0.25">
      <c r="B11" s="310" t="s">
        <v>791</v>
      </c>
      <c r="C11" s="429" t="s">
        <v>792</v>
      </c>
      <c r="D11" s="429"/>
    </row>
    <row r="12" spans="2:4" ht="19.5" customHeight="1" x14ac:dyDescent="0.25">
      <c r="B12" s="426" t="s">
        <v>793</v>
      </c>
      <c r="C12" s="429" t="s">
        <v>794</v>
      </c>
      <c r="D12" s="429"/>
    </row>
    <row r="13" spans="2:4" ht="30.75" customHeight="1" x14ac:dyDescent="0.25">
      <c r="B13" s="426"/>
      <c r="C13" s="429" t="s">
        <v>795</v>
      </c>
      <c r="D13" s="429"/>
    </row>
    <row r="14" spans="2:4" ht="30.75" customHeight="1" x14ac:dyDescent="0.25">
      <c r="B14" s="426"/>
      <c r="C14" s="429" t="s">
        <v>796</v>
      </c>
      <c r="D14" s="429"/>
    </row>
    <row r="15" spans="2:4" ht="30" x14ac:dyDescent="0.25">
      <c r="B15" s="310" t="s">
        <v>797</v>
      </c>
      <c r="C15" s="429" t="s">
        <v>798</v>
      </c>
      <c r="D15" s="429"/>
    </row>
    <row r="16" spans="2:4" ht="30" x14ac:dyDescent="0.25">
      <c r="B16" s="310" t="s">
        <v>799</v>
      </c>
      <c r="C16" s="429" t="s">
        <v>800</v>
      </c>
      <c r="D16" s="429"/>
    </row>
    <row r="17" spans="2:4" ht="28.5" customHeight="1" x14ac:dyDescent="0.25">
      <c r="B17" s="310"/>
      <c r="C17" s="429" t="s">
        <v>801</v>
      </c>
      <c r="D17" s="429"/>
    </row>
    <row r="18" spans="2:4" ht="29.25" customHeight="1" x14ac:dyDescent="0.25">
      <c r="B18" s="310"/>
      <c r="C18" s="429" t="s">
        <v>802</v>
      </c>
      <c r="D18" s="429"/>
    </row>
    <row r="19" spans="2:4" ht="46.5" customHeight="1" x14ac:dyDescent="0.25">
      <c r="B19" s="310"/>
      <c r="C19" s="429" t="s">
        <v>803</v>
      </c>
      <c r="D19" s="429"/>
    </row>
    <row r="20" spans="2:4" ht="28.5" customHeight="1" x14ac:dyDescent="0.25">
      <c r="B20" s="426" t="s">
        <v>804</v>
      </c>
      <c r="C20" s="429" t="s">
        <v>805</v>
      </c>
      <c r="D20" s="429"/>
    </row>
    <row r="21" spans="2:4" ht="32.25" customHeight="1" x14ac:dyDescent="0.25">
      <c r="B21" s="426"/>
      <c r="C21" s="429" t="s">
        <v>806</v>
      </c>
      <c r="D21" s="429"/>
    </row>
    <row r="22" spans="2:4" ht="45" customHeight="1" x14ac:dyDescent="0.25">
      <c r="B22" s="426" t="s">
        <v>807</v>
      </c>
      <c r="C22" s="429" t="s">
        <v>808</v>
      </c>
      <c r="D22" s="429"/>
    </row>
    <row r="23" spans="2:4" ht="48.75" customHeight="1" x14ac:dyDescent="0.25">
      <c r="B23" s="426"/>
      <c r="C23" s="429" t="s">
        <v>809</v>
      </c>
      <c r="D23" s="429"/>
    </row>
    <row r="24" spans="2:4" x14ac:dyDescent="0.25">
      <c r="B24" s="310" t="s">
        <v>810</v>
      </c>
      <c r="C24" s="429"/>
      <c r="D24" s="429"/>
    </row>
    <row r="25" spans="2:4" x14ac:dyDescent="0.25">
      <c r="B25" s="310" t="s">
        <v>811</v>
      </c>
      <c r="C25" s="429"/>
      <c r="D25" s="429"/>
    </row>
    <row r="26" spans="2:4" ht="30" x14ac:dyDescent="0.25">
      <c r="B26" s="310" t="s">
        <v>812</v>
      </c>
      <c r="C26" s="429"/>
      <c r="D26" s="429"/>
    </row>
    <row r="27" spans="2:4" ht="30.75" customHeight="1" x14ac:dyDescent="0.25">
      <c r="B27" s="426" t="s">
        <v>813</v>
      </c>
      <c r="C27" s="429" t="s">
        <v>814</v>
      </c>
      <c r="D27" s="429"/>
    </row>
    <row r="28" spans="2:4" ht="32.25" customHeight="1" x14ac:dyDescent="0.25">
      <c r="B28" s="426"/>
      <c r="C28" s="429" t="s">
        <v>815</v>
      </c>
      <c r="D28" s="429"/>
    </row>
    <row r="29" spans="2:4" ht="36" customHeight="1" x14ac:dyDescent="0.25">
      <c r="B29" s="426"/>
      <c r="C29" s="429" t="s">
        <v>816</v>
      </c>
      <c r="D29" s="429"/>
    </row>
    <row r="30" spans="2:4" ht="43.5" customHeight="1" x14ac:dyDescent="0.25">
      <c r="B30" s="426"/>
      <c r="C30" s="429" t="s">
        <v>817</v>
      </c>
      <c r="D30" s="429"/>
    </row>
    <row r="31" spans="2:4" x14ac:dyDescent="0.25">
      <c r="B31" s="426"/>
      <c r="C31" s="429" t="s">
        <v>818</v>
      </c>
      <c r="D31" s="429"/>
    </row>
    <row r="32" spans="2:4" ht="30" customHeight="1" x14ac:dyDescent="0.25">
      <c r="B32" s="426"/>
      <c r="C32" s="429" t="s">
        <v>819</v>
      </c>
      <c r="D32" s="429"/>
    </row>
    <row r="33" spans="2:4" ht="51" customHeight="1" x14ac:dyDescent="0.25">
      <c r="B33" s="426"/>
      <c r="C33" s="429" t="s">
        <v>820</v>
      </c>
      <c r="D33" s="429"/>
    </row>
    <row r="34" spans="2:4" ht="29.25" customHeight="1" x14ac:dyDescent="0.25">
      <c r="B34" s="426"/>
      <c r="C34" s="429" t="s">
        <v>821</v>
      </c>
      <c r="D34" s="429"/>
    </row>
    <row r="35" spans="2:4" ht="48" customHeight="1" x14ac:dyDescent="0.25">
      <c r="B35" s="426"/>
      <c r="C35" s="429" t="s">
        <v>822</v>
      </c>
      <c r="D35" s="429"/>
    </row>
    <row r="36" spans="2:4" x14ac:dyDescent="0.25">
      <c r="B36" s="430" t="s">
        <v>823</v>
      </c>
      <c r="C36" s="430"/>
      <c r="D36" s="430"/>
    </row>
    <row r="37" spans="2:4" x14ac:dyDescent="0.25">
      <c r="B37" s="311" t="s">
        <v>824</v>
      </c>
      <c r="C37" s="428" t="s">
        <v>825</v>
      </c>
      <c r="D37" s="428"/>
    </row>
    <row r="38" spans="2:4" ht="30" x14ac:dyDescent="0.25">
      <c r="B38" s="310" t="s">
        <v>826</v>
      </c>
      <c r="C38" s="429"/>
      <c r="D38" s="429"/>
    </row>
    <row r="39" spans="2:4" ht="30" x14ac:dyDescent="0.25">
      <c r="B39" s="310" t="s">
        <v>827</v>
      </c>
      <c r="C39" s="429"/>
      <c r="D39" s="429"/>
    </row>
    <row r="40" spans="2:4" ht="30" x14ac:dyDescent="0.25">
      <c r="B40" s="310" t="s">
        <v>828</v>
      </c>
      <c r="C40" s="429"/>
      <c r="D40" s="429"/>
    </row>
    <row r="41" spans="2:4" ht="30" x14ac:dyDescent="0.25">
      <c r="B41" s="310" t="s">
        <v>829</v>
      </c>
      <c r="C41" s="429" t="s">
        <v>830</v>
      </c>
      <c r="D41" s="429"/>
    </row>
    <row r="42" spans="2:4" ht="33" customHeight="1" x14ac:dyDescent="0.25">
      <c r="B42" s="310" t="s">
        <v>831</v>
      </c>
      <c r="C42" s="429" t="s">
        <v>832</v>
      </c>
      <c r="D42" s="429"/>
    </row>
    <row r="43" spans="2:4" ht="30" customHeight="1" x14ac:dyDescent="0.25">
      <c r="B43" s="426" t="s">
        <v>833</v>
      </c>
      <c r="C43" s="429" t="s">
        <v>834</v>
      </c>
      <c r="D43" s="429"/>
    </row>
    <row r="44" spans="2:4" ht="51" customHeight="1" x14ac:dyDescent="0.25">
      <c r="B44" s="426"/>
      <c r="C44" s="429" t="s">
        <v>835</v>
      </c>
      <c r="D44" s="429"/>
    </row>
    <row r="45" spans="2:4" ht="37.5" customHeight="1" x14ac:dyDescent="0.25">
      <c r="B45" s="426"/>
      <c r="C45" s="429" t="s">
        <v>836</v>
      </c>
      <c r="D45" s="429"/>
    </row>
    <row r="46" spans="2:4" ht="30" x14ac:dyDescent="0.25">
      <c r="B46" s="310" t="s">
        <v>837</v>
      </c>
      <c r="C46" s="429"/>
      <c r="D46" s="429"/>
    </row>
    <row r="47" spans="2:4" ht="45" x14ac:dyDescent="0.25">
      <c r="B47" s="310" t="s">
        <v>838</v>
      </c>
      <c r="C47" s="429"/>
      <c r="D47" s="429"/>
    </row>
    <row r="48" spans="2:4" x14ac:dyDescent="0.25">
      <c r="B48" s="430" t="s">
        <v>839</v>
      </c>
      <c r="C48" s="430"/>
      <c r="D48" s="430"/>
    </row>
    <row r="49" spans="2:4" x14ac:dyDescent="0.25">
      <c r="B49" s="311" t="s">
        <v>840</v>
      </c>
      <c r="C49" s="428" t="s">
        <v>841</v>
      </c>
      <c r="D49" s="428"/>
    </row>
    <row r="50" spans="2:4" x14ac:dyDescent="0.25">
      <c r="B50" s="310" t="s">
        <v>842</v>
      </c>
      <c r="C50" s="429" t="s">
        <v>843</v>
      </c>
      <c r="D50" s="429"/>
    </row>
    <row r="51" spans="2:4" ht="42" customHeight="1" x14ac:dyDescent="0.25">
      <c r="B51" s="426" t="s">
        <v>844</v>
      </c>
      <c r="C51" s="429" t="s">
        <v>845</v>
      </c>
      <c r="D51" s="429"/>
    </row>
    <row r="52" spans="2:4" ht="44.25" customHeight="1" x14ac:dyDescent="0.25">
      <c r="B52" s="426"/>
      <c r="C52" s="429" t="s">
        <v>846</v>
      </c>
      <c r="D52" s="429"/>
    </row>
    <row r="53" spans="2:4" ht="29.25" customHeight="1" x14ac:dyDescent="0.25">
      <c r="B53" s="426"/>
      <c r="C53" s="429" t="s">
        <v>847</v>
      </c>
      <c r="D53" s="429"/>
    </row>
    <row r="54" spans="2:4" ht="29.25" customHeight="1" x14ac:dyDescent="0.25">
      <c r="B54" s="426"/>
      <c r="C54" s="429" t="s">
        <v>848</v>
      </c>
      <c r="D54" s="429"/>
    </row>
    <row r="55" spans="2:4" x14ac:dyDescent="0.25">
      <c r="B55" s="426"/>
      <c r="C55" s="429" t="s">
        <v>849</v>
      </c>
      <c r="D55" s="429"/>
    </row>
    <row r="56" spans="2:4" ht="29.25" customHeight="1" x14ac:dyDescent="0.25">
      <c r="B56" s="426"/>
      <c r="C56" s="429" t="s">
        <v>850</v>
      </c>
      <c r="D56" s="429"/>
    </row>
    <row r="57" spans="2:4" ht="33" customHeight="1" x14ac:dyDescent="0.25">
      <c r="B57" s="426"/>
      <c r="C57" s="429" t="s">
        <v>851</v>
      </c>
      <c r="D57" s="429"/>
    </row>
    <row r="58" spans="2:4" ht="30" customHeight="1" x14ac:dyDescent="0.25">
      <c r="B58" s="426"/>
      <c r="C58" s="429" t="s">
        <v>852</v>
      </c>
      <c r="D58" s="429"/>
    </row>
    <row r="59" spans="2:4" ht="32.25" customHeight="1" x14ac:dyDescent="0.25">
      <c r="B59" s="426"/>
      <c r="C59" s="429" t="s">
        <v>853</v>
      </c>
      <c r="D59" s="429"/>
    </row>
    <row r="60" spans="2:4" ht="30" x14ac:dyDescent="0.25">
      <c r="B60" s="310" t="s">
        <v>854</v>
      </c>
      <c r="C60" s="429"/>
      <c r="D60" s="429"/>
    </row>
    <row r="61" spans="2:4" x14ac:dyDescent="0.25">
      <c r="B61" s="310" t="s">
        <v>855</v>
      </c>
      <c r="C61" s="429"/>
      <c r="D61" s="429"/>
    </row>
    <row r="62" spans="2:4" ht="45" x14ac:dyDescent="0.25">
      <c r="B62" s="310" t="s">
        <v>856</v>
      </c>
      <c r="C62" s="429"/>
      <c r="D62" s="429"/>
    </row>
    <row r="63" spans="2:4" ht="32.25" customHeight="1" x14ac:dyDescent="0.25">
      <c r="B63" s="426" t="s">
        <v>857</v>
      </c>
      <c r="C63" s="429" t="s">
        <v>858</v>
      </c>
      <c r="D63" s="429"/>
    </row>
    <row r="64" spans="2:4" x14ac:dyDescent="0.25">
      <c r="B64" s="426"/>
      <c r="C64" s="429" t="s">
        <v>859</v>
      </c>
      <c r="D64" s="429"/>
    </row>
    <row r="65" spans="2:4" ht="31.5" customHeight="1" x14ac:dyDescent="0.25">
      <c r="B65" s="426"/>
      <c r="C65" s="429" t="s">
        <v>860</v>
      </c>
      <c r="D65" s="429"/>
    </row>
    <row r="66" spans="2:4" x14ac:dyDescent="0.25">
      <c r="B66" s="430" t="s">
        <v>861</v>
      </c>
      <c r="C66" s="430"/>
      <c r="D66" s="430"/>
    </row>
    <row r="67" spans="2:4" x14ac:dyDescent="0.25">
      <c r="B67" s="311" t="s">
        <v>862</v>
      </c>
      <c r="C67" s="428" t="s">
        <v>863</v>
      </c>
      <c r="D67" s="428"/>
    </row>
    <row r="68" spans="2:4" ht="30" x14ac:dyDescent="0.25">
      <c r="B68" s="310" t="s">
        <v>864</v>
      </c>
      <c r="C68" s="429"/>
      <c r="D68" s="429"/>
    </row>
    <row r="69" spans="2:4" ht="28.5" customHeight="1" x14ac:dyDescent="0.25">
      <c r="B69" s="426" t="s">
        <v>865</v>
      </c>
      <c r="C69" s="429" t="s">
        <v>866</v>
      </c>
      <c r="D69" s="429"/>
    </row>
    <row r="70" spans="2:4" ht="30.75" customHeight="1" x14ac:dyDescent="0.25">
      <c r="B70" s="426"/>
      <c r="C70" s="429" t="s">
        <v>867</v>
      </c>
      <c r="D70" s="429"/>
    </row>
    <row r="71" spans="2:4" ht="15.75" customHeight="1" x14ac:dyDescent="0.25">
      <c r="B71" s="426"/>
      <c r="C71" s="429" t="s">
        <v>868</v>
      </c>
      <c r="D71" s="429"/>
    </row>
    <row r="72" spans="2:4" ht="30.75" customHeight="1" x14ac:dyDescent="0.25">
      <c r="B72" s="426"/>
      <c r="C72" s="429" t="s">
        <v>869</v>
      </c>
      <c r="D72" s="429"/>
    </row>
    <row r="73" spans="2:4" ht="30" customHeight="1" x14ac:dyDescent="0.25">
      <c r="B73" s="426"/>
      <c r="C73" s="429" t="s">
        <v>870</v>
      </c>
      <c r="D73" s="429"/>
    </row>
    <row r="74" spans="2:4" ht="45.75" customHeight="1" x14ac:dyDescent="0.25">
      <c r="B74" s="426"/>
      <c r="C74" s="429" t="s">
        <v>871</v>
      </c>
      <c r="D74" s="429"/>
    </row>
    <row r="75" spans="2:4" ht="48" customHeight="1" x14ac:dyDescent="0.25">
      <c r="B75" s="426"/>
      <c r="C75" s="429" t="s">
        <v>872</v>
      </c>
      <c r="D75" s="429"/>
    </row>
    <row r="76" spans="2:4" ht="30" customHeight="1" x14ac:dyDescent="0.25">
      <c r="B76" s="426" t="s">
        <v>873</v>
      </c>
      <c r="C76" s="429" t="s">
        <v>874</v>
      </c>
      <c r="D76" s="429"/>
    </row>
    <row r="77" spans="2:4" x14ac:dyDescent="0.25">
      <c r="B77" s="426"/>
      <c r="C77" s="429" t="s">
        <v>875</v>
      </c>
      <c r="D77" s="429"/>
    </row>
    <row r="78" spans="2:4" x14ac:dyDescent="0.25">
      <c r="B78" s="426"/>
      <c r="C78" s="429" t="s">
        <v>876</v>
      </c>
      <c r="D78" s="429"/>
    </row>
    <row r="79" spans="2:4" ht="34.5" customHeight="1" x14ac:dyDescent="0.25">
      <c r="B79" s="426"/>
      <c r="C79" s="429" t="s">
        <v>877</v>
      </c>
      <c r="D79" s="429"/>
    </row>
    <row r="80" spans="2:4" ht="33" customHeight="1" x14ac:dyDescent="0.25">
      <c r="B80" s="426"/>
      <c r="C80" s="429" t="s">
        <v>878</v>
      </c>
      <c r="D80" s="429"/>
    </row>
    <row r="81" spans="2:4" ht="32.25" customHeight="1" x14ac:dyDescent="0.25">
      <c r="B81" s="426"/>
      <c r="C81" s="429" t="s">
        <v>879</v>
      </c>
      <c r="D81" s="429"/>
    </row>
    <row r="82" spans="2:4" x14ac:dyDescent="0.25">
      <c r="B82" s="426"/>
      <c r="C82" s="429" t="s">
        <v>880</v>
      </c>
      <c r="D82" s="429"/>
    </row>
    <row r="83" spans="2:4" x14ac:dyDescent="0.25">
      <c r="B83" s="430" t="s">
        <v>881</v>
      </c>
      <c r="C83" s="430"/>
      <c r="D83" s="430"/>
    </row>
    <row r="84" spans="2:4" x14ac:dyDescent="0.25">
      <c r="B84" s="311" t="s">
        <v>882</v>
      </c>
      <c r="C84" s="428" t="s">
        <v>883</v>
      </c>
      <c r="D84" s="428"/>
    </row>
    <row r="85" spans="2:4" ht="30" x14ac:dyDescent="0.25">
      <c r="B85" s="310" t="s">
        <v>884</v>
      </c>
      <c r="C85" s="429" t="s">
        <v>885</v>
      </c>
      <c r="D85" s="429"/>
    </row>
    <row r="86" spans="2:4" ht="30" x14ac:dyDescent="0.25">
      <c r="B86" s="310" t="s">
        <v>886</v>
      </c>
      <c r="C86" s="429" t="s">
        <v>887</v>
      </c>
      <c r="D86" s="429"/>
    </row>
    <row r="87" spans="2:4" ht="33.75" customHeight="1" x14ac:dyDescent="0.25">
      <c r="B87" s="310" t="s">
        <v>888</v>
      </c>
      <c r="C87" s="429" t="s">
        <v>889</v>
      </c>
      <c r="D87" s="429"/>
    </row>
    <row r="88" spans="2:4" ht="45" x14ac:dyDescent="0.25">
      <c r="B88" s="310" t="s">
        <v>890</v>
      </c>
      <c r="C88" s="429"/>
      <c r="D88" s="429"/>
    </row>
    <row r="89" spans="2:4" ht="44.25" customHeight="1" x14ac:dyDescent="0.25">
      <c r="B89" s="426" t="s">
        <v>891</v>
      </c>
      <c r="C89" s="429" t="s">
        <v>892</v>
      </c>
      <c r="D89" s="429"/>
    </row>
    <row r="90" spans="2:4" x14ac:dyDescent="0.25">
      <c r="B90" s="426"/>
      <c r="C90" s="429" t="s">
        <v>893</v>
      </c>
      <c r="D90" s="429"/>
    </row>
    <row r="91" spans="2:4" ht="52.5" customHeight="1" x14ac:dyDescent="0.25">
      <c r="B91" s="426"/>
      <c r="C91" s="429" t="s">
        <v>894</v>
      </c>
      <c r="D91" s="429"/>
    </row>
    <row r="92" spans="2:4" x14ac:dyDescent="0.25">
      <c r="B92" s="426"/>
      <c r="C92" s="429" t="s">
        <v>895</v>
      </c>
      <c r="D92" s="429"/>
    </row>
    <row r="93" spans="2:4" ht="29.25" customHeight="1" x14ac:dyDescent="0.25">
      <c r="B93" s="426"/>
      <c r="C93" s="429" t="s">
        <v>896</v>
      </c>
      <c r="D93" s="429"/>
    </row>
    <row r="94" spans="2:4" x14ac:dyDescent="0.25">
      <c r="B94" s="426"/>
      <c r="C94" s="429" t="s">
        <v>897</v>
      </c>
      <c r="D94" s="429"/>
    </row>
    <row r="95" spans="2:4" ht="32.25" customHeight="1" x14ac:dyDescent="0.25">
      <c r="B95" s="426"/>
      <c r="C95" s="429" t="s">
        <v>898</v>
      </c>
      <c r="D95" s="429"/>
    </row>
    <row r="96" spans="2:4" x14ac:dyDescent="0.25">
      <c r="B96" s="426" t="s">
        <v>899</v>
      </c>
      <c r="C96" s="429"/>
      <c r="D96" s="429"/>
    </row>
    <row r="97" spans="2:4" x14ac:dyDescent="0.25">
      <c r="B97" s="426"/>
      <c r="C97" s="429"/>
      <c r="D97" s="429"/>
    </row>
    <row r="98" spans="2:4" ht="29.25" customHeight="1" x14ac:dyDescent="0.25">
      <c r="B98" s="426" t="s">
        <v>900</v>
      </c>
      <c r="C98" s="429" t="s">
        <v>901</v>
      </c>
      <c r="D98" s="429"/>
    </row>
    <row r="99" spans="2:4" ht="29.25" customHeight="1" x14ac:dyDescent="0.25">
      <c r="B99" s="426"/>
      <c r="C99" s="429" t="s">
        <v>902</v>
      </c>
      <c r="D99" s="429"/>
    </row>
    <row r="100" spans="2:4" ht="29.25" customHeight="1" x14ac:dyDescent="0.25">
      <c r="B100" s="426"/>
      <c r="C100" s="429" t="s">
        <v>903</v>
      </c>
      <c r="D100" s="429"/>
    </row>
    <row r="101" spans="2:4" ht="28.5" customHeight="1" x14ac:dyDescent="0.25">
      <c r="B101" s="426"/>
      <c r="C101" s="429" t="s">
        <v>904</v>
      </c>
      <c r="D101" s="429"/>
    </row>
    <row r="102" spans="2:4" ht="30.75" customHeight="1" x14ac:dyDescent="0.25">
      <c r="B102" s="426"/>
      <c r="C102" s="429" t="s">
        <v>905</v>
      </c>
      <c r="D102" s="429"/>
    </row>
    <row r="103" spans="2:4" ht="30" customHeight="1" x14ac:dyDescent="0.25">
      <c r="B103" s="426"/>
      <c r="C103" s="429" t="s">
        <v>906</v>
      </c>
      <c r="D103" s="429"/>
    </row>
    <row r="104" spans="2:4" ht="31.5" customHeight="1" x14ac:dyDescent="0.25">
      <c r="B104" s="426"/>
      <c r="C104" s="429" t="s">
        <v>907</v>
      </c>
      <c r="D104" s="429"/>
    </row>
    <row r="105" spans="2:4" x14ac:dyDescent="0.25">
      <c r="B105" s="426" t="s">
        <v>908</v>
      </c>
      <c r="C105" s="429" t="s">
        <v>909</v>
      </c>
      <c r="D105" s="429"/>
    </row>
    <row r="106" spans="2:4" x14ac:dyDescent="0.25">
      <c r="B106" s="426"/>
      <c r="C106" s="429" t="s">
        <v>910</v>
      </c>
      <c r="D106" s="429"/>
    </row>
    <row r="107" spans="2:4" ht="29.25" customHeight="1" x14ac:dyDescent="0.25">
      <c r="B107" s="426"/>
      <c r="C107" s="429" t="s">
        <v>911</v>
      </c>
      <c r="D107" s="429"/>
    </row>
    <row r="108" spans="2:4" ht="30.75" customHeight="1" x14ac:dyDescent="0.25">
      <c r="B108" s="426"/>
      <c r="C108" s="429" t="s">
        <v>912</v>
      </c>
      <c r="D108" s="429"/>
    </row>
    <row r="109" spans="2:4" ht="33" customHeight="1" x14ac:dyDescent="0.25">
      <c r="B109" s="426"/>
      <c r="C109" s="429" t="s">
        <v>913</v>
      </c>
      <c r="D109" s="429"/>
    </row>
    <row r="110" spans="2:4" x14ac:dyDescent="0.25">
      <c r="B110" s="426"/>
      <c r="C110" s="429" t="s">
        <v>914</v>
      </c>
      <c r="D110" s="429"/>
    </row>
    <row r="111" spans="2:4" ht="33" customHeight="1" x14ac:dyDescent="0.25">
      <c r="B111" s="426" t="s">
        <v>915</v>
      </c>
      <c r="C111" s="429" t="s">
        <v>916</v>
      </c>
      <c r="D111" s="429"/>
    </row>
    <row r="112" spans="2:4" ht="28.5" customHeight="1" x14ac:dyDescent="0.25">
      <c r="B112" s="426"/>
      <c r="C112" s="429" t="s">
        <v>917</v>
      </c>
      <c r="D112" s="429"/>
    </row>
    <row r="113" spans="2:4" ht="29.25" customHeight="1" x14ac:dyDescent="0.25">
      <c r="B113" s="426"/>
      <c r="C113" s="429" t="s">
        <v>918</v>
      </c>
      <c r="D113" s="429"/>
    </row>
    <row r="114" spans="2:4" ht="31.5" customHeight="1" x14ac:dyDescent="0.25">
      <c r="B114" s="426"/>
      <c r="C114" s="429" t="s">
        <v>919</v>
      </c>
      <c r="D114" s="429"/>
    </row>
    <row r="115" spans="2:4" x14ac:dyDescent="0.25">
      <c r="B115" s="426"/>
      <c r="C115" s="429" t="s">
        <v>920</v>
      </c>
      <c r="D115" s="429"/>
    </row>
    <row r="116" spans="2:4" ht="33" customHeight="1" x14ac:dyDescent="0.25">
      <c r="B116" s="426"/>
      <c r="C116" s="429" t="s">
        <v>921</v>
      </c>
      <c r="D116" s="429"/>
    </row>
    <row r="117" spans="2:4" ht="30" customHeight="1" x14ac:dyDescent="0.25">
      <c r="B117" s="426" t="s">
        <v>922</v>
      </c>
      <c r="C117" s="429" t="s">
        <v>923</v>
      </c>
      <c r="D117" s="429"/>
    </row>
    <row r="118" spans="2:4" ht="33.75" customHeight="1" x14ac:dyDescent="0.25">
      <c r="B118" s="426"/>
      <c r="C118" s="429" t="s">
        <v>924</v>
      </c>
      <c r="D118" s="429"/>
    </row>
    <row r="119" spans="2:4" x14ac:dyDescent="0.25">
      <c r="B119" s="426" t="s">
        <v>925</v>
      </c>
      <c r="C119" s="429" t="s">
        <v>926</v>
      </c>
      <c r="D119" s="429"/>
    </row>
    <row r="120" spans="2:4" x14ac:dyDescent="0.25">
      <c r="B120" s="426"/>
      <c r="C120" s="429" t="s">
        <v>927</v>
      </c>
      <c r="D120" s="429"/>
    </row>
    <row r="121" spans="2:4" ht="30" customHeight="1" x14ac:dyDescent="0.25">
      <c r="B121" s="426" t="s">
        <v>928</v>
      </c>
      <c r="C121" s="429" t="s">
        <v>929</v>
      </c>
      <c r="D121" s="429"/>
    </row>
    <row r="122" spans="2:4" ht="17.25" customHeight="1" x14ac:dyDescent="0.25">
      <c r="B122" s="426"/>
      <c r="C122" s="429" t="s">
        <v>930</v>
      </c>
      <c r="D122" s="429"/>
    </row>
    <row r="123" spans="2:4" x14ac:dyDescent="0.25">
      <c r="B123" s="426"/>
      <c r="C123" s="429" t="s">
        <v>931</v>
      </c>
      <c r="D123" s="429"/>
    </row>
    <row r="124" spans="2:4" x14ac:dyDescent="0.25">
      <c r="B124" s="426"/>
      <c r="C124" s="429" t="s">
        <v>932</v>
      </c>
      <c r="D124" s="429"/>
    </row>
    <row r="125" spans="2:4" ht="29.25" customHeight="1" x14ac:dyDescent="0.25">
      <c r="B125" s="426"/>
      <c r="C125" s="429" t="s">
        <v>933</v>
      </c>
      <c r="D125" s="429"/>
    </row>
    <row r="126" spans="2:4" ht="32.25" customHeight="1" x14ac:dyDescent="0.25">
      <c r="B126" s="426"/>
      <c r="C126" s="429" t="s">
        <v>934</v>
      </c>
      <c r="D126" s="429"/>
    </row>
    <row r="127" spans="2:4" x14ac:dyDescent="0.25">
      <c r="B127" s="430" t="s">
        <v>935</v>
      </c>
      <c r="C127" s="430"/>
      <c r="D127" s="430"/>
    </row>
    <row r="128" spans="2:4" x14ac:dyDescent="0.25">
      <c r="B128" s="311" t="s">
        <v>936</v>
      </c>
      <c r="C128" s="428" t="s">
        <v>937</v>
      </c>
      <c r="D128" s="428"/>
    </row>
    <row r="129" spans="2:4" ht="30" x14ac:dyDescent="0.25">
      <c r="B129" s="310" t="s">
        <v>938</v>
      </c>
      <c r="C129" s="429" t="s">
        <v>939</v>
      </c>
      <c r="D129" s="429"/>
    </row>
    <row r="130" spans="2:4" x14ac:dyDescent="0.25">
      <c r="B130" s="426" t="s">
        <v>940</v>
      </c>
      <c r="C130" s="429" t="s">
        <v>941</v>
      </c>
      <c r="D130" s="429"/>
    </row>
    <row r="131" spans="2:4" x14ac:dyDescent="0.25">
      <c r="B131" s="426"/>
      <c r="C131" s="429" t="s">
        <v>942</v>
      </c>
      <c r="D131" s="429"/>
    </row>
    <row r="132" spans="2:4" ht="30.75" customHeight="1" x14ac:dyDescent="0.25">
      <c r="B132" s="426"/>
      <c r="C132" s="429" t="s">
        <v>943</v>
      </c>
      <c r="D132" s="429"/>
    </row>
    <row r="133" spans="2:4" ht="45.75" customHeight="1" x14ac:dyDescent="0.25">
      <c r="B133" s="426"/>
      <c r="C133" s="429" t="s">
        <v>944</v>
      </c>
      <c r="D133" s="429"/>
    </row>
    <row r="134" spans="2:4" ht="30" x14ac:dyDescent="0.25">
      <c r="B134" s="310" t="s">
        <v>945</v>
      </c>
      <c r="C134" s="429"/>
      <c r="D134" s="429"/>
    </row>
    <row r="135" spans="2:4" x14ac:dyDescent="0.25">
      <c r="B135" s="430" t="s">
        <v>946</v>
      </c>
      <c r="C135" s="430"/>
      <c r="D135" s="430"/>
    </row>
    <row r="136" spans="2:4" x14ac:dyDescent="0.25">
      <c r="B136" s="311" t="s">
        <v>947</v>
      </c>
      <c r="C136" s="428" t="s">
        <v>948</v>
      </c>
      <c r="D136" s="428"/>
    </row>
    <row r="137" spans="2:4" ht="30" x14ac:dyDescent="0.25">
      <c r="B137" s="310" t="s">
        <v>949</v>
      </c>
      <c r="C137" s="429"/>
      <c r="D137" s="429"/>
    </row>
    <row r="138" spans="2:4" ht="30" x14ac:dyDescent="0.25">
      <c r="B138" s="310" t="s">
        <v>950</v>
      </c>
      <c r="C138" s="429"/>
      <c r="D138" s="429"/>
    </row>
    <row r="139" spans="2:4" ht="31.5" customHeight="1" x14ac:dyDescent="0.25">
      <c r="B139" s="426" t="s">
        <v>951</v>
      </c>
      <c r="C139" s="429" t="s">
        <v>952</v>
      </c>
      <c r="D139" s="429"/>
    </row>
    <row r="140" spans="2:4" ht="30.75" customHeight="1" x14ac:dyDescent="0.25">
      <c r="B140" s="426"/>
      <c r="C140" s="429" t="s">
        <v>953</v>
      </c>
      <c r="D140" s="429"/>
    </row>
  </sheetData>
  <sheetProtection formatCells="0" formatColumns="0" formatRows="0" insertColumns="0" insertRows="0" insertHyperlinks="0" deleteColumns="0" deleteRows="0" sort="0" autoFilter="0" pivotTables="0"/>
  <mergeCells count="157">
    <mergeCell ref="C124:D124"/>
    <mergeCell ref="C125:D125"/>
    <mergeCell ref="C134:D134"/>
    <mergeCell ref="B135:D135"/>
    <mergeCell ref="C136:D136"/>
    <mergeCell ref="B127:D127"/>
    <mergeCell ref="C128:D128"/>
    <mergeCell ref="C129:D129"/>
    <mergeCell ref="C126:D126"/>
    <mergeCell ref="C137:D137"/>
    <mergeCell ref="C138:D138"/>
    <mergeCell ref="C133:D133"/>
    <mergeCell ref="B139:B140"/>
    <mergeCell ref="C139:D139"/>
    <mergeCell ref="C140:D140"/>
    <mergeCell ref="B130:B133"/>
    <mergeCell ref="C130:D130"/>
    <mergeCell ref="C131:D131"/>
    <mergeCell ref="C132:D132"/>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B96:B97"/>
    <mergeCell ref="C96:D97"/>
    <mergeCell ref="B98:B104"/>
    <mergeCell ref="C98:D98"/>
    <mergeCell ref="C99:D99"/>
    <mergeCell ref="C100:D100"/>
    <mergeCell ref="C101:D101"/>
    <mergeCell ref="C102:D102"/>
    <mergeCell ref="C103:D103"/>
    <mergeCell ref="C104:D104"/>
    <mergeCell ref="C84:D84"/>
    <mergeCell ref="C85:D85"/>
    <mergeCell ref="C86:D86"/>
    <mergeCell ref="C87:D87"/>
    <mergeCell ref="C88:D88"/>
    <mergeCell ref="B89:B95"/>
    <mergeCell ref="C89:D89"/>
    <mergeCell ref="C90:D90"/>
    <mergeCell ref="C91:D91"/>
    <mergeCell ref="C92:D92"/>
    <mergeCell ref="C93:D93"/>
    <mergeCell ref="C94:D94"/>
    <mergeCell ref="C95:D95"/>
    <mergeCell ref="B76:B82"/>
    <mergeCell ref="C76:D76"/>
    <mergeCell ref="C77:D77"/>
    <mergeCell ref="C78:D78"/>
    <mergeCell ref="C79:D79"/>
    <mergeCell ref="C80:D80"/>
    <mergeCell ref="C81:D81"/>
    <mergeCell ref="C82:D82"/>
    <mergeCell ref="B83:D83"/>
    <mergeCell ref="C68:D68"/>
    <mergeCell ref="B69:B75"/>
    <mergeCell ref="C69:D69"/>
    <mergeCell ref="C70:D70"/>
    <mergeCell ref="C71:D71"/>
    <mergeCell ref="C72:D72"/>
    <mergeCell ref="C73:D73"/>
    <mergeCell ref="C74:D74"/>
    <mergeCell ref="C75:D75"/>
    <mergeCell ref="C60:D60"/>
    <mergeCell ref="C61:D61"/>
    <mergeCell ref="C62:D62"/>
    <mergeCell ref="B63:B65"/>
    <mergeCell ref="C63:D63"/>
    <mergeCell ref="C64:D64"/>
    <mergeCell ref="C65:D65"/>
    <mergeCell ref="B66:D66"/>
    <mergeCell ref="C67:D67"/>
    <mergeCell ref="B48:D48"/>
    <mergeCell ref="C49:D49"/>
    <mergeCell ref="C50:D50"/>
    <mergeCell ref="B51:B59"/>
    <mergeCell ref="C51:D51"/>
    <mergeCell ref="C52:D52"/>
    <mergeCell ref="C53:D53"/>
    <mergeCell ref="C54:D54"/>
    <mergeCell ref="C55:D55"/>
    <mergeCell ref="C56:D56"/>
    <mergeCell ref="C57:D57"/>
    <mergeCell ref="C58:D58"/>
    <mergeCell ref="C59:D59"/>
    <mergeCell ref="C40:D40"/>
    <mergeCell ref="C41:D41"/>
    <mergeCell ref="C42:D42"/>
    <mergeCell ref="B43:B45"/>
    <mergeCell ref="C43:D43"/>
    <mergeCell ref="C44:D44"/>
    <mergeCell ref="C45:D45"/>
    <mergeCell ref="C46:D46"/>
    <mergeCell ref="C47:D47"/>
    <mergeCell ref="C31:D31"/>
    <mergeCell ref="C32:D32"/>
    <mergeCell ref="C33:D33"/>
    <mergeCell ref="C34:D34"/>
    <mergeCell ref="C35:D35"/>
    <mergeCell ref="B36:D36"/>
    <mergeCell ref="C37:D37"/>
    <mergeCell ref="C38:D38"/>
    <mergeCell ref="C39:D39"/>
    <mergeCell ref="C22:D22"/>
    <mergeCell ref="C23:D23"/>
    <mergeCell ref="C24:D24"/>
    <mergeCell ref="C25:D25"/>
    <mergeCell ref="C26:D26"/>
    <mergeCell ref="C27:D27"/>
    <mergeCell ref="C28:D28"/>
    <mergeCell ref="C29:D29"/>
    <mergeCell ref="C30:D30"/>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91"/>
      <c r="V1" s="91"/>
      <c r="W1" s="91"/>
      <c r="X1" s="91"/>
      <c r="Y1" s="91"/>
      <c r="Z1" s="91"/>
      <c r="AA1" s="91"/>
      <c r="AB1" s="91"/>
      <c r="AC1" s="91"/>
    </row>
    <row r="2" spans="2:29" x14ac:dyDescent="0.25">
      <c r="B2" s="90" t="s">
        <v>1500</v>
      </c>
      <c r="C2" s="91"/>
      <c r="D2" s="91"/>
      <c r="E2" s="91"/>
      <c r="F2" s="91"/>
      <c r="G2" s="91"/>
      <c r="H2" s="91"/>
      <c r="I2" s="91"/>
      <c r="J2" s="91"/>
      <c r="K2" s="91"/>
      <c r="L2" s="91"/>
      <c r="M2" s="91"/>
      <c r="N2" s="91"/>
      <c r="O2" s="91"/>
      <c r="P2" s="91"/>
      <c r="Q2" s="91"/>
      <c r="R2" s="91"/>
      <c r="S2" s="91"/>
      <c r="T2" s="91"/>
      <c r="U2" s="91"/>
      <c r="V2" s="104"/>
      <c r="W2" s="104"/>
      <c r="X2" s="104"/>
      <c r="Y2" s="104"/>
      <c r="Z2" s="104"/>
      <c r="AA2" s="104"/>
      <c r="AB2" s="104"/>
      <c r="AC2" s="91"/>
    </row>
    <row r="3" spans="2:29" ht="15.75" x14ac:dyDescent="0.25">
      <c r="B3" s="95" t="s">
        <v>1501</v>
      </c>
      <c r="C3" s="95" t="s">
        <v>1502</v>
      </c>
      <c r="D3" s="96" t="s">
        <v>1503</v>
      </c>
      <c r="E3" s="431" t="s">
        <v>1504</v>
      </c>
      <c r="F3" s="431"/>
      <c r="G3" s="431"/>
      <c r="H3" s="431"/>
      <c r="I3" s="431"/>
      <c r="J3" s="431"/>
      <c r="K3" s="431"/>
      <c r="L3" s="431"/>
      <c r="M3" s="431"/>
      <c r="N3" s="431"/>
      <c r="O3" s="431"/>
      <c r="P3" s="431"/>
      <c r="Q3" s="431"/>
      <c r="R3" s="431"/>
      <c r="S3" s="431"/>
      <c r="T3" s="431"/>
      <c r="U3" s="91"/>
      <c r="V3" s="102" t="s">
        <v>1505</v>
      </c>
      <c r="W3" s="105"/>
      <c r="X3" s="102" t="s">
        <v>1506</v>
      </c>
      <c r="Y3" s="106"/>
      <c r="Z3" s="103" t="s">
        <v>1507</v>
      </c>
      <c r="AA3" s="106"/>
      <c r="AB3" s="103" t="s">
        <v>1508</v>
      </c>
      <c r="AC3" s="91"/>
    </row>
    <row r="4" spans="2:29" x14ac:dyDescent="0.25">
      <c r="B4" s="97" t="s">
        <v>1509</v>
      </c>
      <c r="C4" s="92" t="s">
        <v>1510</v>
      </c>
      <c r="D4" s="93" t="s">
        <v>1511</v>
      </c>
      <c r="E4" s="84" t="s">
        <v>1512</v>
      </c>
      <c r="F4" s="85"/>
      <c r="G4" s="86"/>
      <c r="H4" s="86"/>
      <c r="I4" s="86"/>
      <c r="J4" s="86"/>
      <c r="K4" s="86"/>
      <c r="L4" s="86"/>
      <c r="M4" s="86"/>
      <c r="N4" s="86"/>
      <c r="O4" s="86"/>
      <c r="P4" s="86"/>
      <c r="Q4" s="87"/>
      <c r="R4" s="88"/>
      <c r="S4" s="89"/>
      <c r="T4" s="86"/>
      <c r="U4" s="91"/>
      <c r="V4" s="102" t="s">
        <v>1513</v>
      </c>
      <c r="W4" s="104"/>
      <c r="X4" s="104"/>
      <c r="Y4" s="104"/>
      <c r="Z4" s="104"/>
      <c r="AA4" s="104"/>
      <c r="AB4" s="104"/>
      <c r="AC4" s="91"/>
    </row>
    <row r="5" spans="2:29" x14ac:dyDescent="0.25">
      <c r="B5" s="101">
        <v>0.33</v>
      </c>
      <c r="C5" s="94" t="s">
        <v>1514</v>
      </c>
      <c r="D5" s="93" t="s">
        <v>1515</v>
      </c>
      <c r="E5" s="84" t="s">
        <v>1516</v>
      </c>
      <c r="F5" s="85"/>
      <c r="G5" s="86"/>
      <c r="H5" s="86"/>
      <c r="I5" s="86"/>
      <c r="J5" s="86"/>
      <c r="K5" s="86"/>
      <c r="L5" s="86"/>
      <c r="M5" s="86"/>
      <c r="N5" s="86"/>
      <c r="O5" s="86"/>
      <c r="P5" s="86"/>
      <c r="Q5" s="86"/>
      <c r="R5" s="86"/>
      <c r="S5" s="86"/>
      <c r="T5" s="86"/>
      <c r="U5" s="91"/>
      <c r="V5" s="104"/>
      <c r="W5" s="104"/>
      <c r="X5" s="104"/>
      <c r="Y5" s="104"/>
      <c r="Z5" s="104"/>
      <c r="AA5" s="104"/>
      <c r="AB5" s="104"/>
      <c r="AC5" s="91"/>
    </row>
    <row r="6" spans="2:29" x14ac:dyDescent="0.25">
      <c r="B6" s="98">
        <v>0.66</v>
      </c>
      <c r="C6" s="94" t="s">
        <v>1517</v>
      </c>
      <c r="D6" s="93" t="s">
        <v>1518</v>
      </c>
      <c r="E6" s="84" t="s">
        <v>1519</v>
      </c>
      <c r="F6" s="85"/>
      <c r="G6" s="86"/>
      <c r="H6" s="86"/>
      <c r="I6" s="86"/>
      <c r="J6" s="86"/>
      <c r="K6" s="86"/>
      <c r="L6" s="86"/>
      <c r="M6" s="86"/>
      <c r="N6" s="86"/>
      <c r="O6" s="86"/>
      <c r="P6" s="86"/>
      <c r="Q6" s="86"/>
      <c r="R6" s="86"/>
      <c r="S6" s="86"/>
      <c r="T6" s="86"/>
      <c r="U6" s="91"/>
      <c r="V6" s="91"/>
      <c r="W6" s="91"/>
      <c r="X6" s="91"/>
      <c r="Y6" s="91"/>
      <c r="Z6" s="91"/>
      <c r="AA6" s="91"/>
      <c r="AB6" s="91"/>
      <c r="AC6" s="91"/>
    </row>
    <row r="7" spans="2:29" x14ac:dyDescent="0.25">
      <c r="B7" s="99" t="s">
        <v>1520</v>
      </c>
      <c r="C7" s="92" t="s">
        <v>1521</v>
      </c>
      <c r="D7" s="93" t="s">
        <v>1522</v>
      </c>
      <c r="E7" s="84" t="s">
        <v>1523</v>
      </c>
      <c r="F7" s="85"/>
      <c r="G7" s="86"/>
      <c r="H7" s="86"/>
      <c r="I7" s="86"/>
      <c r="J7" s="86"/>
      <c r="K7" s="86"/>
      <c r="L7" s="86"/>
      <c r="M7" s="86"/>
      <c r="N7" s="86"/>
      <c r="O7" s="86"/>
      <c r="P7" s="86"/>
      <c r="Q7" s="86"/>
      <c r="R7" s="86"/>
      <c r="S7" s="86"/>
      <c r="T7" s="86"/>
    </row>
    <row r="10" spans="2:29" x14ac:dyDescent="0.25">
      <c r="J10" s="116" t="s">
        <v>1524</v>
      </c>
      <c r="K10">
        <v>1</v>
      </c>
    </row>
    <row r="11" spans="2:29" x14ac:dyDescent="0.25">
      <c r="J11" s="116" t="s">
        <v>1525</v>
      </c>
      <c r="K11">
        <v>1</v>
      </c>
    </row>
    <row r="12" spans="2:29" x14ac:dyDescent="0.25">
      <c r="J12" s="116" t="s">
        <v>1526</v>
      </c>
      <c r="K12">
        <v>1</v>
      </c>
    </row>
    <row r="54" spans="1:4" x14ac:dyDescent="0.25">
      <c r="A54" s="91"/>
      <c r="B54" s="91"/>
      <c r="C54" s="91"/>
      <c r="D54" s="91"/>
    </row>
    <row r="55" spans="1:4" x14ac:dyDescent="0.25">
      <c r="A55" s="91"/>
      <c r="B55" s="50" t="s">
        <v>1527</v>
      </c>
      <c r="C55" s="43"/>
      <c r="D55" s="91"/>
    </row>
    <row r="56" spans="1:4" x14ac:dyDescent="0.25">
      <c r="A56" s="91"/>
      <c r="B56" s="51" t="s">
        <v>1528</v>
      </c>
      <c r="C56" s="52" t="s">
        <v>1529</v>
      </c>
      <c r="D56" s="91"/>
    </row>
    <row r="57" spans="1:4" x14ac:dyDescent="0.25">
      <c r="A57" s="91"/>
      <c r="B57" s="53" t="s">
        <v>1530</v>
      </c>
      <c r="C57" s="52" t="s">
        <v>1531</v>
      </c>
      <c r="D57" s="91"/>
    </row>
    <row r="58" spans="1:4" x14ac:dyDescent="0.25">
      <c r="A58" s="91"/>
      <c r="B58" s="51" t="s">
        <v>1532</v>
      </c>
      <c r="C58" s="52" t="s">
        <v>1533</v>
      </c>
      <c r="D58" s="91"/>
    </row>
    <row r="59" spans="1:4" x14ac:dyDescent="0.25">
      <c r="A59" s="91"/>
      <c r="B59" s="51" t="s">
        <v>1534</v>
      </c>
      <c r="C59" s="52" t="s">
        <v>1535</v>
      </c>
      <c r="D59" s="91"/>
    </row>
    <row r="60" spans="1:4" ht="15.75" thickBot="1" x14ac:dyDescent="0.3">
      <c r="A60" s="91"/>
      <c r="B60" s="54" t="s">
        <v>1536</v>
      </c>
      <c r="C60" s="55"/>
      <c r="D60" s="91"/>
    </row>
    <row r="61" spans="1:4" ht="15.75" thickBot="1" x14ac:dyDescent="0.3">
      <c r="A61" s="91"/>
      <c r="B61" s="56" t="s">
        <v>1537</v>
      </c>
      <c r="C61" s="57" t="s">
        <v>1538</v>
      </c>
      <c r="D61" s="91"/>
    </row>
    <row r="62" spans="1:4" ht="15.75" thickBot="1" x14ac:dyDescent="0.3">
      <c r="A62" s="91"/>
      <c r="B62" s="58" t="s">
        <v>1539</v>
      </c>
      <c r="C62" s="57"/>
      <c r="D62" s="91"/>
    </row>
    <row r="63" spans="1:4" ht="15.75" thickBot="1" x14ac:dyDescent="0.3">
      <c r="A63" s="91"/>
      <c r="B63" s="59" t="s">
        <v>1540</v>
      </c>
      <c r="C63" s="52" t="s">
        <v>1541</v>
      </c>
      <c r="D63" s="91"/>
    </row>
    <row r="64" spans="1:4" ht="15.75" thickBot="1" x14ac:dyDescent="0.3">
      <c r="A64" s="91"/>
      <c r="B64" s="60" t="s">
        <v>1542</v>
      </c>
      <c r="C64" s="57" t="s">
        <v>1543</v>
      </c>
      <c r="D64" s="91"/>
    </row>
    <row r="65" spans="1:4" ht="15.75" thickBot="1" x14ac:dyDescent="0.3">
      <c r="A65" s="91"/>
      <c r="B65" s="61" t="s">
        <v>1544</v>
      </c>
      <c r="C65" s="57"/>
      <c r="D65" s="91"/>
    </row>
    <row r="66" spans="1:4" ht="15.75" thickBot="1" x14ac:dyDescent="0.3">
      <c r="A66" s="91"/>
      <c r="B66" s="62" t="s">
        <v>1545</v>
      </c>
      <c r="C66" s="52" t="s">
        <v>1546</v>
      </c>
      <c r="D66" s="91"/>
    </row>
    <row r="67" spans="1:4" x14ac:dyDescent="0.25">
      <c r="A67" s="91"/>
      <c r="B67" s="91"/>
      <c r="C67" s="91"/>
      <c r="D67" s="91"/>
    </row>
    <row r="68" spans="1:4" x14ac:dyDescent="0.25">
      <c r="A68" s="91"/>
      <c r="B68" s="91"/>
      <c r="C68" s="91"/>
      <c r="D68" s="91"/>
    </row>
    <row r="69" spans="1:4" x14ac:dyDescent="0.25">
      <c r="A69" s="91"/>
      <c r="B69" s="91"/>
      <c r="C69" s="91"/>
      <c r="D69" s="91"/>
    </row>
    <row r="70" spans="1:4" x14ac:dyDescent="0.25">
      <c r="A70" s="91"/>
      <c r="B70" s="91"/>
      <c r="C70" s="91"/>
      <c r="D70" s="91"/>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zoomScale="70" zoomScaleNormal="70" workbookViewId="0">
      <selection activeCell="H52" sqref="H52"/>
    </sheetView>
  </sheetViews>
  <sheetFormatPr defaultRowHeight="15" x14ac:dyDescent="0.25"/>
  <cols>
    <col min="1" max="1" width="9.140625" style="163"/>
    <col min="2" max="2" width="7.28515625" style="163" customWidth="1"/>
    <col min="3" max="3" width="10.85546875" style="163" customWidth="1"/>
    <col min="4" max="4" width="11" style="163" customWidth="1"/>
    <col min="5" max="5" width="3.42578125" style="163" customWidth="1"/>
    <col min="6" max="7" width="41.7109375" style="163" customWidth="1"/>
    <col min="8" max="8" width="63.7109375" style="163" customWidth="1"/>
    <col min="9" max="9" width="77" style="163" customWidth="1"/>
    <col min="10" max="16384" width="9.140625" style="163"/>
  </cols>
  <sheetData>
    <row r="2" spans="3:11" ht="33" customHeight="1" x14ac:dyDescent="0.3">
      <c r="C2" s="441" t="s">
        <v>954</v>
      </c>
      <c r="D2" s="441"/>
      <c r="E2" s="304"/>
      <c r="F2" s="445" t="s">
        <v>955</v>
      </c>
      <c r="G2" s="446"/>
      <c r="H2" s="446"/>
      <c r="I2" s="446"/>
    </row>
    <row r="3" spans="3:11" ht="28.5" customHeight="1" x14ac:dyDescent="0.25">
      <c r="C3" s="441"/>
      <c r="D3" s="441"/>
      <c r="E3" s="304"/>
      <c r="F3" s="443" t="s">
        <v>956</v>
      </c>
      <c r="G3" s="444"/>
      <c r="H3" s="444"/>
      <c r="I3" s="444"/>
    </row>
    <row r="4" spans="3:11" ht="15.75" thickBot="1" x14ac:dyDescent="0.3">
      <c r="F4" s="275"/>
      <c r="G4" s="275"/>
      <c r="H4" s="275"/>
    </row>
    <row r="5" spans="3:11" ht="25.5" customHeight="1" x14ac:dyDescent="0.25">
      <c r="C5" s="442" t="s">
        <v>957</v>
      </c>
      <c r="D5" s="442"/>
      <c r="E5" s="180"/>
      <c r="F5" s="274" t="s">
        <v>958</v>
      </c>
      <c r="G5" s="274" t="s">
        <v>959</v>
      </c>
      <c r="H5" s="274" t="s">
        <v>960</v>
      </c>
      <c r="I5" s="273" t="s">
        <v>961</v>
      </c>
    </row>
    <row r="6" spans="3:11" ht="23.25" customHeight="1" thickBot="1" x14ac:dyDescent="0.3">
      <c r="C6" s="272"/>
      <c r="D6" s="272"/>
      <c r="E6" s="180"/>
      <c r="F6" s="447" t="s">
        <v>962</v>
      </c>
      <c r="G6" s="447"/>
      <c r="H6" s="447"/>
      <c r="I6" s="447"/>
      <c r="J6" s="180"/>
    </row>
    <row r="7" spans="3:11" s="258" customFormat="1" ht="12" customHeight="1" x14ac:dyDescent="0.25">
      <c r="C7" s="435" t="s">
        <v>963</v>
      </c>
      <c r="D7" s="435"/>
      <c r="F7" s="271"/>
      <c r="G7" s="268"/>
      <c r="H7" s="268"/>
      <c r="I7" s="268"/>
      <c r="J7" s="259"/>
    </row>
    <row r="8" spans="3:11" ht="37.5" customHeight="1" x14ac:dyDescent="0.25">
      <c r="C8" s="435"/>
      <c r="D8" s="435"/>
      <c r="E8" s="180"/>
      <c r="F8" s="437" t="s">
        <v>964</v>
      </c>
      <c r="G8" s="256" t="s">
        <v>965</v>
      </c>
      <c r="H8" s="255" t="s">
        <v>966</v>
      </c>
      <c r="I8" s="255" t="s">
        <v>967</v>
      </c>
      <c r="J8" s="180"/>
    </row>
    <row r="9" spans="3:11" ht="50.25" customHeight="1" x14ac:dyDescent="0.25">
      <c r="C9" s="435"/>
      <c r="D9" s="435"/>
      <c r="E9" s="180"/>
      <c r="F9" s="437"/>
      <c r="G9" s="256" t="s">
        <v>968</v>
      </c>
      <c r="H9" s="255" t="s">
        <v>969</v>
      </c>
      <c r="I9" s="255" t="s">
        <v>970</v>
      </c>
    </row>
    <row r="10" spans="3:11" ht="38.25" customHeight="1" thickBot="1" x14ac:dyDescent="0.3">
      <c r="C10" s="435"/>
      <c r="D10" s="435"/>
      <c r="F10" s="438"/>
      <c r="G10" s="270"/>
      <c r="H10" s="257" t="s">
        <v>971</v>
      </c>
      <c r="I10" s="263"/>
      <c r="J10" s="180"/>
      <c r="K10" s="180"/>
    </row>
    <row r="11" spans="3:11" ht="12" customHeight="1" x14ac:dyDescent="0.25">
      <c r="C11" s="434" t="s">
        <v>972</v>
      </c>
      <c r="D11" s="434"/>
      <c r="E11" s="180"/>
      <c r="F11" s="266"/>
      <c r="G11" s="266"/>
      <c r="H11" s="261"/>
      <c r="I11" s="262"/>
      <c r="J11" s="180"/>
      <c r="K11" s="180"/>
    </row>
    <row r="12" spans="3:11" ht="64.5" customHeight="1" x14ac:dyDescent="0.25">
      <c r="C12" s="435"/>
      <c r="D12" s="435"/>
      <c r="E12" s="180"/>
      <c r="F12" s="437" t="s">
        <v>973</v>
      </c>
      <c r="G12" s="432" t="s">
        <v>974</v>
      </c>
      <c r="H12" s="253" t="s">
        <v>975</v>
      </c>
      <c r="I12" s="253" t="s">
        <v>976</v>
      </c>
      <c r="J12" s="180"/>
    </row>
    <row r="13" spans="3:11" ht="41.25" customHeight="1" x14ac:dyDescent="0.25">
      <c r="C13" s="435"/>
      <c r="D13" s="435"/>
      <c r="E13" s="180"/>
      <c r="F13" s="437"/>
      <c r="G13" s="432"/>
      <c r="H13" s="253" t="s">
        <v>977</v>
      </c>
      <c r="I13" s="253" t="s">
        <v>978</v>
      </c>
      <c r="J13" s="180"/>
    </row>
    <row r="14" spans="3:11" ht="39.75" customHeight="1" thickBot="1" x14ac:dyDescent="0.3">
      <c r="C14" s="436"/>
      <c r="D14" s="436"/>
      <c r="E14" s="180"/>
      <c r="F14" s="438"/>
      <c r="G14" s="267"/>
      <c r="H14" s="253" t="s">
        <v>979</v>
      </c>
      <c r="I14" s="253" t="s">
        <v>980</v>
      </c>
      <c r="J14" s="180"/>
    </row>
    <row r="15" spans="3:11" ht="9.75" customHeight="1" x14ac:dyDescent="0.25">
      <c r="C15" s="434" t="s">
        <v>981</v>
      </c>
      <c r="D15" s="434"/>
      <c r="E15" s="180"/>
      <c r="F15" s="256"/>
      <c r="G15" s="253"/>
      <c r="H15" s="265"/>
      <c r="I15" s="265"/>
      <c r="J15" s="180"/>
    </row>
    <row r="16" spans="3:11" ht="54" customHeight="1" x14ac:dyDescent="0.25">
      <c r="C16" s="435"/>
      <c r="D16" s="435"/>
      <c r="F16" s="437" t="s">
        <v>982</v>
      </c>
      <c r="G16" s="432" t="s">
        <v>983</v>
      </c>
      <c r="H16" s="255" t="s">
        <v>984</v>
      </c>
      <c r="I16" s="255" t="s">
        <v>985</v>
      </c>
      <c r="J16" s="180"/>
    </row>
    <row r="17" spans="3:10" ht="71.25" customHeight="1" x14ac:dyDescent="0.25">
      <c r="C17" s="435"/>
      <c r="D17" s="435"/>
      <c r="F17" s="437"/>
      <c r="G17" s="432"/>
      <c r="H17" s="255" t="s">
        <v>986</v>
      </c>
      <c r="I17" s="255"/>
      <c r="J17" s="180"/>
    </row>
    <row r="18" spans="3:10" ht="67.5" customHeight="1" thickBot="1" x14ac:dyDescent="0.3">
      <c r="C18" s="436"/>
      <c r="D18" s="436"/>
      <c r="F18" s="437"/>
      <c r="G18" s="255"/>
      <c r="H18" s="255" t="s">
        <v>987</v>
      </c>
      <c r="I18" s="255"/>
      <c r="J18" s="180"/>
    </row>
    <row r="19" spans="3:10" ht="27.75" customHeight="1" thickBot="1" x14ac:dyDescent="0.3">
      <c r="C19" s="440"/>
      <c r="D19" s="440"/>
      <c r="E19" s="180"/>
      <c r="F19" s="439" t="s">
        <v>988</v>
      </c>
      <c r="G19" s="439"/>
      <c r="H19" s="439"/>
      <c r="I19" s="439"/>
    </row>
    <row r="20" spans="3:10" s="258" customFormat="1" ht="9" customHeight="1" x14ac:dyDescent="0.25">
      <c r="C20" s="269"/>
      <c r="D20" s="269"/>
      <c r="E20" s="259"/>
      <c r="F20" s="260"/>
      <c r="G20" s="260"/>
      <c r="H20" s="268"/>
      <c r="I20" s="260"/>
    </row>
    <row r="21" spans="3:10" ht="37.5" customHeight="1" x14ac:dyDescent="0.25">
      <c r="C21" s="435" t="s">
        <v>989</v>
      </c>
      <c r="D21" s="435"/>
      <c r="E21" s="180"/>
      <c r="F21" s="437" t="s">
        <v>990</v>
      </c>
      <c r="G21" s="255" t="s">
        <v>991</v>
      </c>
      <c r="H21" s="255" t="s">
        <v>992</v>
      </c>
      <c r="I21" s="255" t="s">
        <v>993</v>
      </c>
      <c r="J21" s="180"/>
    </row>
    <row r="22" spans="3:10" ht="25.5" customHeight="1" x14ac:dyDescent="0.25">
      <c r="C22" s="435"/>
      <c r="D22" s="435"/>
      <c r="E22" s="180"/>
      <c r="F22" s="437"/>
      <c r="G22" s="432" t="s">
        <v>994</v>
      </c>
      <c r="H22" s="432" t="s">
        <v>995</v>
      </c>
      <c r="I22" s="255" t="s">
        <v>996</v>
      </c>
    </row>
    <row r="23" spans="3:10" ht="42" customHeight="1" thickBot="1" x14ac:dyDescent="0.3">
      <c r="C23" s="436"/>
      <c r="D23" s="436"/>
      <c r="F23" s="438"/>
      <c r="G23" s="433"/>
      <c r="H23" s="433"/>
      <c r="I23" s="257" t="s">
        <v>997</v>
      </c>
      <c r="J23" s="180"/>
    </row>
    <row r="24" spans="3:10" s="259" customFormat="1" ht="8.25" customHeight="1" x14ac:dyDescent="0.25">
      <c r="C24" s="264"/>
      <c r="D24" s="264"/>
      <c r="F24" s="256"/>
      <c r="G24" s="255"/>
      <c r="H24" s="255"/>
      <c r="I24" s="255"/>
    </row>
    <row r="25" spans="3:10" ht="65.25" customHeight="1" x14ac:dyDescent="0.25">
      <c r="C25" s="435" t="s">
        <v>998</v>
      </c>
      <c r="D25" s="435"/>
      <c r="E25" s="180"/>
      <c r="F25" s="437" t="s">
        <v>999</v>
      </c>
      <c r="G25" s="253" t="s">
        <v>1000</v>
      </c>
      <c r="H25" s="253" t="s">
        <v>1001</v>
      </c>
      <c r="I25" s="253" t="s">
        <v>1002</v>
      </c>
      <c r="J25" s="180"/>
    </row>
    <row r="26" spans="3:10" ht="45" customHeight="1" x14ac:dyDescent="0.25">
      <c r="C26" s="435"/>
      <c r="D26" s="435"/>
      <c r="F26" s="437"/>
      <c r="G26" s="253" t="s">
        <v>1003</v>
      </c>
      <c r="H26" s="253" t="s">
        <v>1004</v>
      </c>
      <c r="I26" s="253" t="s">
        <v>1005</v>
      </c>
      <c r="J26" s="180"/>
    </row>
    <row r="27" spans="3:10" ht="52.5" customHeight="1" thickBot="1" x14ac:dyDescent="0.3">
      <c r="C27" s="436"/>
      <c r="D27" s="436"/>
      <c r="F27" s="437"/>
      <c r="G27" s="253" t="s">
        <v>1006</v>
      </c>
      <c r="H27" s="253"/>
      <c r="I27" s="267" t="s">
        <v>1007</v>
      </c>
      <c r="J27" s="180"/>
    </row>
    <row r="28" spans="3:10" s="258" customFormat="1" ht="12.75" customHeight="1" x14ac:dyDescent="0.25">
      <c r="C28" s="264"/>
      <c r="D28" s="264"/>
      <c r="F28" s="266"/>
      <c r="G28" s="265"/>
      <c r="H28" s="265"/>
      <c r="I28" s="253"/>
      <c r="J28" s="259"/>
    </row>
    <row r="29" spans="3:10" ht="39.75" customHeight="1" x14ac:dyDescent="0.25">
      <c r="C29" s="435" t="s">
        <v>1008</v>
      </c>
      <c r="D29" s="435"/>
      <c r="F29" s="437" t="s">
        <v>1009</v>
      </c>
      <c r="G29" s="432" t="s">
        <v>1010</v>
      </c>
      <c r="H29" s="255" t="s">
        <v>1011</v>
      </c>
      <c r="I29" s="255" t="s">
        <v>1012</v>
      </c>
    </row>
    <row r="30" spans="3:10" ht="64.5" customHeight="1" x14ac:dyDescent="0.25">
      <c r="C30" s="435"/>
      <c r="D30" s="435"/>
      <c r="F30" s="437"/>
      <c r="G30" s="432"/>
      <c r="H30" s="432" t="s">
        <v>1013</v>
      </c>
      <c r="I30" s="255" t="s">
        <v>1014</v>
      </c>
    </row>
    <row r="31" spans="3:10" ht="23.25" customHeight="1" thickBot="1" x14ac:dyDescent="0.3">
      <c r="C31" s="436"/>
      <c r="D31" s="436"/>
      <c r="F31" s="438"/>
      <c r="G31" s="433"/>
      <c r="H31" s="433"/>
      <c r="I31" s="255" t="s">
        <v>1015</v>
      </c>
      <c r="J31" s="180"/>
    </row>
    <row r="32" spans="3:10" ht="8.25" customHeight="1" x14ac:dyDescent="0.25">
      <c r="C32" s="264"/>
      <c r="D32" s="264"/>
      <c r="F32" s="256"/>
      <c r="G32" s="255"/>
      <c r="H32" s="255"/>
      <c r="I32" s="261"/>
      <c r="J32" s="180"/>
    </row>
    <row r="33" spans="3:10" ht="52.5" customHeight="1" x14ac:dyDescent="0.25">
      <c r="C33" s="435" t="s">
        <v>1016</v>
      </c>
      <c r="D33" s="435"/>
      <c r="F33" s="437" t="s">
        <v>1017</v>
      </c>
      <c r="G33" s="255" t="s">
        <v>1018</v>
      </c>
      <c r="H33" s="255" t="s">
        <v>1019</v>
      </c>
      <c r="I33" s="255" t="s">
        <v>1020</v>
      </c>
    </row>
    <row r="34" spans="3:10" ht="50.25" customHeight="1" x14ac:dyDescent="0.25">
      <c r="C34" s="435"/>
      <c r="D34" s="435"/>
      <c r="F34" s="437"/>
      <c r="G34" s="255" t="s">
        <v>1021</v>
      </c>
      <c r="H34" s="255" t="s">
        <v>1022</v>
      </c>
      <c r="I34" s="432" t="s">
        <v>1023</v>
      </c>
      <c r="J34" s="180"/>
    </row>
    <row r="35" spans="3:10" ht="33.75" customHeight="1" x14ac:dyDescent="0.25">
      <c r="C35" s="435"/>
      <c r="D35" s="435"/>
      <c r="F35" s="437"/>
      <c r="G35" s="432" t="s">
        <v>1024</v>
      </c>
      <c r="H35" s="255" t="s">
        <v>1025</v>
      </c>
      <c r="I35" s="432"/>
      <c r="J35" s="180"/>
    </row>
    <row r="36" spans="3:10" ht="25.5" customHeight="1" thickBot="1" x14ac:dyDescent="0.3">
      <c r="C36" s="436"/>
      <c r="D36" s="436"/>
      <c r="F36" s="438"/>
      <c r="G36" s="433"/>
      <c r="H36" s="257" t="s">
        <v>1026</v>
      </c>
      <c r="I36" s="433"/>
      <c r="J36" s="180"/>
    </row>
    <row r="37" spans="3:10" s="258" customFormat="1" ht="10.5" customHeight="1" x14ac:dyDescent="0.25">
      <c r="C37" s="434" t="s">
        <v>1027</v>
      </c>
      <c r="D37" s="434"/>
      <c r="F37" s="256"/>
      <c r="G37" s="255"/>
      <c r="H37" s="255"/>
      <c r="I37" s="255"/>
      <c r="J37" s="259"/>
    </row>
    <row r="38" spans="3:10" ht="57.75" customHeight="1" x14ac:dyDescent="0.25">
      <c r="C38" s="435"/>
      <c r="D38" s="435"/>
      <c r="F38" s="437" t="s">
        <v>1028</v>
      </c>
      <c r="G38" s="255" t="s">
        <v>1029</v>
      </c>
      <c r="H38" s="255" t="s">
        <v>1030</v>
      </c>
      <c r="I38" s="255" t="s">
        <v>1031</v>
      </c>
      <c r="J38" s="180"/>
    </row>
    <row r="39" spans="3:10" ht="57.75" customHeight="1" x14ac:dyDescent="0.25">
      <c r="C39" s="435"/>
      <c r="D39" s="435"/>
      <c r="F39" s="437"/>
      <c r="G39" s="255" t="s">
        <v>1032</v>
      </c>
      <c r="H39" s="255" t="s">
        <v>1033</v>
      </c>
      <c r="I39" s="255" t="s">
        <v>1034</v>
      </c>
      <c r="J39" s="180"/>
    </row>
    <row r="40" spans="3:10" ht="43.5" customHeight="1" thickBot="1" x14ac:dyDescent="0.3">
      <c r="C40" s="436"/>
      <c r="D40" s="436"/>
      <c r="F40" s="438"/>
      <c r="G40" s="257" t="s">
        <v>1035</v>
      </c>
      <c r="H40" s="263"/>
      <c r="I40" s="255"/>
      <c r="J40" s="180"/>
    </row>
    <row r="41" spans="3:10" s="258" customFormat="1" ht="12" customHeight="1" x14ac:dyDescent="0.25">
      <c r="C41" s="434" t="s">
        <v>1036</v>
      </c>
      <c r="D41" s="434"/>
      <c r="F41" s="448" t="s">
        <v>1037</v>
      </c>
      <c r="G41" s="255"/>
      <c r="H41" s="262"/>
      <c r="I41" s="261"/>
      <c r="J41" s="259"/>
    </row>
    <row r="42" spans="3:10" ht="52.5" customHeight="1" x14ac:dyDescent="0.25">
      <c r="C42" s="435"/>
      <c r="D42" s="435"/>
      <c r="F42" s="449"/>
      <c r="G42" s="255" t="s">
        <v>1038</v>
      </c>
      <c r="H42" s="255" t="s">
        <v>1039</v>
      </c>
      <c r="I42" s="255" t="s">
        <v>1040</v>
      </c>
      <c r="J42" s="180"/>
    </row>
    <row r="43" spans="3:10" ht="36" customHeight="1" x14ac:dyDescent="0.25">
      <c r="C43" s="435"/>
      <c r="D43" s="435"/>
      <c r="F43" s="449"/>
      <c r="G43" s="255" t="s">
        <v>1041</v>
      </c>
      <c r="H43" s="255" t="s">
        <v>1042</v>
      </c>
      <c r="I43" s="255" t="s">
        <v>1043</v>
      </c>
      <c r="J43" s="180"/>
    </row>
    <row r="44" spans="3:10" ht="39.75" customHeight="1" thickBot="1" x14ac:dyDescent="0.3">
      <c r="C44" s="436"/>
      <c r="D44" s="436"/>
      <c r="F44" s="450"/>
      <c r="G44" s="257"/>
      <c r="H44" s="257" t="s">
        <v>1044</v>
      </c>
      <c r="I44" s="257" t="s">
        <v>1045</v>
      </c>
      <c r="J44" s="180"/>
    </row>
    <row r="45" spans="3:10" ht="24" customHeight="1" thickBot="1" x14ac:dyDescent="0.3">
      <c r="C45" s="451"/>
      <c r="D45" s="451"/>
      <c r="F45" s="439" t="s">
        <v>1046</v>
      </c>
      <c r="G45" s="439"/>
      <c r="H45" s="439"/>
      <c r="I45" s="439"/>
      <c r="J45" s="180"/>
    </row>
    <row r="46" spans="3:10" s="258" customFormat="1" ht="7.5" customHeight="1" x14ac:dyDescent="0.25">
      <c r="C46" s="434" t="s">
        <v>1047</v>
      </c>
      <c r="D46" s="434"/>
      <c r="F46" s="260"/>
      <c r="G46" s="260"/>
      <c r="H46" s="260"/>
      <c r="I46" s="260"/>
      <c r="J46" s="259"/>
    </row>
    <row r="47" spans="3:10" ht="54.75" customHeight="1" x14ac:dyDescent="0.25">
      <c r="C47" s="435"/>
      <c r="D47" s="435"/>
      <c r="F47" s="437" t="s">
        <v>1048</v>
      </c>
      <c r="G47" s="255" t="s">
        <v>1049</v>
      </c>
      <c r="H47" s="255" t="s">
        <v>1050</v>
      </c>
      <c r="I47" s="255" t="s">
        <v>1051</v>
      </c>
      <c r="J47" s="180"/>
    </row>
    <row r="48" spans="3:10" ht="39.75" customHeight="1" thickBot="1" x14ac:dyDescent="0.3">
      <c r="C48" s="436"/>
      <c r="D48" s="436"/>
      <c r="F48" s="438"/>
      <c r="G48" s="257" t="s">
        <v>1052</v>
      </c>
      <c r="H48" s="257" t="s">
        <v>1053</v>
      </c>
      <c r="I48" s="257" t="s">
        <v>1054</v>
      </c>
      <c r="J48" s="180"/>
    </row>
    <row r="49" spans="3:10" ht="9.75" customHeight="1" x14ac:dyDescent="0.25">
      <c r="C49" s="434" t="s">
        <v>1055</v>
      </c>
      <c r="D49" s="434"/>
      <c r="F49" s="256"/>
      <c r="G49" s="255"/>
      <c r="H49" s="255"/>
      <c r="I49" s="255"/>
      <c r="J49" s="180"/>
    </row>
    <row r="50" spans="3:10" ht="36" customHeight="1" x14ac:dyDescent="0.25">
      <c r="C50" s="435"/>
      <c r="D50" s="435"/>
      <c r="F50" s="437" t="s">
        <v>1056</v>
      </c>
      <c r="G50" s="255" t="s">
        <v>1057</v>
      </c>
      <c r="H50" s="255" t="s">
        <v>1058</v>
      </c>
      <c r="I50" s="255" t="s">
        <v>1059</v>
      </c>
    </row>
    <row r="51" spans="3:10" ht="51" customHeight="1" x14ac:dyDescent="0.25">
      <c r="C51" s="435"/>
      <c r="D51" s="435"/>
      <c r="F51" s="437"/>
      <c r="G51" s="255" t="s">
        <v>1060</v>
      </c>
      <c r="H51" s="255" t="s">
        <v>1061</v>
      </c>
      <c r="I51" s="255" t="s">
        <v>1062</v>
      </c>
      <c r="J51" s="180"/>
    </row>
    <row r="52" spans="3:10" ht="75" customHeight="1" thickBot="1" x14ac:dyDescent="0.3">
      <c r="C52" s="436"/>
      <c r="D52" s="436"/>
      <c r="F52" s="438"/>
      <c r="G52" s="257"/>
      <c r="H52" s="257" t="s">
        <v>1063</v>
      </c>
      <c r="I52" s="257" t="s">
        <v>1064</v>
      </c>
    </row>
    <row r="53" spans="3:10" ht="9.75" customHeight="1" x14ac:dyDescent="0.25">
      <c r="C53" s="434" t="s">
        <v>1065</v>
      </c>
      <c r="D53" s="434"/>
      <c r="F53" s="256"/>
      <c r="G53" s="255"/>
      <c r="H53" s="255"/>
      <c r="I53" s="255"/>
    </row>
    <row r="54" spans="3:10" ht="48.75" customHeight="1" x14ac:dyDescent="0.25">
      <c r="C54" s="435"/>
      <c r="D54" s="435"/>
      <c r="E54" s="180"/>
      <c r="F54" s="437" t="s">
        <v>1066</v>
      </c>
      <c r="G54" s="255" t="s">
        <v>1067</v>
      </c>
      <c r="H54" s="255" t="s">
        <v>1068</v>
      </c>
      <c r="I54" s="255" t="s">
        <v>1069</v>
      </c>
    </row>
    <row r="55" spans="3:10" ht="39" customHeight="1" thickBot="1" x14ac:dyDescent="0.3">
      <c r="C55" s="436"/>
      <c r="D55" s="436"/>
      <c r="F55" s="437"/>
      <c r="G55" s="255"/>
      <c r="H55" s="254" t="s">
        <v>1070</v>
      </c>
      <c r="I55" s="253" t="s">
        <v>1071</v>
      </c>
      <c r="J55" s="180"/>
    </row>
    <row r="56" spans="3:10" x14ac:dyDescent="0.25">
      <c r="F56" s="252"/>
      <c r="G56" s="252"/>
      <c r="H56" s="252"/>
      <c r="I56" s="252"/>
    </row>
  </sheetData>
  <sheetProtection formatCells="0" formatColumns="0" formatRows="0" insertColumns="0" insertRows="0" insertHyperlinks="0" deleteColumns="0" deleteRows="0" sort="0" autoFilter="0" pivotTables="0"/>
  <mergeCells count="41">
    <mergeCell ref="F54:F55"/>
    <mergeCell ref="F33:F36"/>
    <mergeCell ref="C53:D55"/>
    <mergeCell ref="C41:D44"/>
    <mergeCell ref="F41:F44"/>
    <mergeCell ref="F45:I45"/>
    <mergeCell ref="C33:D36"/>
    <mergeCell ref="I34:I36"/>
    <mergeCell ref="F47:F48"/>
    <mergeCell ref="C45:D45"/>
    <mergeCell ref="G35:G36"/>
    <mergeCell ref="C2:D3"/>
    <mergeCell ref="C5:D5"/>
    <mergeCell ref="F3:I3"/>
    <mergeCell ref="F2:I2"/>
    <mergeCell ref="F6:I6"/>
    <mergeCell ref="F8:F10"/>
    <mergeCell ref="C11:D14"/>
    <mergeCell ref="F16:F18"/>
    <mergeCell ref="F38:F40"/>
    <mergeCell ref="C29:D31"/>
    <mergeCell ref="C37:D40"/>
    <mergeCell ref="C25:D27"/>
    <mergeCell ref="F21:F23"/>
    <mergeCell ref="C21:D23"/>
    <mergeCell ref="C15:D18"/>
    <mergeCell ref="C7:D10"/>
    <mergeCell ref="G12:G13"/>
    <mergeCell ref="F25:F27"/>
    <mergeCell ref="C19:D19"/>
    <mergeCell ref="G22:G23"/>
    <mergeCell ref="F29:F31"/>
    <mergeCell ref="F12:F14"/>
    <mergeCell ref="H30:H31"/>
    <mergeCell ref="C46:D48"/>
    <mergeCell ref="C49:D52"/>
    <mergeCell ref="G16:G17"/>
    <mergeCell ref="G29:G31"/>
    <mergeCell ref="F50:F52"/>
    <mergeCell ref="F19:I19"/>
    <mergeCell ref="H22:H23"/>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25" customWidth="1"/>
    <col min="2" max="2" width="45.7109375" style="25" customWidth="1"/>
    <col min="3" max="3" width="6" style="25" customWidth="1"/>
    <col min="4" max="4" width="62.28515625" style="25" customWidth="1"/>
    <col min="5" max="5" width="7.28515625" style="21" customWidth="1"/>
    <col min="6" max="6" width="111.42578125" style="21" customWidth="1"/>
    <col min="7" max="7" width="5.28515625" style="25" customWidth="1"/>
    <col min="8" max="16384" width="11.42578125" style="25"/>
  </cols>
  <sheetData>
    <row r="1" spans="1:12" ht="11.25" customHeight="1" x14ac:dyDescent="0.25">
      <c r="B1" s="26" t="s">
        <v>1164</v>
      </c>
      <c r="C1" s="21"/>
      <c r="D1" s="26" t="s">
        <v>1165</v>
      </c>
      <c r="F1" s="26" t="s">
        <v>1166</v>
      </c>
      <c r="G1" s="122" t="s">
        <v>1167</v>
      </c>
      <c r="H1" s="39"/>
      <c r="I1" s="39"/>
      <c r="J1" s="39"/>
      <c r="K1" s="39"/>
      <c r="L1" s="39"/>
    </row>
    <row r="2" spans="1:12" ht="11.25" customHeight="1" x14ac:dyDescent="0.25">
      <c r="A2" s="21" t="s">
        <v>1168</v>
      </c>
      <c r="B2" s="21" t="s">
        <v>1169</v>
      </c>
      <c r="C2" s="21" t="s">
        <v>1170</v>
      </c>
      <c r="D2" s="21" t="s">
        <v>1171</v>
      </c>
      <c r="E2" s="21" t="s">
        <v>1172</v>
      </c>
      <c r="F2" s="21" t="s">
        <v>1173</v>
      </c>
      <c r="G2" s="123">
        <v>1</v>
      </c>
    </row>
    <row r="3" spans="1:12" ht="11.25" customHeight="1" x14ac:dyDescent="0.25">
      <c r="A3" s="21"/>
      <c r="B3" s="21"/>
      <c r="C3" s="21"/>
      <c r="D3" s="21"/>
      <c r="E3" s="21" t="s">
        <v>1174</v>
      </c>
      <c r="F3" s="21" t="s">
        <v>1175</v>
      </c>
      <c r="G3" s="123">
        <v>1</v>
      </c>
    </row>
    <row r="4" spans="1:12" ht="11.25" customHeight="1" x14ac:dyDescent="0.25">
      <c r="A4" s="21"/>
      <c r="B4" s="21"/>
      <c r="D4" s="27"/>
      <c r="E4" s="21" t="s">
        <v>1176</v>
      </c>
      <c r="F4" s="21" t="s">
        <v>1177</v>
      </c>
      <c r="G4" s="123">
        <v>1</v>
      </c>
    </row>
    <row r="5" spans="1:12" ht="11.25" customHeight="1" x14ac:dyDescent="0.25">
      <c r="A5" s="21"/>
      <c r="B5" s="21"/>
      <c r="D5" s="27"/>
      <c r="E5" s="21" t="s">
        <v>1178</v>
      </c>
      <c r="F5" s="21" t="s">
        <v>1179</v>
      </c>
      <c r="G5" s="123">
        <v>1</v>
      </c>
    </row>
    <row r="6" spans="1:12" ht="11.25" customHeight="1" x14ac:dyDescent="0.25">
      <c r="A6" s="21"/>
      <c r="B6" s="21"/>
      <c r="D6" s="27"/>
      <c r="E6" s="21" t="s">
        <v>1180</v>
      </c>
      <c r="F6" s="22" t="s">
        <v>1181</v>
      </c>
      <c r="G6" s="123">
        <v>1</v>
      </c>
    </row>
    <row r="7" spans="1:12" ht="11.25" customHeight="1" x14ac:dyDescent="0.25">
      <c r="A7" s="21"/>
      <c r="B7" s="21"/>
      <c r="D7" s="27"/>
      <c r="E7" s="21" t="s">
        <v>1182</v>
      </c>
      <c r="F7" s="21" t="s">
        <v>1183</v>
      </c>
      <c r="G7" s="123">
        <v>1</v>
      </c>
    </row>
    <row r="8" spans="1:12" ht="11.25" customHeight="1" x14ac:dyDescent="0.25">
      <c r="A8" s="21"/>
      <c r="B8" s="21"/>
      <c r="G8" s="123"/>
    </row>
    <row r="9" spans="1:12" ht="11.25" customHeight="1" x14ac:dyDescent="0.25">
      <c r="A9" s="21"/>
      <c r="B9" s="21"/>
      <c r="C9" s="21" t="s">
        <v>1184</v>
      </c>
      <c r="D9" s="21" t="s">
        <v>1185</v>
      </c>
      <c r="E9" s="21" t="s">
        <v>1186</v>
      </c>
      <c r="F9" s="22" t="s">
        <v>1187</v>
      </c>
      <c r="G9" s="123">
        <v>1</v>
      </c>
    </row>
    <row r="10" spans="1:12" ht="11.25" customHeight="1" x14ac:dyDescent="0.25">
      <c r="A10" s="21"/>
      <c r="B10" s="21"/>
      <c r="C10" s="21"/>
      <c r="E10" s="21" t="s">
        <v>1188</v>
      </c>
      <c r="F10" s="22" t="s">
        <v>1189</v>
      </c>
      <c r="G10" s="123">
        <v>1</v>
      </c>
    </row>
    <row r="11" spans="1:12" ht="11.25" customHeight="1" x14ac:dyDescent="0.25">
      <c r="A11" s="21"/>
      <c r="B11" s="21"/>
      <c r="C11" s="21"/>
      <c r="D11" s="21"/>
      <c r="E11" s="21" t="s">
        <v>1190</v>
      </c>
      <c r="F11" s="113" t="s">
        <v>1191</v>
      </c>
      <c r="G11" s="123">
        <v>1</v>
      </c>
    </row>
    <row r="12" spans="1:12" ht="11.25" customHeight="1" x14ac:dyDescent="0.25">
      <c r="A12" s="21"/>
      <c r="B12" s="21"/>
      <c r="C12" s="21"/>
      <c r="D12" s="21"/>
      <c r="E12" s="21" t="s">
        <v>1192</v>
      </c>
      <c r="F12" s="21" t="s">
        <v>1193</v>
      </c>
      <c r="G12" s="123">
        <v>1</v>
      </c>
    </row>
    <row r="13" spans="1:12" ht="11.25" customHeight="1" x14ac:dyDescent="0.25">
      <c r="A13" s="21"/>
      <c r="B13" s="21"/>
      <c r="C13" s="21"/>
      <c r="D13" s="21"/>
      <c r="E13" s="21" t="s">
        <v>1194</v>
      </c>
      <c r="F13" s="21" t="s">
        <v>1195</v>
      </c>
      <c r="G13" s="123">
        <v>1</v>
      </c>
    </row>
    <row r="14" spans="1:12" ht="11.25" customHeight="1" x14ac:dyDescent="0.25">
      <c r="A14" s="21"/>
      <c r="B14" s="21"/>
      <c r="C14" s="21"/>
      <c r="D14" s="21"/>
      <c r="E14" s="21" t="s">
        <v>1196</v>
      </c>
      <c r="F14" s="22" t="s">
        <v>1197</v>
      </c>
      <c r="G14" s="123">
        <v>1</v>
      </c>
    </row>
    <row r="15" spans="1:12" ht="11.25" customHeight="1" x14ac:dyDescent="0.25">
      <c r="A15" s="21"/>
      <c r="B15" s="21"/>
      <c r="C15" s="21"/>
      <c r="D15" s="21"/>
      <c r="E15" s="21" t="s">
        <v>1198</v>
      </c>
      <c r="F15" s="114" t="s">
        <v>1199</v>
      </c>
      <c r="G15" s="123">
        <v>1</v>
      </c>
    </row>
    <row r="16" spans="1:12" ht="11.25" customHeight="1" x14ac:dyDescent="0.25">
      <c r="A16" s="21"/>
      <c r="B16" s="21"/>
      <c r="C16" s="21"/>
      <c r="D16" s="21"/>
      <c r="E16" s="21" t="s">
        <v>1200</v>
      </c>
      <c r="F16" s="22" t="s">
        <v>1201</v>
      </c>
      <c r="G16" s="123">
        <v>1</v>
      </c>
    </row>
    <row r="17" spans="1:7" ht="11.25" customHeight="1" x14ac:dyDescent="0.25">
      <c r="A17" s="23"/>
      <c r="B17" s="27"/>
      <c r="C17" s="21"/>
      <c r="D17" s="27"/>
      <c r="E17" s="21" t="s">
        <v>1202</v>
      </c>
      <c r="F17" s="22" t="s">
        <v>1203</v>
      </c>
      <c r="G17" s="123">
        <v>1</v>
      </c>
    </row>
    <row r="18" spans="1:7" ht="11.25" customHeight="1" x14ac:dyDescent="0.25">
      <c r="A18" s="23"/>
      <c r="B18" s="27"/>
      <c r="C18" s="27"/>
      <c r="E18" s="21" t="s">
        <v>1204</v>
      </c>
      <c r="F18" s="22" t="s">
        <v>1205</v>
      </c>
      <c r="G18" s="123">
        <v>1</v>
      </c>
    </row>
    <row r="19" spans="1:7" ht="11.25" customHeight="1" x14ac:dyDescent="0.25">
      <c r="A19" s="23"/>
      <c r="B19" s="27"/>
      <c r="C19" s="27"/>
      <c r="D19" s="27"/>
      <c r="E19" s="27"/>
      <c r="F19" s="27"/>
      <c r="G19" s="123"/>
    </row>
    <row r="20" spans="1:7" ht="11.25" customHeight="1" x14ac:dyDescent="0.25">
      <c r="A20" s="21"/>
      <c r="C20" s="21" t="s">
        <v>1206</v>
      </c>
      <c r="D20" s="21" t="s">
        <v>1207</v>
      </c>
      <c r="E20" s="21" t="s">
        <v>1208</v>
      </c>
      <c r="F20" s="21" t="s">
        <v>1209</v>
      </c>
      <c r="G20" s="123">
        <v>1</v>
      </c>
    </row>
    <row r="21" spans="1:7" ht="11.25" customHeight="1" x14ac:dyDescent="0.25">
      <c r="A21" s="21"/>
      <c r="C21" s="21"/>
      <c r="D21" s="21"/>
      <c r="E21" s="21" t="s">
        <v>1210</v>
      </c>
      <c r="F21" s="21" t="s">
        <v>1211</v>
      </c>
      <c r="G21" s="123">
        <v>1</v>
      </c>
    </row>
    <row r="22" spans="1:7" ht="11.25" customHeight="1" x14ac:dyDescent="0.25">
      <c r="A22" s="21"/>
      <c r="C22" s="27"/>
      <c r="E22" s="21" t="s">
        <v>1212</v>
      </c>
      <c r="F22" s="22" t="s">
        <v>1213</v>
      </c>
      <c r="G22" s="123">
        <v>1</v>
      </c>
    </row>
    <row r="23" spans="1:7" ht="11.25" customHeight="1" x14ac:dyDescent="0.25">
      <c r="A23" s="21"/>
      <c r="C23" s="27"/>
      <c r="E23" s="21" t="s">
        <v>1214</v>
      </c>
      <c r="F23" s="27" t="s">
        <v>1215</v>
      </c>
      <c r="G23" s="123">
        <v>1</v>
      </c>
    </row>
    <row r="24" spans="1:7" ht="11.25" customHeight="1" x14ac:dyDescent="0.25">
      <c r="A24" s="21"/>
      <c r="C24" s="21"/>
      <c r="D24" s="21"/>
      <c r="E24" s="21" t="s">
        <v>1216</v>
      </c>
      <c r="F24" s="22" t="s">
        <v>1217</v>
      </c>
      <c r="G24" s="123">
        <v>1</v>
      </c>
    </row>
    <row r="25" spans="1:7" ht="11.25" customHeight="1" x14ac:dyDescent="0.25">
      <c r="A25" s="21"/>
      <c r="C25" s="21"/>
      <c r="D25" s="21"/>
      <c r="E25" s="21" t="s">
        <v>1218</v>
      </c>
      <c r="F25" s="27" t="s">
        <v>1219</v>
      </c>
      <c r="G25" s="123">
        <v>1</v>
      </c>
    </row>
    <row r="26" spans="1:7" ht="11.25" customHeight="1" x14ac:dyDescent="0.25">
      <c r="A26" s="21"/>
      <c r="C26" s="21"/>
      <c r="D26" s="21"/>
      <c r="E26" s="27"/>
      <c r="F26" s="25"/>
      <c r="G26" s="123"/>
    </row>
    <row r="27" spans="1:7" ht="11.25" customHeight="1" x14ac:dyDescent="0.25">
      <c r="A27" s="21" t="s">
        <v>1220</v>
      </c>
      <c r="B27" s="21" t="s">
        <v>1221</v>
      </c>
      <c r="C27" s="21" t="s">
        <v>1222</v>
      </c>
      <c r="D27" s="21" t="s">
        <v>1223</v>
      </c>
      <c r="E27" s="21" t="s">
        <v>1224</v>
      </c>
      <c r="F27" s="21" t="s">
        <v>1225</v>
      </c>
      <c r="G27" s="123">
        <v>1</v>
      </c>
    </row>
    <row r="28" spans="1:7" ht="11.25" customHeight="1" x14ac:dyDescent="0.25">
      <c r="A28" s="21"/>
      <c r="B28" s="21"/>
      <c r="C28" s="21"/>
      <c r="D28" s="21"/>
      <c r="E28" s="21" t="s">
        <v>1226</v>
      </c>
      <c r="F28" s="22" t="s">
        <v>1227</v>
      </c>
      <c r="G28" s="123">
        <v>1</v>
      </c>
    </row>
    <row r="29" spans="1:7" ht="11.25" customHeight="1" x14ac:dyDescent="0.25">
      <c r="A29" s="21"/>
      <c r="B29" s="21"/>
      <c r="C29" s="21"/>
      <c r="D29" s="21"/>
      <c r="E29" s="21" t="s">
        <v>1228</v>
      </c>
      <c r="F29" s="22" t="s">
        <v>1229</v>
      </c>
      <c r="G29" s="123">
        <v>1</v>
      </c>
    </row>
    <row r="30" spans="1:7" ht="11.25" customHeight="1" x14ac:dyDescent="0.25">
      <c r="A30" s="21"/>
      <c r="C30" s="21"/>
      <c r="D30" s="21"/>
      <c r="E30" s="21" t="s">
        <v>1230</v>
      </c>
      <c r="F30" s="22" t="s">
        <v>1231</v>
      </c>
      <c r="G30" s="123">
        <v>1</v>
      </c>
    </row>
    <row r="31" spans="1:7" ht="11.25" customHeight="1" x14ac:dyDescent="0.25">
      <c r="A31" s="21"/>
      <c r="C31" s="21"/>
      <c r="D31" s="21"/>
      <c r="E31" s="21" t="s">
        <v>1232</v>
      </c>
      <c r="F31" s="21" t="s">
        <v>1233</v>
      </c>
      <c r="G31" s="123">
        <v>1</v>
      </c>
    </row>
    <row r="32" spans="1:7" ht="11.25" customHeight="1" x14ac:dyDescent="0.25">
      <c r="A32" s="21"/>
      <c r="C32" s="21"/>
      <c r="D32" s="21"/>
      <c r="E32" s="21" t="s">
        <v>1234</v>
      </c>
      <c r="F32" s="21" t="s">
        <v>1235</v>
      </c>
      <c r="G32" s="123">
        <v>1</v>
      </c>
    </row>
    <row r="33" spans="1:7" ht="11.25" customHeight="1" x14ac:dyDescent="0.25">
      <c r="A33" s="21"/>
      <c r="B33" s="21"/>
      <c r="E33" s="21" t="s">
        <v>1236</v>
      </c>
      <c r="F33" s="22" t="s">
        <v>1237</v>
      </c>
      <c r="G33" s="123">
        <v>1</v>
      </c>
    </row>
    <row r="34" spans="1:7" ht="11.25" customHeight="1" x14ac:dyDescent="0.25">
      <c r="A34" s="21"/>
      <c r="B34" s="21"/>
      <c r="E34" s="21" t="s">
        <v>1238</v>
      </c>
      <c r="F34" s="22" t="s">
        <v>1239</v>
      </c>
      <c r="G34" s="123">
        <v>1</v>
      </c>
    </row>
    <row r="35" spans="1:7" ht="11.25" customHeight="1" x14ac:dyDescent="0.25">
      <c r="A35" s="21"/>
      <c r="B35" s="21"/>
      <c r="C35" s="21"/>
      <c r="G35" s="123"/>
    </row>
    <row r="36" spans="1:7" ht="11.25" customHeight="1" x14ac:dyDescent="0.25">
      <c r="A36" s="21"/>
      <c r="B36" s="21"/>
      <c r="C36" s="21" t="s">
        <v>1240</v>
      </c>
      <c r="D36" s="21" t="s">
        <v>1241</v>
      </c>
      <c r="E36" s="21" t="s">
        <v>1242</v>
      </c>
      <c r="F36" s="21" t="s">
        <v>1243</v>
      </c>
      <c r="G36" s="123">
        <v>1</v>
      </c>
    </row>
    <row r="37" spans="1:7" ht="11.25" customHeight="1" x14ac:dyDescent="0.25">
      <c r="A37" s="21"/>
      <c r="B37" s="21"/>
      <c r="C37" s="21"/>
      <c r="D37" s="21"/>
      <c r="E37" s="21" t="s">
        <v>1244</v>
      </c>
      <c r="F37" s="27" t="s">
        <v>1245</v>
      </c>
      <c r="G37" s="123">
        <v>1</v>
      </c>
    </row>
    <row r="38" spans="1:7" ht="11.25" customHeight="1" x14ac:dyDescent="0.25">
      <c r="A38" s="21"/>
      <c r="B38" s="21"/>
      <c r="D38" s="19"/>
      <c r="E38" s="21" t="s">
        <v>1246</v>
      </c>
      <c r="F38" s="21" t="s">
        <v>1247</v>
      </c>
      <c r="G38" s="123">
        <v>1</v>
      </c>
    </row>
    <row r="39" spans="1:7" ht="11.25" customHeight="1" x14ac:dyDescent="0.25">
      <c r="A39" s="21"/>
      <c r="B39" s="21"/>
      <c r="D39" s="19"/>
      <c r="E39" s="21" t="s">
        <v>1248</v>
      </c>
      <c r="F39" s="21" t="s">
        <v>1249</v>
      </c>
      <c r="G39" s="123">
        <v>1</v>
      </c>
    </row>
    <row r="40" spans="1:7" ht="11.25" customHeight="1" x14ac:dyDescent="0.25">
      <c r="A40" s="21"/>
      <c r="B40" s="21"/>
      <c r="D40" s="19"/>
      <c r="G40" s="123"/>
    </row>
    <row r="41" spans="1:7" ht="11.25" customHeight="1" x14ac:dyDescent="0.25">
      <c r="A41" s="21" t="s">
        <v>1250</v>
      </c>
      <c r="B41" s="21" t="s">
        <v>1251</v>
      </c>
      <c r="C41" s="21" t="s">
        <v>1252</v>
      </c>
      <c r="D41" s="21" t="s">
        <v>1253</v>
      </c>
      <c r="E41" s="21" t="s">
        <v>1254</v>
      </c>
      <c r="F41" s="21" t="s">
        <v>1255</v>
      </c>
      <c r="G41" s="123">
        <v>1</v>
      </c>
    </row>
    <row r="42" spans="1:7" ht="11.25" customHeight="1" x14ac:dyDescent="0.25">
      <c r="A42" s="21"/>
      <c r="B42" s="21"/>
      <c r="E42" s="21" t="s">
        <v>1256</v>
      </c>
      <c r="F42" s="21" t="s">
        <v>1257</v>
      </c>
      <c r="G42" s="123">
        <v>1</v>
      </c>
    </row>
    <row r="43" spans="1:7" ht="11.25" customHeight="1" x14ac:dyDescent="0.25">
      <c r="G43" s="123"/>
    </row>
    <row r="44" spans="1:7" ht="11.25" customHeight="1" x14ac:dyDescent="0.25">
      <c r="C44" s="21" t="s">
        <v>1258</v>
      </c>
      <c r="D44" s="21" t="s">
        <v>1259</v>
      </c>
      <c r="E44" s="21" t="s">
        <v>1260</v>
      </c>
      <c r="F44" s="19" t="s">
        <v>1261</v>
      </c>
      <c r="G44" s="123">
        <v>1</v>
      </c>
    </row>
    <row r="45" spans="1:7" ht="11.25" customHeight="1" x14ac:dyDescent="0.25">
      <c r="E45" s="21" t="s">
        <v>1262</v>
      </c>
      <c r="F45" s="21" t="s">
        <v>1263</v>
      </c>
      <c r="G45" s="123">
        <v>1</v>
      </c>
    </row>
    <row r="46" spans="1:7" ht="11.25" customHeight="1" x14ac:dyDescent="0.25">
      <c r="G46" s="123"/>
    </row>
    <row r="47" spans="1:7" ht="11.25" customHeight="1" x14ac:dyDescent="0.25">
      <c r="A47" s="21"/>
      <c r="C47" s="21" t="s">
        <v>1264</v>
      </c>
      <c r="D47" s="22" t="s">
        <v>1265</v>
      </c>
      <c r="E47" s="27" t="s">
        <v>1266</v>
      </c>
      <c r="F47" s="22" t="s">
        <v>1267</v>
      </c>
      <c r="G47" s="123">
        <v>1</v>
      </c>
    </row>
    <row r="48" spans="1:7" ht="11.25" customHeight="1" x14ac:dyDescent="0.25">
      <c r="D48" s="27"/>
      <c r="E48" s="27" t="s">
        <v>1268</v>
      </c>
      <c r="F48" s="22" t="s">
        <v>1269</v>
      </c>
      <c r="G48" s="123">
        <v>1</v>
      </c>
    </row>
    <row r="49" spans="3:7" ht="11.25" customHeight="1" x14ac:dyDescent="0.25">
      <c r="D49" s="27"/>
      <c r="E49" s="27" t="s">
        <v>1270</v>
      </c>
      <c r="F49" s="22" t="s">
        <v>1271</v>
      </c>
      <c r="G49" s="123">
        <v>1</v>
      </c>
    </row>
    <row r="50" spans="3:7" ht="11.25" customHeight="1" x14ac:dyDescent="0.25">
      <c r="D50" s="27"/>
      <c r="E50" s="27" t="s">
        <v>1272</v>
      </c>
      <c r="F50" s="22" t="s">
        <v>1273</v>
      </c>
      <c r="G50" s="123">
        <v>1</v>
      </c>
    </row>
    <row r="51" spans="3:7" ht="11.25" customHeight="1" x14ac:dyDescent="0.25">
      <c r="C51" s="27"/>
      <c r="D51" s="27"/>
      <c r="E51" s="27" t="s">
        <v>1274</v>
      </c>
      <c r="F51" s="22" t="s">
        <v>1275</v>
      </c>
      <c r="G51" s="123">
        <v>1</v>
      </c>
    </row>
    <row r="52" spans="3:7" ht="11.25" customHeight="1" x14ac:dyDescent="0.25">
      <c r="C52" s="27"/>
      <c r="D52" s="27"/>
      <c r="E52" s="27" t="s">
        <v>1276</v>
      </c>
      <c r="F52" s="22" t="s">
        <v>1277</v>
      </c>
      <c r="G52" s="123">
        <v>1</v>
      </c>
    </row>
    <row r="53" spans="3:7" ht="11.25" customHeight="1" x14ac:dyDescent="0.25">
      <c r="C53" s="27"/>
      <c r="D53" s="27"/>
      <c r="E53" s="27" t="s">
        <v>1278</v>
      </c>
      <c r="F53" s="22" t="s">
        <v>1279</v>
      </c>
      <c r="G53" s="123">
        <v>1</v>
      </c>
    </row>
    <row r="54" spans="3:7" ht="11.25" customHeight="1" x14ac:dyDescent="0.25">
      <c r="C54" s="27"/>
      <c r="D54" s="27"/>
      <c r="E54" s="27" t="s">
        <v>1280</v>
      </c>
      <c r="F54" s="22" t="s">
        <v>1281</v>
      </c>
      <c r="G54" s="123">
        <v>1</v>
      </c>
    </row>
    <row r="55" spans="3:7" ht="11.25" customHeight="1" x14ac:dyDescent="0.25">
      <c r="C55" s="27"/>
      <c r="D55" s="27"/>
      <c r="E55" s="27" t="s">
        <v>1282</v>
      </c>
      <c r="F55" s="22" t="s">
        <v>1283</v>
      </c>
      <c r="G55" s="123">
        <v>1</v>
      </c>
    </row>
    <row r="56" spans="3:7" ht="11.25" customHeight="1" x14ac:dyDescent="0.25">
      <c r="C56" s="27"/>
      <c r="D56" s="27"/>
      <c r="E56" s="27" t="s">
        <v>1284</v>
      </c>
      <c r="F56" s="22" t="s">
        <v>1285</v>
      </c>
      <c r="G56" s="123">
        <v>1</v>
      </c>
    </row>
    <row r="57" spans="3:7" ht="11.25" customHeight="1" x14ac:dyDescent="0.25">
      <c r="C57" s="27"/>
      <c r="E57" s="25"/>
      <c r="F57" s="25"/>
    </row>
    <row r="58" spans="3:7" ht="11.25" customHeight="1" x14ac:dyDescent="0.25">
      <c r="C58" s="27"/>
      <c r="E58" s="25"/>
      <c r="F58" s="25"/>
    </row>
    <row r="59" spans="3:7" ht="11.25" customHeight="1" x14ac:dyDescent="0.25">
      <c r="C59" s="27"/>
      <c r="E59" s="25"/>
      <c r="F59" s="25"/>
    </row>
    <row r="60" spans="3:7" ht="11.25" customHeight="1" x14ac:dyDescent="0.25">
      <c r="C60" s="27"/>
      <c r="E60" s="25"/>
      <c r="F60" s="25"/>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25"/>
      <c r="F72" s="25"/>
    </row>
    <row r="73" spans="5:6" ht="11.25" customHeight="1" x14ac:dyDescent="0.25">
      <c r="E73" s="25"/>
      <c r="F73" s="25"/>
    </row>
    <row r="74" spans="5:6" ht="11.25" customHeight="1" x14ac:dyDescent="0.25">
      <c r="E74" s="25"/>
      <c r="F74" s="25"/>
    </row>
    <row r="75" spans="5:6" ht="11.25" customHeight="1" x14ac:dyDescent="0.25">
      <c r="E75" s="25"/>
      <c r="F75" s="25"/>
    </row>
    <row r="76" spans="5:6" ht="11.25" customHeight="1" x14ac:dyDescent="0.25">
      <c r="E76" s="25"/>
      <c r="F76" s="25"/>
    </row>
    <row r="77" spans="5:6" ht="11.25" customHeight="1" x14ac:dyDescent="0.25">
      <c r="E77" s="25"/>
      <c r="F77" s="25"/>
    </row>
    <row r="78" spans="5:6" ht="11.25" customHeight="1" x14ac:dyDescent="0.25">
      <c r="E78" s="25"/>
      <c r="F78" s="25"/>
    </row>
    <row r="79" spans="5:6" ht="11.25" customHeight="1" x14ac:dyDescent="0.25">
      <c r="E79" s="25"/>
      <c r="F79" s="25"/>
    </row>
    <row r="80" spans="5:6" ht="11.25" customHeight="1" x14ac:dyDescent="0.25">
      <c r="E80" s="25"/>
      <c r="F80" s="25"/>
    </row>
    <row r="81" spans="5:6" ht="11.25" customHeight="1" x14ac:dyDescent="0.25">
      <c r="E81" s="25"/>
      <c r="F81" s="25"/>
    </row>
    <row r="82" spans="5:6" ht="11.25" customHeight="1" x14ac:dyDescent="0.25">
      <c r="E82" s="25"/>
      <c r="F82" s="25"/>
    </row>
    <row r="83" spans="5:6" ht="11.25" customHeight="1" x14ac:dyDescent="0.25">
      <c r="E83" s="25"/>
      <c r="F83" s="25"/>
    </row>
    <row r="84" spans="5:6" ht="11.25" customHeight="1" x14ac:dyDescent="0.25">
      <c r="E84" s="25"/>
      <c r="F84" s="25"/>
    </row>
    <row r="85" spans="5:6" ht="11.25" customHeight="1" x14ac:dyDescent="0.25">
      <c r="E85" s="25"/>
      <c r="F85" s="25"/>
    </row>
    <row r="86" spans="5:6" ht="11.25" customHeight="1" x14ac:dyDescent="0.25">
      <c r="E86" s="25"/>
      <c r="F86" s="25"/>
    </row>
    <row r="87" spans="5:6" ht="11.25" customHeight="1" x14ac:dyDescent="0.25">
      <c r="E87" s="25"/>
      <c r="F87" s="25"/>
    </row>
    <row r="88" spans="5:6" ht="11.25" customHeight="1" x14ac:dyDescent="0.25">
      <c r="E88" s="25"/>
      <c r="F88" s="25"/>
    </row>
    <row r="89" spans="5:6" ht="11.25" customHeight="1" x14ac:dyDescent="0.25">
      <c r="E89" s="25"/>
      <c r="F89" s="25"/>
    </row>
    <row r="90" spans="5:6" ht="11.25" customHeight="1" x14ac:dyDescent="0.25">
      <c r="E90" s="25"/>
      <c r="F90" s="25"/>
    </row>
    <row r="91" spans="5:6" ht="11.25" customHeight="1" x14ac:dyDescent="0.25">
      <c r="E91" s="25"/>
      <c r="F91" s="25"/>
    </row>
    <row r="92" spans="5:6" ht="11.25" customHeight="1" x14ac:dyDescent="0.25">
      <c r="E92" s="25"/>
      <c r="F92" s="25"/>
    </row>
    <row r="93" spans="5:6" ht="11.25" customHeight="1" x14ac:dyDescent="0.25">
      <c r="E93" s="25"/>
      <c r="F93" s="25"/>
    </row>
    <row r="94" spans="5:6" ht="11.25" customHeight="1" x14ac:dyDescent="0.25">
      <c r="E94" s="25"/>
      <c r="F94" s="25"/>
    </row>
    <row r="95" spans="5:6" ht="11.25" customHeight="1" x14ac:dyDescent="0.25">
      <c r="E95" s="25"/>
      <c r="F95" s="25"/>
    </row>
    <row r="96" spans="5:6" ht="11.25" customHeight="1" x14ac:dyDescent="0.25">
      <c r="E96" s="25"/>
      <c r="F96" s="25"/>
    </row>
    <row r="97" spans="5:6" ht="11.25" customHeight="1" x14ac:dyDescent="0.25">
      <c r="E97" s="25"/>
      <c r="F97" s="25"/>
    </row>
    <row r="98" spans="5:6" ht="11.25" customHeight="1" x14ac:dyDescent="0.25">
      <c r="E98" s="25"/>
      <c r="F98" s="25"/>
    </row>
    <row r="99" spans="5:6" ht="11.25" customHeight="1" x14ac:dyDescent="0.25">
      <c r="E99" s="25"/>
      <c r="F99" s="25"/>
    </row>
    <row r="100" spans="5:6" ht="11.25" customHeight="1" x14ac:dyDescent="0.25">
      <c r="E100" s="25"/>
      <c r="F100" s="25"/>
    </row>
    <row r="101" spans="5:6" ht="12" customHeight="1" x14ac:dyDescent="0.25">
      <c r="E101" s="25"/>
      <c r="F101" s="25"/>
    </row>
    <row r="102" spans="5:6" ht="12" customHeight="1" x14ac:dyDescent="0.25">
      <c r="E102" s="25"/>
      <c r="F102" s="25"/>
    </row>
    <row r="103" spans="5:6" ht="12" customHeight="1" x14ac:dyDescent="0.25">
      <c r="E103" s="25"/>
      <c r="F103" s="25"/>
    </row>
    <row r="104" spans="5:6" ht="12" customHeight="1" x14ac:dyDescent="0.25">
      <c r="E104" s="25"/>
      <c r="F104" s="25"/>
    </row>
    <row r="105" spans="5:6" ht="12" customHeight="1" x14ac:dyDescent="0.25">
      <c r="E105" s="25"/>
      <c r="F105" s="25"/>
    </row>
    <row r="106" spans="5:6" ht="12" customHeight="1" x14ac:dyDescent="0.25">
      <c r="E106" s="25"/>
      <c r="F106" s="25"/>
    </row>
    <row r="107" spans="5:6" ht="12" customHeight="1" x14ac:dyDescent="0.25">
      <c r="E107" s="25"/>
      <c r="F107" s="25"/>
    </row>
    <row r="108" spans="5:6" ht="12" customHeight="1" x14ac:dyDescent="0.25">
      <c r="E108" s="25"/>
      <c r="F108" s="25"/>
    </row>
    <row r="109" spans="5:6" ht="12" customHeight="1" x14ac:dyDescent="0.25">
      <c r="E109" s="25"/>
      <c r="F109" s="25"/>
    </row>
    <row r="110" spans="5:6" ht="12" customHeight="1" x14ac:dyDescent="0.25">
      <c r="E110" s="25"/>
      <c r="F110" s="25"/>
    </row>
    <row r="111" spans="5:6" ht="12" customHeight="1" x14ac:dyDescent="0.25">
      <c r="E111" s="25"/>
      <c r="F111" s="25"/>
    </row>
    <row r="112" spans="5:6" ht="12" customHeight="1" x14ac:dyDescent="0.25">
      <c r="E112" s="25"/>
      <c r="F112" s="25"/>
    </row>
    <row r="113" spans="5:6" ht="12" customHeight="1" x14ac:dyDescent="0.25">
      <c r="E113" s="25"/>
      <c r="F113" s="25"/>
    </row>
    <row r="114" spans="5:6" ht="12" customHeight="1" x14ac:dyDescent="0.25">
      <c r="E114" s="25"/>
      <c r="F114" s="25"/>
    </row>
    <row r="115" spans="5:6" ht="12" customHeight="1" x14ac:dyDescent="0.25">
      <c r="E115" s="25"/>
      <c r="F115" s="25"/>
    </row>
    <row r="116" spans="5:6" ht="12" customHeight="1" x14ac:dyDescent="0.25">
      <c r="E116" s="25"/>
      <c r="F116" s="25"/>
    </row>
    <row r="117" spans="5:6" ht="12" customHeight="1" x14ac:dyDescent="0.25">
      <c r="E117" s="25"/>
      <c r="F117" s="25"/>
    </row>
    <row r="118" spans="5:6" ht="12" customHeight="1" x14ac:dyDescent="0.25">
      <c r="E118" s="25"/>
      <c r="F118" s="25"/>
    </row>
    <row r="119" spans="5:6" ht="12" customHeight="1" x14ac:dyDescent="0.25">
      <c r="E119" s="25"/>
      <c r="F119" s="25"/>
    </row>
    <row r="120" spans="5:6" ht="12" customHeight="1" x14ac:dyDescent="0.25">
      <c r="E120" s="25"/>
      <c r="F120" s="25"/>
    </row>
    <row r="121" spans="5:6" ht="12" customHeight="1" x14ac:dyDescent="0.25">
      <c r="E121" s="25"/>
      <c r="F121" s="25"/>
    </row>
    <row r="122" spans="5:6" ht="12" customHeight="1" x14ac:dyDescent="0.25">
      <c r="E122" s="25"/>
      <c r="F122" s="25"/>
    </row>
    <row r="123" spans="5:6" ht="12" customHeight="1" x14ac:dyDescent="0.25">
      <c r="E123" s="25"/>
      <c r="F123" s="25"/>
    </row>
    <row r="124" spans="5:6" ht="12" customHeight="1" x14ac:dyDescent="0.25">
      <c r="E124" s="25"/>
      <c r="F124" s="25"/>
    </row>
    <row r="125" spans="5:6" ht="12" customHeight="1" x14ac:dyDescent="0.25">
      <c r="E125" s="25"/>
      <c r="F125" s="25"/>
    </row>
    <row r="126" spans="5:6" ht="12" customHeight="1" x14ac:dyDescent="0.25">
      <c r="E126" s="25"/>
      <c r="F126" s="25"/>
    </row>
    <row r="127" spans="5:6" ht="12" customHeight="1" x14ac:dyDescent="0.25">
      <c r="E127" s="25"/>
      <c r="F127" s="25"/>
    </row>
    <row r="128" spans="5:6" ht="12" customHeight="1" x14ac:dyDescent="0.25">
      <c r="E128" s="25"/>
      <c r="F128" s="25"/>
    </row>
    <row r="129" spans="5:6" ht="12" customHeight="1" x14ac:dyDescent="0.25">
      <c r="E129" s="25"/>
      <c r="F129" s="25"/>
    </row>
    <row r="130" spans="5:6" ht="12" customHeight="1" x14ac:dyDescent="0.25">
      <c r="E130" s="25"/>
      <c r="F130" s="25"/>
    </row>
    <row r="131" spans="5:6" ht="12" customHeight="1" x14ac:dyDescent="0.25">
      <c r="E131" s="25"/>
      <c r="F131" s="25"/>
    </row>
    <row r="132" spans="5:6" ht="12" customHeight="1" x14ac:dyDescent="0.25">
      <c r="E132" s="25"/>
      <c r="F132" s="25"/>
    </row>
    <row r="133" spans="5:6" ht="12" customHeight="1" x14ac:dyDescent="0.25">
      <c r="E133" s="25"/>
      <c r="F133" s="25"/>
    </row>
    <row r="134" spans="5:6" ht="12" customHeight="1" x14ac:dyDescent="0.25">
      <c r="E134" s="25"/>
      <c r="F134" s="25"/>
    </row>
    <row r="135" spans="5:6" ht="12" customHeight="1" x14ac:dyDescent="0.25">
      <c r="E135" s="25"/>
      <c r="F135" s="25"/>
    </row>
    <row r="136" spans="5:6" ht="12" customHeight="1" x14ac:dyDescent="0.25">
      <c r="E136" s="25"/>
      <c r="F136" s="25"/>
    </row>
    <row r="137" spans="5:6" ht="12" customHeight="1" x14ac:dyDescent="0.25">
      <c r="E137" s="25"/>
      <c r="F137" s="25"/>
    </row>
    <row r="138" spans="5:6" ht="12" customHeight="1" x14ac:dyDescent="0.25">
      <c r="E138" s="25"/>
      <c r="F138" s="25"/>
    </row>
    <row r="139" spans="5:6" ht="12" customHeight="1" x14ac:dyDescent="0.25">
      <c r="E139" s="25"/>
      <c r="F139" s="25"/>
    </row>
    <row r="140" spans="5:6" ht="12" customHeight="1" x14ac:dyDescent="0.25">
      <c r="E140" s="25"/>
      <c r="F140" s="25"/>
    </row>
    <row r="141" spans="5:6" ht="12" customHeight="1" x14ac:dyDescent="0.25">
      <c r="E141" s="25"/>
      <c r="F141" s="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4" customWidth="1"/>
    <col min="2" max="2" width="32.7109375" style="14" customWidth="1"/>
    <col min="3" max="3" width="6.85546875" style="14" customWidth="1"/>
    <col min="4" max="4" width="56.140625" style="14" customWidth="1"/>
    <col min="5" max="5" width="6.28515625" style="14" customWidth="1"/>
    <col min="6" max="6" width="109" style="14" customWidth="1"/>
    <col min="7" max="7" width="5" style="14" customWidth="1"/>
    <col min="8" max="8" width="19" style="14" customWidth="1"/>
    <col min="9" max="16384" width="11.42578125" style="14"/>
  </cols>
  <sheetData>
    <row r="1" spans="1:15" ht="12" customHeight="1" x14ac:dyDescent="0.25">
      <c r="B1" s="16" t="s">
        <v>1286</v>
      </c>
      <c r="D1" s="16" t="s">
        <v>1287</v>
      </c>
      <c r="F1" s="16" t="s">
        <v>1288</v>
      </c>
      <c r="G1" s="122" t="s">
        <v>1289</v>
      </c>
      <c r="H1" s="39"/>
      <c r="I1" s="39"/>
      <c r="J1" s="39"/>
      <c r="K1" s="39"/>
      <c r="L1" s="39"/>
      <c r="M1" s="40"/>
      <c r="N1" s="40"/>
      <c r="O1" s="40"/>
    </row>
    <row r="2" spans="1:15" ht="11.25" customHeight="1" x14ac:dyDescent="0.25">
      <c r="A2" s="14" t="s">
        <v>1290</v>
      </c>
      <c r="B2" s="14" t="s">
        <v>1291</v>
      </c>
      <c r="C2" s="14" t="s">
        <v>1292</v>
      </c>
      <c r="D2" s="14" t="s">
        <v>1293</v>
      </c>
      <c r="E2" s="14" t="s">
        <v>1294</v>
      </c>
      <c r="F2" s="28" t="s">
        <v>1295</v>
      </c>
      <c r="G2" s="123">
        <v>1</v>
      </c>
    </row>
    <row r="3" spans="1:15" ht="11.25" customHeight="1" x14ac:dyDescent="0.25">
      <c r="E3" s="14" t="s">
        <v>1296</v>
      </c>
      <c r="F3" s="14" t="s">
        <v>1297</v>
      </c>
      <c r="G3" s="123">
        <v>1</v>
      </c>
    </row>
    <row r="4" spans="1:15" ht="11.25" customHeight="1" x14ac:dyDescent="0.25">
      <c r="E4" s="14" t="s">
        <v>1298</v>
      </c>
      <c r="F4" s="115" t="s">
        <v>1299</v>
      </c>
      <c r="G4" s="123">
        <v>1</v>
      </c>
    </row>
    <row r="5" spans="1:15" ht="11.25" customHeight="1" x14ac:dyDescent="0.25">
      <c r="E5" s="14" t="s">
        <v>1300</v>
      </c>
      <c r="F5" s="20" t="s">
        <v>1301</v>
      </c>
      <c r="G5" s="123">
        <v>1</v>
      </c>
    </row>
    <row r="6" spans="1:15" ht="11.25" customHeight="1" x14ac:dyDescent="0.25">
      <c r="B6" s="15"/>
      <c r="C6" s="15"/>
      <c r="D6" s="15"/>
      <c r="E6" s="15"/>
      <c r="F6" s="15"/>
      <c r="G6" s="123"/>
    </row>
    <row r="7" spans="1:15" ht="11.25" customHeight="1" x14ac:dyDescent="0.25">
      <c r="C7" s="14" t="s">
        <v>1302</v>
      </c>
      <c r="D7" s="30" t="s">
        <v>1303</v>
      </c>
      <c r="E7" s="15" t="s">
        <v>1304</v>
      </c>
      <c r="F7" s="15" t="s">
        <v>1305</v>
      </c>
      <c r="G7" s="123">
        <v>1</v>
      </c>
    </row>
    <row r="8" spans="1:15" ht="11.25" customHeight="1" x14ac:dyDescent="0.25">
      <c r="D8" s="15"/>
      <c r="E8" s="15" t="s">
        <v>1306</v>
      </c>
      <c r="F8" s="15" t="s">
        <v>1307</v>
      </c>
      <c r="G8" s="123">
        <v>1</v>
      </c>
    </row>
    <row r="9" spans="1:15" ht="11.25" customHeight="1" x14ac:dyDescent="0.25">
      <c r="D9" s="15"/>
      <c r="E9" s="15" t="s">
        <v>1308</v>
      </c>
      <c r="F9" s="15" t="s">
        <v>1309</v>
      </c>
      <c r="G9" s="123">
        <v>1</v>
      </c>
    </row>
    <row r="10" spans="1:15" ht="11.25" customHeight="1" x14ac:dyDescent="0.25">
      <c r="D10" s="15"/>
      <c r="E10" s="15" t="s">
        <v>1310</v>
      </c>
      <c r="F10" s="15" t="s">
        <v>1311</v>
      </c>
      <c r="G10" s="123">
        <v>1</v>
      </c>
    </row>
    <row r="11" spans="1:15" ht="11.25" customHeight="1" x14ac:dyDescent="0.25">
      <c r="G11" s="123"/>
    </row>
    <row r="12" spans="1:15" ht="11.25" customHeight="1" x14ac:dyDescent="0.25">
      <c r="A12" s="14" t="s">
        <v>1312</v>
      </c>
      <c r="B12" s="15" t="s">
        <v>1313</v>
      </c>
      <c r="C12" s="15" t="s">
        <v>1314</v>
      </c>
      <c r="D12" s="14" t="s">
        <v>1315</v>
      </c>
      <c r="E12" s="14" t="s">
        <v>1316</v>
      </c>
      <c r="F12" s="14" t="s">
        <v>1317</v>
      </c>
      <c r="G12" s="123">
        <v>1</v>
      </c>
    </row>
    <row r="13" spans="1:15" ht="11.25" customHeight="1" x14ac:dyDescent="0.25">
      <c r="B13" s="15"/>
      <c r="E13" s="14" t="s">
        <v>1318</v>
      </c>
      <c r="F13" s="14" t="s">
        <v>1319</v>
      </c>
      <c r="G13" s="123">
        <v>1</v>
      </c>
    </row>
    <row r="14" spans="1:15" ht="11.25" customHeight="1" x14ac:dyDescent="0.25">
      <c r="E14" s="14" t="s">
        <v>1320</v>
      </c>
      <c r="F14" s="15" t="s">
        <v>1321</v>
      </c>
      <c r="G14" s="123">
        <v>1</v>
      </c>
    </row>
    <row r="15" spans="1:15" ht="11.25" customHeight="1" x14ac:dyDescent="0.25">
      <c r="E15" s="14" t="s">
        <v>1322</v>
      </c>
      <c r="F15" s="15" t="s">
        <v>1323</v>
      </c>
      <c r="G15" s="123">
        <v>1</v>
      </c>
    </row>
    <row r="16" spans="1:15" ht="11.25" customHeight="1" x14ac:dyDescent="0.25">
      <c r="D16" s="15"/>
      <c r="E16" s="14" t="s">
        <v>1324</v>
      </c>
      <c r="F16" s="15" t="s">
        <v>1325</v>
      </c>
      <c r="G16" s="123">
        <v>1</v>
      </c>
    </row>
    <row r="17" spans="1:7" ht="11.25" customHeight="1" x14ac:dyDescent="0.25">
      <c r="D17" s="15"/>
      <c r="E17" s="14" t="s">
        <v>1326</v>
      </c>
      <c r="F17" s="15" t="s">
        <v>1327</v>
      </c>
      <c r="G17" s="123">
        <v>1</v>
      </c>
    </row>
    <row r="18" spans="1:7" ht="11.25" customHeight="1" x14ac:dyDescent="0.25">
      <c r="E18" s="14" t="s">
        <v>1328</v>
      </c>
      <c r="F18" s="20" t="s">
        <v>1329</v>
      </c>
      <c r="G18" s="123">
        <v>1</v>
      </c>
    </row>
    <row r="19" spans="1:7" ht="11.25" customHeight="1" x14ac:dyDescent="0.25">
      <c r="E19" s="14" t="s">
        <v>1330</v>
      </c>
      <c r="F19" s="20" t="s">
        <v>1331</v>
      </c>
      <c r="G19" s="123">
        <v>1</v>
      </c>
    </row>
    <row r="20" spans="1:7" ht="11.25" customHeight="1" x14ac:dyDescent="0.25">
      <c r="G20" s="123"/>
    </row>
    <row r="21" spans="1:7" ht="11.25" customHeight="1" x14ac:dyDescent="0.25">
      <c r="A21" s="14" t="s">
        <v>1332</v>
      </c>
      <c r="B21" s="14" t="s">
        <v>1333</v>
      </c>
      <c r="C21" s="14" t="s">
        <v>1334</v>
      </c>
      <c r="D21" s="14" t="s">
        <v>1335</v>
      </c>
      <c r="E21" s="15" t="s">
        <v>1336</v>
      </c>
      <c r="F21" s="14" t="s">
        <v>1337</v>
      </c>
      <c r="G21" s="123">
        <v>1</v>
      </c>
    </row>
    <row r="22" spans="1:7" ht="11.25" customHeight="1" x14ac:dyDescent="0.25">
      <c r="D22" s="28"/>
      <c r="E22" s="15" t="s">
        <v>1338</v>
      </c>
      <c r="F22" s="20" t="s">
        <v>1339</v>
      </c>
      <c r="G22" s="123">
        <v>1</v>
      </c>
    </row>
    <row r="23" spans="1:7" ht="11.25" customHeight="1" x14ac:dyDescent="0.25">
      <c r="C23" s="15"/>
      <c r="D23" s="15"/>
      <c r="E23" s="15" t="s">
        <v>1340</v>
      </c>
      <c r="F23" s="15" t="s">
        <v>1341</v>
      </c>
      <c r="G23" s="123">
        <v>1</v>
      </c>
    </row>
    <row r="24" spans="1:7" ht="11.25" customHeight="1" x14ac:dyDescent="0.25">
      <c r="B24" s="16"/>
      <c r="C24" s="15"/>
      <c r="D24" s="15"/>
      <c r="E24" s="15"/>
      <c r="F24" s="15"/>
      <c r="G24" s="123"/>
    </row>
    <row r="25" spans="1:7" ht="11.25" customHeight="1" x14ac:dyDescent="0.25">
      <c r="A25" s="14" t="s">
        <v>1342</v>
      </c>
      <c r="B25" s="15" t="s">
        <v>1343</v>
      </c>
      <c r="C25" s="14" t="s">
        <v>1344</v>
      </c>
      <c r="D25" s="14" t="s">
        <v>1345</v>
      </c>
      <c r="E25" s="14" t="s">
        <v>1346</v>
      </c>
      <c r="F25" s="14" t="s">
        <v>1347</v>
      </c>
      <c r="G25" s="123">
        <v>1</v>
      </c>
    </row>
    <row r="26" spans="1:7" ht="11.25" customHeight="1" x14ac:dyDescent="0.25">
      <c r="D26" s="28"/>
      <c r="E26" s="14" t="s">
        <v>1348</v>
      </c>
      <c r="F26" s="14" t="s">
        <v>1349</v>
      </c>
      <c r="G26" s="123">
        <v>1</v>
      </c>
    </row>
    <row r="27" spans="1:7" ht="11.25" customHeight="1" x14ac:dyDescent="0.25">
      <c r="E27" s="14" t="s">
        <v>1350</v>
      </c>
      <c r="F27" s="15" t="s">
        <v>1351</v>
      </c>
      <c r="G27" s="123">
        <v>1</v>
      </c>
    </row>
    <row r="28" spans="1:7" ht="11.25" customHeight="1" x14ac:dyDescent="0.25">
      <c r="E28" s="14" t="s">
        <v>1352</v>
      </c>
      <c r="F28" s="14" t="s">
        <v>1353</v>
      </c>
      <c r="G28" s="123">
        <v>1</v>
      </c>
    </row>
    <row r="29" spans="1:7" ht="11.25" customHeight="1" x14ac:dyDescent="0.25">
      <c r="G29" s="123"/>
    </row>
    <row r="30" spans="1:7" ht="11.25" customHeight="1" x14ac:dyDescent="0.25">
      <c r="C30" s="14" t="s">
        <v>1354</v>
      </c>
      <c r="D30" s="14" t="s">
        <v>1355</v>
      </c>
      <c r="E30" s="14" t="s">
        <v>1356</v>
      </c>
      <c r="F30" s="14" t="s">
        <v>1357</v>
      </c>
      <c r="G30" s="123">
        <v>1</v>
      </c>
    </row>
    <row r="31" spans="1:7" ht="11.25" customHeight="1" x14ac:dyDescent="0.25">
      <c r="E31" s="14" t="s">
        <v>1358</v>
      </c>
      <c r="F31" s="14" t="s">
        <v>1359</v>
      </c>
      <c r="G31" s="123">
        <v>1</v>
      </c>
    </row>
    <row r="32" spans="1:7" ht="11.25" customHeight="1" x14ac:dyDescent="0.25">
      <c r="E32" s="14" t="s">
        <v>1360</v>
      </c>
      <c r="F32" s="14" t="s">
        <v>1361</v>
      </c>
      <c r="G32" s="123">
        <v>1</v>
      </c>
    </row>
    <row r="33" spans="1:7" ht="11.25" customHeight="1" x14ac:dyDescent="0.25">
      <c r="G33" s="123"/>
    </row>
    <row r="34" spans="1:7" ht="11.25" customHeight="1" x14ac:dyDescent="0.25">
      <c r="A34" s="14" t="s">
        <v>1362</v>
      </c>
      <c r="B34" s="15" t="s">
        <v>1363</v>
      </c>
      <c r="C34" s="14" t="s">
        <v>1364</v>
      </c>
      <c r="D34" s="14" t="s">
        <v>1365</v>
      </c>
      <c r="E34" s="15" t="s">
        <v>1366</v>
      </c>
      <c r="F34" s="20" t="s">
        <v>1367</v>
      </c>
      <c r="G34" s="123">
        <v>1</v>
      </c>
    </row>
    <row r="35" spans="1:7" ht="11.25" customHeight="1" x14ac:dyDescent="0.25">
      <c r="B35" s="15"/>
      <c r="E35" s="15" t="s">
        <v>1368</v>
      </c>
      <c r="F35" s="20" t="s">
        <v>1369</v>
      </c>
      <c r="G35" s="123">
        <v>1</v>
      </c>
    </row>
    <row r="36" spans="1:7" ht="11.25" customHeight="1" x14ac:dyDescent="0.25">
      <c r="B36" s="15"/>
      <c r="E36" s="15" t="s">
        <v>1370</v>
      </c>
      <c r="F36" s="28" t="s">
        <v>1371</v>
      </c>
      <c r="G36" s="123">
        <v>1</v>
      </c>
    </row>
    <row r="37" spans="1:7" ht="11.25" customHeight="1" x14ac:dyDescent="0.25">
      <c r="B37" s="15"/>
      <c r="E37" s="15" t="s">
        <v>1372</v>
      </c>
      <c r="F37" s="20" t="s">
        <v>1373</v>
      </c>
      <c r="G37" s="123">
        <v>1</v>
      </c>
    </row>
    <row r="38" spans="1:7" ht="11.25" customHeight="1" x14ac:dyDescent="0.25">
      <c r="B38" s="15"/>
      <c r="E38" s="15"/>
      <c r="F38" s="15"/>
      <c r="G38" s="123"/>
    </row>
    <row r="39" spans="1:7" ht="11.25" customHeight="1" x14ac:dyDescent="0.25">
      <c r="B39" s="15"/>
      <c r="C39" s="14" t="s">
        <v>1374</v>
      </c>
      <c r="D39" s="15" t="s">
        <v>1375</v>
      </c>
      <c r="E39" s="15" t="s">
        <v>1376</v>
      </c>
      <c r="F39" s="15" t="s">
        <v>1377</v>
      </c>
      <c r="G39" s="123">
        <v>1</v>
      </c>
    </row>
    <row r="40" spans="1:7" ht="11.25" customHeight="1" x14ac:dyDescent="0.25">
      <c r="D40" s="15"/>
      <c r="E40" s="15" t="s">
        <v>1378</v>
      </c>
      <c r="F40" s="30" t="s">
        <v>1379</v>
      </c>
      <c r="G40" s="123">
        <v>1</v>
      </c>
    </row>
    <row r="41" spans="1:7" ht="11.25" customHeight="1" x14ac:dyDescent="0.25">
      <c r="E41" s="15" t="s">
        <v>1380</v>
      </c>
      <c r="F41" s="30" t="s">
        <v>1381</v>
      </c>
      <c r="G41" s="123">
        <v>1</v>
      </c>
    </row>
    <row r="42" spans="1:7" ht="11.25" customHeight="1" x14ac:dyDescent="0.25">
      <c r="D42" s="15"/>
      <c r="E42" s="15" t="s">
        <v>1382</v>
      </c>
      <c r="F42" s="30" t="s">
        <v>1383</v>
      </c>
      <c r="G42" s="123">
        <v>1</v>
      </c>
    </row>
    <row r="43" spans="1:7" ht="11.25" customHeight="1" x14ac:dyDescent="0.25">
      <c r="E43" s="15"/>
      <c r="F43" s="30"/>
      <c r="G43" s="123"/>
    </row>
    <row r="44" spans="1:7" ht="11.25" customHeight="1" x14ac:dyDescent="0.25">
      <c r="C44" s="14" t="s">
        <v>1384</v>
      </c>
      <c r="D44" s="14" t="s">
        <v>1385</v>
      </c>
      <c r="E44" s="15" t="s">
        <v>1386</v>
      </c>
      <c r="F44" s="28" t="s">
        <v>1387</v>
      </c>
      <c r="G44" s="123">
        <v>1</v>
      </c>
    </row>
    <row r="45" spans="1:7" ht="11.25" customHeight="1" x14ac:dyDescent="0.25">
      <c r="B45" s="16"/>
      <c r="E45" s="15" t="s">
        <v>1388</v>
      </c>
      <c r="F45" s="30" t="s">
        <v>1389</v>
      </c>
      <c r="G45" s="123">
        <v>1</v>
      </c>
    </row>
    <row r="46" spans="1:7" ht="11.25" customHeight="1" x14ac:dyDescent="0.25">
      <c r="B46" s="16"/>
      <c r="E46" s="15" t="s">
        <v>1390</v>
      </c>
      <c r="F46" s="30" t="s">
        <v>1391</v>
      </c>
      <c r="G46" s="123">
        <v>1</v>
      </c>
    </row>
    <row r="47" spans="1:7" ht="10.5" customHeight="1" x14ac:dyDescent="0.25">
      <c r="B47" s="16"/>
      <c r="E47" s="15" t="s">
        <v>1392</v>
      </c>
      <c r="F47" s="30" t="s">
        <v>1393</v>
      </c>
      <c r="G47" s="123">
        <v>1</v>
      </c>
    </row>
    <row r="48" spans="1:7" ht="11.25" customHeight="1" x14ac:dyDescent="0.25">
      <c r="B48" s="16"/>
      <c r="E48" s="15"/>
      <c r="F48" s="28"/>
      <c r="G48" s="123"/>
    </row>
    <row r="49" spans="1:7" ht="11.25" customHeight="1" x14ac:dyDescent="0.25">
      <c r="C49" s="14" t="s">
        <v>1394</v>
      </c>
      <c r="D49" s="14" t="s">
        <v>1395</v>
      </c>
      <c r="E49" s="14" t="s">
        <v>1396</v>
      </c>
      <c r="F49" s="28" t="s">
        <v>1397</v>
      </c>
      <c r="G49" s="123">
        <v>1</v>
      </c>
    </row>
    <row r="50" spans="1:7" ht="11.25" customHeight="1" x14ac:dyDescent="0.25">
      <c r="E50" s="14" t="s">
        <v>1398</v>
      </c>
      <c r="F50" s="28" t="s">
        <v>1399</v>
      </c>
      <c r="G50" s="123">
        <v>1</v>
      </c>
    </row>
    <row r="51" spans="1:7" ht="11.25" customHeight="1" x14ac:dyDescent="0.25">
      <c r="E51" s="14" t="s">
        <v>1400</v>
      </c>
      <c r="F51" s="30" t="s">
        <v>1401</v>
      </c>
      <c r="G51" s="123">
        <v>1</v>
      </c>
    </row>
    <row r="52" spans="1:7" ht="11.25" customHeight="1" x14ac:dyDescent="0.25">
      <c r="F52" s="28"/>
      <c r="G52" s="123"/>
    </row>
    <row r="53" spans="1:7" ht="11.25" customHeight="1" x14ac:dyDescent="0.25">
      <c r="C53" s="15" t="s">
        <v>1402</v>
      </c>
      <c r="D53" s="20" t="s">
        <v>1403</v>
      </c>
      <c r="E53" s="15" t="s">
        <v>1404</v>
      </c>
      <c r="F53" s="28" t="s">
        <v>1405</v>
      </c>
      <c r="G53" s="123">
        <v>1</v>
      </c>
    </row>
    <row r="54" spans="1:7" ht="11.25" customHeight="1" x14ac:dyDescent="0.25">
      <c r="E54" s="15" t="s">
        <v>1406</v>
      </c>
      <c r="F54" s="28" t="s">
        <v>1407</v>
      </c>
      <c r="G54" s="123">
        <v>1</v>
      </c>
    </row>
    <row r="55" spans="1:7" ht="11.25" customHeight="1" x14ac:dyDescent="0.25">
      <c r="E55" s="15" t="s">
        <v>1408</v>
      </c>
      <c r="F55" s="20" t="s">
        <v>1409</v>
      </c>
      <c r="G55" s="123">
        <v>1</v>
      </c>
    </row>
    <row r="56" spans="1:7" ht="11.25" customHeight="1" x14ac:dyDescent="0.25">
      <c r="E56" s="15"/>
      <c r="F56" s="28"/>
      <c r="G56" s="123"/>
    </row>
    <row r="57" spans="1:7" ht="11.25" customHeight="1" x14ac:dyDescent="0.25">
      <c r="C57" s="14" t="s">
        <v>1410</v>
      </c>
      <c r="D57" s="14" t="s">
        <v>1411</v>
      </c>
      <c r="E57" s="15" t="s">
        <v>1412</v>
      </c>
      <c r="F57" s="30" t="s">
        <v>1413</v>
      </c>
      <c r="G57" s="123">
        <v>1</v>
      </c>
    </row>
    <row r="58" spans="1:7" ht="11.25" customHeight="1" x14ac:dyDescent="0.25">
      <c r="E58" s="15" t="s">
        <v>1414</v>
      </c>
      <c r="F58" s="30" t="s">
        <v>1415</v>
      </c>
      <c r="G58" s="123">
        <v>1</v>
      </c>
    </row>
    <row r="59" spans="1:7" ht="11.25" customHeight="1" x14ac:dyDescent="0.25">
      <c r="D59" s="15"/>
      <c r="E59" s="15" t="s">
        <v>1416</v>
      </c>
      <c r="F59" s="28" t="s">
        <v>1417</v>
      </c>
      <c r="G59" s="123">
        <v>1</v>
      </c>
    </row>
    <row r="60" spans="1:7" ht="11.25" customHeight="1" x14ac:dyDescent="0.25">
      <c r="D60" s="15"/>
      <c r="E60" s="15" t="s">
        <v>1418</v>
      </c>
      <c r="F60" s="30" t="s">
        <v>1419</v>
      </c>
      <c r="G60" s="123">
        <v>1</v>
      </c>
    </row>
    <row r="61" spans="1:7" ht="11.25" customHeight="1" x14ac:dyDescent="0.25">
      <c r="G61" s="123"/>
    </row>
    <row r="62" spans="1:7" ht="11.25" customHeight="1" x14ac:dyDescent="0.25">
      <c r="A62" s="14" t="s">
        <v>1420</v>
      </c>
      <c r="B62" s="14" t="s">
        <v>1421</v>
      </c>
      <c r="C62" s="15" t="s">
        <v>1422</v>
      </c>
      <c r="D62" s="20" t="s">
        <v>1423</v>
      </c>
      <c r="E62" s="15" t="s">
        <v>1424</v>
      </c>
      <c r="F62" s="20" t="s">
        <v>1425</v>
      </c>
      <c r="G62" s="123">
        <v>1</v>
      </c>
    </row>
    <row r="63" spans="1:7" ht="11.25" customHeight="1" x14ac:dyDescent="0.25">
      <c r="E63" s="15" t="s">
        <v>1426</v>
      </c>
      <c r="F63" s="30" t="s">
        <v>1427</v>
      </c>
      <c r="G63" s="123">
        <v>1</v>
      </c>
    </row>
    <row r="64" spans="1:7" ht="11.25" customHeight="1" x14ac:dyDescent="0.25">
      <c r="F64" s="28"/>
      <c r="G64" s="123"/>
    </row>
    <row r="65" spans="2:7" ht="11.25" customHeight="1" x14ac:dyDescent="0.25">
      <c r="C65" s="14" t="s">
        <v>1428</v>
      </c>
      <c r="D65" s="14" t="s">
        <v>1429</v>
      </c>
      <c r="E65" s="14" t="s">
        <v>1430</v>
      </c>
      <c r="F65" s="28" t="s">
        <v>1431</v>
      </c>
      <c r="G65" s="123">
        <v>1</v>
      </c>
    </row>
    <row r="66" spans="2:7" ht="11.25" customHeight="1" x14ac:dyDescent="0.25">
      <c r="E66" s="14" t="s">
        <v>1432</v>
      </c>
      <c r="F66" s="28" t="s">
        <v>1433</v>
      </c>
      <c r="G66" s="123">
        <v>1</v>
      </c>
    </row>
    <row r="67" spans="2:7" ht="11.25" customHeight="1" x14ac:dyDescent="0.25">
      <c r="E67" s="14" t="s">
        <v>1434</v>
      </c>
      <c r="F67" s="28" t="s">
        <v>1435</v>
      </c>
      <c r="G67" s="123">
        <v>1</v>
      </c>
    </row>
    <row r="68" spans="2:7" ht="11.25" customHeight="1" x14ac:dyDescent="0.25">
      <c r="E68" s="14" t="s">
        <v>1436</v>
      </c>
      <c r="F68" s="28" t="s">
        <v>1437</v>
      </c>
      <c r="G68" s="123">
        <v>1</v>
      </c>
    </row>
    <row r="69" spans="2:7" ht="11.25" customHeight="1" x14ac:dyDescent="0.25">
      <c r="F69" s="28"/>
      <c r="G69" s="123"/>
    </row>
    <row r="70" spans="2:7" ht="11.25" customHeight="1" x14ac:dyDescent="0.25">
      <c r="C70" s="14" t="s">
        <v>1438</v>
      </c>
      <c r="D70" s="14" t="s">
        <v>1439</v>
      </c>
      <c r="E70" s="15" t="s">
        <v>1440</v>
      </c>
      <c r="F70" s="20" t="s">
        <v>1441</v>
      </c>
      <c r="G70" s="123">
        <v>1</v>
      </c>
    </row>
    <row r="71" spans="2:7" ht="11.25" customHeight="1" x14ac:dyDescent="0.25">
      <c r="E71" s="15" t="s">
        <v>1442</v>
      </c>
      <c r="F71" s="20" t="s">
        <v>1443</v>
      </c>
      <c r="G71" s="123">
        <v>1</v>
      </c>
    </row>
    <row r="72" spans="2:7" ht="11.25" customHeight="1" x14ac:dyDescent="0.25">
      <c r="E72" s="15" t="s">
        <v>1444</v>
      </c>
      <c r="F72" s="20" t="s">
        <v>1445</v>
      </c>
      <c r="G72" s="123">
        <v>1</v>
      </c>
    </row>
    <row r="73" spans="2:7" ht="11.25" customHeight="1" x14ac:dyDescent="0.25">
      <c r="E73" s="15" t="s">
        <v>1446</v>
      </c>
      <c r="F73" s="20" t="s">
        <v>1447</v>
      </c>
      <c r="G73" s="123">
        <v>1</v>
      </c>
    </row>
    <row r="74" spans="2:7" ht="11.25" customHeight="1" x14ac:dyDescent="0.25">
      <c r="E74" s="15" t="s">
        <v>1448</v>
      </c>
      <c r="F74" s="20" t="s">
        <v>1449</v>
      </c>
      <c r="G74" s="123">
        <v>1</v>
      </c>
    </row>
    <row r="75" spans="2:7" ht="11.25" customHeight="1" x14ac:dyDescent="0.25">
      <c r="B75" s="15"/>
      <c r="C75" s="15"/>
      <c r="D75" s="15"/>
      <c r="E75" s="15" t="s">
        <v>1450</v>
      </c>
      <c r="F75" s="20" t="s">
        <v>1451</v>
      </c>
      <c r="G75" s="123">
        <v>1</v>
      </c>
    </row>
    <row r="76" spans="2:7" ht="11.25" customHeight="1" x14ac:dyDescent="0.25">
      <c r="C76" s="15"/>
      <c r="F76" s="28"/>
      <c r="G76" s="123"/>
    </row>
    <row r="77" spans="2:7" ht="11.25" customHeight="1" x14ac:dyDescent="0.25">
      <c r="C77" s="14" t="s">
        <v>1452</v>
      </c>
      <c r="D77" s="14" t="s">
        <v>1453</v>
      </c>
      <c r="E77" s="14" t="s">
        <v>1454</v>
      </c>
      <c r="F77" s="14" t="s">
        <v>1455</v>
      </c>
      <c r="G77" s="123">
        <v>1</v>
      </c>
    </row>
    <row r="78" spans="2:7" ht="11.25" customHeight="1" x14ac:dyDescent="0.25">
      <c r="E78" s="14" t="s">
        <v>1456</v>
      </c>
      <c r="F78" s="14" t="s">
        <v>1457</v>
      </c>
      <c r="G78" s="123">
        <v>1</v>
      </c>
    </row>
    <row r="79" spans="2:7" ht="11.25" customHeight="1" x14ac:dyDescent="0.25">
      <c r="F79" s="28"/>
    </row>
    <row r="80" spans="2:7" ht="11.25" customHeight="1" x14ac:dyDescent="0.25">
      <c r="D80" s="28"/>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17" customWidth="1"/>
    <col min="2" max="2" width="40" style="17" customWidth="1"/>
    <col min="3" max="3" width="5.5703125" style="17" customWidth="1"/>
    <col min="4" max="4" width="43.5703125" style="17" customWidth="1"/>
    <col min="5" max="5" width="4.7109375" style="14" customWidth="1"/>
    <col min="6" max="6" width="114.7109375" style="14" customWidth="1"/>
    <col min="7" max="7" width="3.85546875" style="14" customWidth="1"/>
    <col min="8" max="8" width="18.7109375" style="14" customWidth="1"/>
    <col min="9" max="16384" width="11.42578125" style="17"/>
  </cols>
  <sheetData>
    <row r="1" spans="1:13" ht="12" customHeight="1" x14ac:dyDescent="0.25">
      <c r="B1" s="16" t="s">
        <v>1458</v>
      </c>
      <c r="D1" s="16" t="s">
        <v>1459</v>
      </c>
      <c r="E1" s="16" t="s">
        <v>1460</v>
      </c>
      <c r="G1" s="122" t="s">
        <v>1461</v>
      </c>
      <c r="H1" s="39"/>
      <c r="I1" s="39"/>
      <c r="J1" s="39"/>
      <c r="K1" s="39"/>
      <c r="L1" s="39"/>
      <c r="M1" s="41"/>
    </row>
    <row r="2" spans="1:13" ht="12.75" customHeight="1" x14ac:dyDescent="0.25">
      <c r="A2" s="14" t="s">
        <v>1462</v>
      </c>
      <c r="B2" s="14" t="s">
        <v>1463</v>
      </c>
      <c r="C2" s="15" t="s">
        <v>1464</v>
      </c>
      <c r="D2" s="14" t="s">
        <v>1465</v>
      </c>
      <c r="E2" s="14" t="s">
        <v>1466</v>
      </c>
      <c r="F2" s="14" t="s">
        <v>1467</v>
      </c>
      <c r="G2" s="123">
        <v>1</v>
      </c>
    </row>
    <row r="3" spans="1:13" ht="12.75" customHeight="1" x14ac:dyDescent="0.25">
      <c r="D3" s="121"/>
      <c r="E3" s="14" t="s">
        <v>1468</v>
      </c>
      <c r="F3" s="14" t="s">
        <v>1469</v>
      </c>
      <c r="G3" s="123">
        <v>1</v>
      </c>
    </row>
    <row r="4" spans="1:13" ht="12.75" customHeight="1" x14ac:dyDescent="0.25">
      <c r="B4" s="14"/>
      <c r="D4" s="121"/>
      <c r="E4" s="14" t="s">
        <v>1470</v>
      </c>
      <c r="F4" s="14" t="s">
        <v>1471</v>
      </c>
      <c r="G4" s="123">
        <v>1</v>
      </c>
    </row>
    <row r="5" spans="1:13" ht="12.75" customHeight="1" x14ac:dyDescent="0.25">
      <c r="B5" s="14"/>
      <c r="G5" s="123"/>
    </row>
    <row r="6" spans="1:13" ht="12.75" customHeight="1" x14ac:dyDescent="0.25">
      <c r="B6" s="14"/>
      <c r="C6" s="14" t="s">
        <v>1472</v>
      </c>
      <c r="D6" s="14" t="s">
        <v>1473</v>
      </c>
      <c r="E6" s="14" t="s">
        <v>1474</v>
      </c>
      <c r="F6" s="14" t="s">
        <v>1475</v>
      </c>
      <c r="G6" s="123">
        <v>1</v>
      </c>
    </row>
    <row r="7" spans="1:13" ht="12.75" customHeight="1" x14ac:dyDescent="0.25">
      <c r="B7" s="14"/>
      <c r="D7" s="121"/>
      <c r="E7" s="14" t="s">
        <v>1476</v>
      </c>
      <c r="F7" s="14" t="s">
        <v>1477</v>
      </c>
      <c r="G7" s="123">
        <v>1</v>
      </c>
    </row>
    <row r="8" spans="1:13" ht="12.75" customHeight="1" x14ac:dyDescent="0.25">
      <c r="E8" s="14" t="s">
        <v>1478</v>
      </c>
      <c r="F8" s="14" t="s">
        <v>1479</v>
      </c>
      <c r="G8" s="123">
        <v>1</v>
      </c>
    </row>
    <row r="9" spans="1:13" ht="12.75" customHeight="1" x14ac:dyDescent="0.25">
      <c r="A9" s="14"/>
      <c r="D9" s="14"/>
      <c r="E9" s="14" t="s">
        <v>1480</v>
      </c>
      <c r="F9" s="14" t="s">
        <v>1481</v>
      </c>
      <c r="G9" s="123">
        <v>1</v>
      </c>
    </row>
    <row r="10" spans="1:13" ht="12.75" customHeight="1" x14ac:dyDescent="0.25">
      <c r="D10" s="14"/>
      <c r="G10" s="123"/>
    </row>
    <row r="11" spans="1:13" ht="12.75" customHeight="1" x14ac:dyDescent="0.25">
      <c r="C11" s="14" t="s">
        <v>1482</v>
      </c>
      <c r="D11" s="14" t="s">
        <v>1483</v>
      </c>
      <c r="E11" s="14" t="s">
        <v>1484</v>
      </c>
      <c r="F11" s="14" t="s">
        <v>1485</v>
      </c>
      <c r="G11" s="123">
        <v>1</v>
      </c>
    </row>
    <row r="12" spans="1:13" ht="12.75" customHeight="1" x14ac:dyDescent="0.25">
      <c r="E12" s="14" t="s">
        <v>1486</v>
      </c>
      <c r="F12" s="14" t="s">
        <v>1487</v>
      </c>
      <c r="G12" s="123">
        <v>1</v>
      </c>
    </row>
    <row r="13" spans="1:13" ht="12.75" customHeight="1" x14ac:dyDescent="0.25">
      <c r="C13" s="14"/>
      <c r="D13" s="14"/>
      <c r="E13" s="17"/>
      <c r="F13" s="17"/>
      <c r="G13" s="123"/>
    </row>
    <row r="14" spans="1:13" ht="12.75" customHeight="1" x14ac:dyDescent="0.25">
      <c r="A14" s="14" t="s">
        <v>1488</v>
      </c>
      <c r="B14" s="14" t="s">
        <v>1489</v>
      </c>
      <c r="C14" s="14" t="s">
        <v>1490</v>
      </c>
      <c r="D14" s="14" t="s">
        <v>1491</v>
      </c>
      <c r="E14" s="14" t="s">
        <v>1492</v>
      </c>
      <c r="F14" s="14" t="s">
        <v>1493</v>
      </c>
      <c r="G14" s="123">
        <v>1</v>
      </c>
    </row>
    <row r="15" spans="1:13" ht="12.75" customHeight="1" x14ac:dyDescent="0.25">
      <c r="A15" s="14"/>
      <c r="B15" s="14"/>
      <c r="C15" s="14"/>
      <c r="D15" s="14"/>
      <c r="E15" s="14" t="s">
        <v>1494</v>
      </c>
      <c r="F15" s="14" t="s">
        <v>1495</v>
      </c>
      <c r="G15" s="123">
        <v>1</v>
      </c>
    </row>
    <row r="16" spans="1:13" ht="12.75" customHeight="1" x14ac:dyDescent="0.25">
      <c r="A16" s="14"/>
      <c r="B16" s="14"/>
      <c r="C16" s="14"/>
      <c r="D16" s="14"/>
      <c r="E16" s="14" t="s">
        <v>1496</v>
      </c>
      <c r="F16" s="14" t="s">
        <v>1497</v>
      </c>
      <c r="G16" s="123">
        <v>1</v>
      </c>
    </row>
    <row r="17" spans="1:7" ht="12.75" customHeight="1" x14ac:dyDescent="0.25">
      <c r="A17" s="14"/>
      <c r="B17" s="14"/>
      <c r="C17" s="14"/>
      <c r="D17" s="14"/>
      <c r="E17" s="14" t="s">
        <v>1498</v>
      </c>
      <c r="F17" s="14" t="s">
        <v>1499</v>
      </c>
      <c r="G17" s="123">
        <v>1</v>
      </c>
    </row>
    <row r="20" spans="1:7" x14ac:dyDescent="0.25">
      <c r="C20" s="14"/>
      <c r="D20" s="14"/>
    </row>
    <row r="27" spans="1:7" x14ac:dyDescent="0.25">
      <c r="C27" s="14"/>
      <c r="D27" s="14"/>
    </row>
    <row r="35" spans="3:4" x14ac:dyDescent="0.25">
      <c r="C35" s="14"/>
      <c r="D35" s="14"/>
    </row>
    <row r="48" spans="3:4" x14ac:dyDescent="0.25">
      <c r="D48" s="14"/>
    </row>
    <row r="58" spans="4:4" x14ac:dyDescent="0.25">
      <c r="D58" s="14"/>
    </row>
    <row r="64" spans="4:4" x14ac:dyDescent="0.25">
      <c r="D64"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showRowColHeaders="0" tabSelected="1" zoomScale="70" zoomScaleNormal="70" workbookViewId="0">
      <selection activeCell="A9" sqref="A9:XFD9"/>
    </sheetView>
  </sheetViews>
  <sheetFormatPr defaultColWidth="11.42578125" defaultRowHeight="15" x14ac:dyDescent="0.25"/>
  <cols>
    <col min="1" max="1" width="4.140625" style="35" customWidth="1"/>
    <col min="2" max="2" width="11.42578125" style="35" customWidth="1"/>
    <col min="3" max="3" width="116.28515625" style="35" customWidth="1"/>
    <col min="4" max="16384" width="11.42578125" style="35"/>
  </cols>
  <sheetData>
    <row r="1" spans="2:5" ht="119.25" customHeight="1" x14ac:dyDescent="0.25">
      <c r="B1" s="9"/>
      <c r="C1" s="9"/>
    </row>
    <row r="2" spans="2:5" ht="58.5" customHeight="1" x14ac:dyDescent="0.25">
      <c r="B2" s="452" t="s">
        <v>0</v>
      </c>
      <c r="C2" s="452"/>
      <c r="D2" s="10"/>
      <c r="E2" s="10"/>
    </row>
    <row r="3" spans="2:5" ht="22.5" customHeight="1" x14ac:dyDescent="0.25">
      <c r="B3" s="8"/>
      <c r="C3" s="8"/>
    </row>
    <row r="4" spans="2:5" ht="15.75" customHeight="1" x14ac:dyDescent="0.25">
      <c r="B4" s="7" t="s">
        <v>1</v>
      </c>
      <c r="C4" s="7"/>
    </row>
    <row r="5" spans="2:5" ht="92.25" customHeight="1" x14ac:dyDescent="0.25">
      <c r="B5" s="11" t="s">
        <v>2</v>
      </c>
      <c r="C5" s="11"/>
      <c r="D5" s="36"/>
    </row>
    <row r="6" spans="2:5" ht="62.25" customHeight="1" x14ac:dyDescent="0.25">
      <c r="B6" s="11" t="s">
        <v>3</v>
      </c>
      <c r="C6" s="11"/>
      <c r="D6" s="36"/>
    </row>
    <row r="7" spans="2:5" ht="58.5" customHeight="1" x14ac:dyDescent="0.25">
      <c r="B7" s="11" t="s">
        <v>4</v>
      </c>
      <c r="C7" s="11"/>
      <c r="D7" s="36"/>
    </row>
    <row r="8" spans="2:5" ht="25.5" customHeight="1" x14ac:dyDescent="0.25">
      <c r="B8" s="7" t="s">
        <v>5</v>
      </c>
      <c r="C8" s="7"/>
    </row>
    <row r="9" spans="2:5" ht="64.5" customHeight="1" x14ac:dyDescent="0.25">
      <c r="B9" s="6" t="s">
        <v>6</v>
      </c>
      <c r="C9" s="6"/>
    </row>
    <row r="10" spans="2:5" ht="13.5" customHeight="1" x14ac:dyDescent="0.25">
      <c r="B10" s="5"/>
      <c r="C10" s="5"/>
    </row>
    <row r="11" spans="2:5" ht="20.25" customHeight="1" x14ac:dyDescent="0.25">
      <c r="B11" s="6" t="s">
        <v>7</v>
      </c>
      <c r="C11" s="6"/>
    </row>
    <row r="12" spans="2:5" ht="15.75" customHeight="1" x14ac:dyDescent="0.25"/>
    <row r="13" spans="2:5" s="42" customFormat="1" ht="22.5" customHeight="1" x14ac:dyDescent="0.25">
      <c r="B13" s="12" t="s">
        <v>8</v>
      </c>
      <c r="C13" s="11"/>
    </row>
    <row r="14" spans="2:5" s="42" customFormat="1" ht="12" customHeight="1" x14ac:dyDescent="0.25">
      <c r="B14" s="13"/>
      <c r="C14" s="13"/>
    </row>
    <row r="15" spans="2:5" ht="12.75" customHeight="1" x14ac:dyDescent="0.25">
      <c r="B15" s="13"/>
      <c r="C15" s="13"/>
    </row>
    <row r="16" spans="2:5" ht="12.75" customHeight="1" x14ac:dyDescent="0.25">
      <c r="B16" s="13"/>
      <c r="C16" s="13"/>
    </row>
    <row r="17" spans="2:3" ht="12.75" customHeight="1" x14ac:dyDescent="0.25">
      <c r="B17" s="13"/>
      <c r="C17" s="13"/>
    </row>
    <row r="18" spans="2:3" ht="12.75" customHeight="1" x14ac:dyDescent="0.25">
      <c r="B18" s="13"/>
      <c r="C18" s="13"/>
    </row>
  </sheetData>
  <sheetProtection formatCells="0" formatColumns="0" formatRows="0" insertColumns="0" insertRows="0" insertHyperlinks="0" deleteColumns="0" deleteRows="0" sort="0" autoFilter="0" pivotTables="0"/>
  <mergeCells count="18">
    <mergeCell ref="D2:E2"/>
    <mergeCell ref="B17:C17"/>
    <mergeCell ref="B1:C1"/>
    <mergeCell ref="B2:C2"/>
    <mergeCell ref="B3:C3"/>
    <mergeCell ref="B4:C4"/>
    <mergeCell ref="B5:C5"/>
    <mergeCell ref="B11:C11"/>
    <mergeCell ref="B6:C6"/>
    <mergeCell ref="B7:C7"/>
    <mergeCell ref="B8:C8"/>
    <mergeCell ref="B9:C9"/>
    <mergeCell ref="B10:C10"/>
    <mergeCell ref="B18:C18"/>
    <mergeCell ref="B13:C13"/>
    <mergeCell ref="B14:C14"/>
    <mergeCell ref="B15:C15"/>
    <mergeCell ref="B16:C1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showRowColHeaders="0" topLeftCell="A16" zoomScale="55" zoomScaleNormal="55" zoomScaleSheetLayoutView="90" workbookViewId="0">
      <selection activeCell="K13" sqref="K13"/>
    </sheetView>
  </sheetViews>
  <sheetFormatPr defaultColWidth="11.42578125" defaultRowHeight="12.75" x14ac:dyDescent="0.2"/>
  <cols>
    <col min="1" max="2" width="3.85546875" style="34" customWidth="1"/>
    <col min="3" max="3" width="8.140625" style="34" customWidth="1"/>
    <col min="4" max="4" width="19.140625" style="38" customWidth="1"/>
    <col min="5" max="5" width="91.140625" style="34" customWidth="1"/>
    <col min="6" max="6" width="17" style="34" customWidth="1"/>
    <col min="7" max="7" width="17.5703125" style="34" customWidth="1"/>
    <col min="8" max="9" width="18.28515625" style="34" customWidth="1"/>
    <col min="10" max="10" width="3.42578125" style="34" customWidth="1"/>
    <col min="11" max="16384" width="11.42578125" style="34"/>
  </cols>
  <sheetData>
    <row r="3" spans="1:26" ht="22.5" customHeight="1" x14ac:dyDescent="0.2">
      <c r="C3" s="348" t="s">
        <v>9</v>
      </c>
      <c r="D3" s="348"/>
      <c r="E3" s="348"/>
      <c r="F3" s="348"/>
      <c r="G3" s="348"/>
      <c r="H3" s="178"/>
      <c r="I3" s="178"/>
    </row>
    <row r="4" spans="1:26" ht="59.25" customHeight="1" x14ac:dyDescent="0.2">
      <c r="C4" s="6" t="s">
        <v>10</v>
      </c>
      <c r="D4" s="6"/>
      <c r="E4" s="6"/>
      <c r="F4" s="6"/>
      <c r="G4" s="6"/>
      <c r="H4" s="36"/>
      <c r="I4" s="36"/>
    </row>
    <row r="5" spans="1:26" ht="55.5" customHeight="1" x14ac:dyDescent="0.2">
      <c r="C5" s="6" t="s">
        <v>11</v>
      </c>
      <c r="D5" s="6"/>
      <c r="E5" s="6"/>
      <c r="F5" s="6"/>
      <c r="G5" s="6"/>
      <c r="H5" s="36"/>
      <c r="I5" s="36"/>
    </row>
    <row r="6" spans="1:26" ht="20.25" customHeight="1" x14ac:dyDescent="0.2">
      <c r="C6" s="354"/>
      <c r="D6" s="5"/>
      <c r="E6" s="5"/>
      <c r="F6" s="198"/>
      <c r="G6" s="198"/>
      <c r="H6" s="36"/>
      <c r="I6" s="36"/>
    </row>
    <row r="7" spans="1:26" ht="252.75" customHeight="1" x14ac:dyDescent="0.2">
      <c r="C7" s="349"/>
      <c r="D7" s="349"/>
      <c r="E7" s="349"/>
      <c r="F7" s="349"/>
      <c r="G7" s="179"/>
    </row>
    <row r="8" spans="1:26" ht="15" customHeight="1" x14ac:dyDescent="0.2">
      <c r="C8" s="349"/>
      <c r="D8" s="349"/>
      <c r="E8" s="349"/>
      <c r="F8" s="349"/>
      <c r="G8" s="179"/>
    </row>
    <row r="9" spans="1:26" ht="117" customHeight="1" x14ac:dyDescent="0.2">
      <c r="C9" s="350"/>
      <c r="D9" s="350"/>
      <c r="E9" s="350"/>
      <c r="F9" s="350"/>
      <c r="G9" s="179"/>
    </row>
    <row r="10" spans="1:26" ht="9.9499999999999993" customHeight="1" x14ac:dyDescent="0.2">
      <c r="A10" s="344"/>
      <c r="C10" s="342"/>
      <c r="D10" s="342"/>
      <c r="E10" s="342"/>
      <c r="F10" s="342"/>
      <c r="G10" s="179"/>
    </row>
    <row r="11" spans="1:26" s="32" customFormat="1" ht="41.25" customHeight="1" x14ac:dyDescent="0.25">
      <c r="C11" s="351" t="s">
        <v>12</v>
      </c>
      <c r="D11" s="351"/>
      <c r="E11" s="336" t="s">
        <v>13</v>
      </c>
      <c r="F11" s="352" t="s">
        <v>14</v>
      </c>
      <c r="G11" s="353"/>
    </row>
    <row r="12" spans="1:26" s="32" customFormat="1" ht="126" customHeight="1" x14ac:dyDescent="0.25">
      <c r="C12" s="4" t="s">
        <v>15</v>
      </c>
      <c r="D12" s="318" t="s">
        <v>16</v>
      </c>
      <c r="E12" s="317" t="s">
        <v>17</v>
      </c>
      <c r="F12" s="327">
        <v>13</v>
      </c>
      <c r="G12" s="323">
        <v>38</v>
      </c>
    </row>
    <row r="13" spans="1:26" s="32" customFormat="1" ht="146.25" customHeight="1" x14ac:dyDescent="0.25">
      <c r="C13" s="4"/>
      <c r="D13" s="312" t="s">
        <v>18</v>
      </c>
      <c r="E13" s="335" t="s">
        <v>19</v>
      </c>
      <c r="F13" s="325">
        <v>8</v>
      </c>
      <c r="G13" s="324">
        <v>13</v>
      </c>
    </row>
    <row r="14" spans="1:26" s="32" customFormat="1" ht="147.75" customHeight="1" x14ac:dyDescent="0.25">
      <c r="C14" s="4"/>
      <c r="D14" s="334" t="s">
        <v>20</v>
      </c>
      <c r="E14" s="343" t="s">
        <v>21</v>
      </c>
      <c r="F14" s="326">
        <v>6</v>
      </c>
      <c r="G14" s="333">
        <v>19</v>
      </c>
      <c r="I14" s="37"/>
      <c r="J14" s="37"/>
      <c r="K14" s="37"/>
      <c r="L14" s="37"/>
      <c r="M14" s="37"/>
      <c r="N14" s="37"/>
      <c r="O14" s="37"/>
      <c r="P14" s="37"/>
      <c r="Q14" s="37"/>
      <c r="R14" s="37"/>
      <c r="S14" s="37"/>
      <c r="T14" s="37"/>
      <c r="U14" s="37"/>
      <c r="V14" s="37"/>
      <c r="W14" s="37"/>
      <c r="X14" s="37"/>
      <c r="Y14" s="37"/>
      <c r="Z14" s="37"/>
    </row>
    <row r="15" spans="1:26" s="32" customFormat="1" ht="116.25" customHeight="1" x14ac:dyDescent="0.25">
      <c r="C15" s="3" t="s">
        <v>22</v>
      </c>
      <c r="D15" s="330" t="s">
        <v>23</v>
      </c>
      <c r="E15" s="331" t="s">
        <v>24</v>
      </c>
      <c r="F15" s="332">
        <v>3</v>
      </c>
      <c r="G15" s="328">
        <v>17</v>
      </c>
      <c r="I15" s="37"/>
      <c r="J15" s="37"/>
      <c r="K15" s="37"/>
      <c r="L15" s="37"/>
      <c r="M15" s="37"/>
      <c r="N15" s="37"/>
      <c r="O15" s="37"/>
      <c r="P15" s="37"/>
      <c r="Q15" s="37"/>
      <c r="R15" s="37"/>
      <c r="S15" s="37"/>
      <c r="T15" s="37"/>
      <c r="U15" s="37"/>
      <c r="V15" s="37"/>
      <c r="W15" s="37"/>
      <c r="X15" s="37"/>
      <c r="Y15" s="37"/>
      <c r="Z15" s="37"/>
    </row>
    <row r="16" spans="1:26" s="32" customFormat="1" ht="233.25" customHeight="1" x14ac:dyDescent="0.25">
      <c r="C16" s="2"/>
      <c r="D16" s="313" t="s">
        <v>25</v>
      </c>
      <c r="E16" s="314" t="s">
        <v>26</v>
      </c>
      <c r="F16" s="332">
        <v>12</v>
      </c>
      <c r="G16" s="328">
        <v>51</v>
      </c>
      <c r="I16" s="37"/>
      <c r="J16" s="37"/>
      <c r="K16" s="37"/>
      <c r="L16" s="37"/>
      <c r="M16" s="37"/>
      <c r="N16" s="37"/>
      <c r="O16" s="37"/>
      <c r="P16" s="37"/>
      <c r="Q16" s="37"/>
      <c r="R16" s="37"/>
      <c r="S16" s="37"/>
      <c r="T16" s="37"/>
      <c r="U16" s="37"/>
      <c r="V16" s="37"/>
      <c r="W16" s="37"/>
      <c r="X16" s="37"/>
      <c r="Y16" s="37"/>
      <c r="Z16" s="37"/>
    </row>
    <row r="17" spans="3:26" s="32" customFormat="1" ht="68.25" customHeight="1" x14ac:dyDescent="0.25">
      <c r="C17" s="1" t="s">
        <v>27</v>
      </c>
      <c r="D17" s="320" t="s">
        <v>28</v>
      </c>
      <c r="E17" s="319" t="s">
        <v>29</v>
      </c>
      <c r="F17" s="329">
        <v>3</v>
      </c>
      <c r="G17" s="321">
        <v>8</v>
      </c>
      <c r="I17" s="37"/>
      <c r="J17" s="37"/>
      <c r="K17" s="37"/>
      <c r="L17" s="37"/>
      <c r="M17" s="37"/>
      <c r="N17" s="37"/>
      <c r="O17" s="37"/>
      <c r="P17" s="37"/>
      <c r="Q17" s="37"/>
      <c r="R17" s="37"/>
      <c r="S17" s="37"/>
      <c r="T17" s="37"/>
      <c r="U17" s="37"/>
      <c r="V17" s="37"/>
      <c r="W17" s="37"/>
      <c r="X17" s="37"/>
      <c r="Y17" s="37"/>
      <c r="Z17" s="37"/>
    </row>
    <row r="18" spans="3:26" s="32" customFormat="1" ht="76.5" customHeight="1" x14ac:dyDescent="0.25">
      <c r="C18" s="347"/>
      <c r="D18" s="320" t="s">
        <v>30</v>
      </c>
      <c r="E18" s="319" t="s">
        <v>31</v>
      </c>
      <c r="F18" s="315">
        <v>3</v>
      </c>
      <c r="G18" s="321">
        <v>5</v>
      </c>
    </row>
    <row r="19" spans="3:26" s="32" customFormat="1" ht="54.75" customHeight="1" x14ac:dyDescent="0.25">
      <c r="C19" s="124"/>
      <c r="D19" s="125"/>
      <c r="E19" s="126"/>
      <c r="F19" s="316">
        <f>SUM(F12:F18)</f>
        <v>48</v>
      </c>
      <c r="G19" s="322">
        <f>SUM(G12:G18)</f>
        <v>151</v>
      </c>
    </row>
    <row r="20" spans="3:26" ht="14.25" customHeight="1" x14ac:dyDescent="0.2">
      <c r="C20" s="127"/>
      <c r="D20" s="127"/>
    </row>
    <row r="21" spans="3:26" ht="14.25" customHeight="1" x14ac:dyDescent="0.2">
      <c r="C21" s="177"/>
      <c r="D21" s="177"/>
      <c r="E21" s="177"/>
      <c r="F21" s="177"/>
      <c r="G21" s="177"/>
    </row>
    <row r="22" spans="3:26" ht="14.25" customHeight="1" x14ac:dyDescent="0.2">
      <c r="H22" s="177"/>
      <c r="I22" s="177"/>
    </row>
    <row r="23" spans="3:26" ht="14.25" customHeight="1" x14ac:dyDescent="0.2"/>
    <row r="24" spans="3:26" ht="14.25" customHeight="1" x14ac:dyDescent="0.2"/>
    <row r="38" spans="4:4" x14ac:dyDescent="0.2">
      <c r="D38" s="34"/>
    </row>
    <row r="39" spans="4:4" x14ac:dyDescent="0.2">
      <c r="D39" s="34"/>
    </row>
    <row r="40" spans="4:4" x14ac:dyDescent="0.2">
      <c r="D40" s="34"/>
    </row>
    <row r="41" spans="4:4" x14ac:dyDescent="0.2">
      <c r="D41" s="34"/>
    </row>
    <row r="42" spans="4:4" x14ac:dyDescent="0.2">
      <c r="D42" s="34"/>
    </row>
    <row r="43" spans="4:4" x14ac:dyDescent="0.2">
      <c r="D43" s="34"/>
    </row>
    <row r="44" spans="4:4" x14ac:dyDescent="0.2">
      <c r="D44" s="34"/>
    </row>
    <row r="45" spans="4:4" x14ac:dyDescent="0.2">
      <c r="D45" s="34"/>
    </row>
    <row r="46" spans="4:4" x14ac:dyDescent="0.2">
      <c r="D46" s="34"/>
    </row>
    <row r="47" spans="4:4" x14ac:dyDescent="0.2">
      <c r="D47" s="34"/>
    </row>
    <row r="48" spans="4:4" x14ac:dyDescent="0.2">
      <c r="D48" s="34"/>
    </row>
    <row r="49" spans="4:4" x14ac:dyDescent="0.2">
      <c r="D49" s="34"/>
    </row>
    <row r="50" spans="4:4" x14ac:dyDescent="0.2">
      <c r="D50" s="34"/>
    </row>
    <row r="51" spans="4:4" x14ac:dyDescent="0.2">
      <c r="D51" s="34"/>
    </row>
    <row r="52" spans="4:4" x14ac:dyDescent="0.2">
      <c r="D52" s="34"/>
    </row>
    <row r="53" spans="4:4" x14ac:dyDescent="0.2">
      <c r="D53" s="34"/>
    </row>
    <row r="54" spans="4:4" x14ac:dyDescent="0.2">
      <c r="D54" s="34"/>
    </row>
    <row r="55" spans="4:4" x14ac:dyDescent="0.2">
      <c r="D55" s="34"/>
    </row>
    <row r="56" spans="4:4" x14ac:dyDescent="0.2">
      <c r="D56" s="34"/>
    </row>
    <row r="57" spans="4:4" x14ac:dyDescent="0.2">
      <c r="D57" s="34"/>
    </row>
    <row r="58" spans="4:4" x14ac:dyDescent="0.2">
      <c r="D58" s="34"/>
    </row>
    <row r="59" spans="4:4" x14ac:dyDescent="0.2">
      <c r="D59" s="34"/>
    </row>
    <row r="60" spans="4:4" x14ac:dyDescent="0.2">
      <c r="D60" s="34"/>
    </row>
    <row r="61" spans="4:4" x14ac:dyDescent="0.2">
      <c r="D61" s="34"/>
    </row>
    <row r="62" spans="4:4" x14ac:dyDescent="0.2">
      <c r="D62" s="34"/>
    </row>
    <row r="63" spans="4:4" x14ac:dyDescent="0.2">
      <c r="D63" s="34"/>
    </row>
    <row r="64" spans="4:4" x14ac:dyDescent="0.2">
      <c r="D64" s="34"/>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showRowColHeaders="0" zoomScale="80" zoomScaleNormal="80" zoomScaleSheetLayoutView="90" workbookViewId="0">
      <pane ySplit="8" topLeftCell="A9" activePane="bottomLeft" state="frozen"/>
      <selection pane="bottomLeft" activeCell="C6" sqref="C6:S6"/>
    </sheetView>
  </sheetViews>
  <sheetFormatPr defaultRowHeight="15" outlineLevelCol="1" x14ac:dyDescent="0.25"/>
  <cols>
    <col min="1" max="1" width="2" style="163" customWidth="1"/>
    <col min="2" max="2" width="6.7109375" style="163" customWidth="1"/>
    <col min="3" max="3" width="65.85546875" style="163" customWidth="1"/>
    <col min="4" max="4" width="2.85546875" style="139" customWidth="1" outlineLevel="1"/>
    <col min="5" max="5" width="7.28515625" style="163" customWidth="1" outlineLevel="1"/>
    <col min="6" max="6" width="3.140625" style="163" customWidth="1" outlineLevel="1" collapsed="1"/>
    <col min="7" max="7" width="5.710937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6.140625" style="163" customWidth="1"/>
    <col min="20" max="20" width="13.28515625" style="163" customWidth="1"/>
    <col min="21" max="21" width="8.28515625" style="163" hidden="1" customWidth="1"/>
    <col min="22" max="22" width="9.140625" style="163" hidden="1" customWidth="1"/>
    <col min="23" max="23" width="10.42578125" style="163" hidden="1" customWidth="1"/>
    <col min="24" max="24" width="9.5703125" style="163" hidden="1" customWidth="1"/>
    <col min="25" max="25" width="6.28515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1" width="9.140625" style="163"/>
    <col min="32" max="32" width="13.28515625" style="163" customWidth="1"/>
    <col min="33" max="16384" width="9.140625" style="163"/>
  </cols>
  <sheetData>
    <row r="1" spans="2:39" ht="28.5" customHeight="1" x14ac:dyDescent="0.25">
      <c r="B1" s="363" t="s">
        <v>32</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39" x14ac:dyDescent="0.25">
      <c r="B2" s="186"/>
      <c r="C2" s="186" t="s">
        <v>1547</v>
      </c>
      <c r="D2" s="186"/>
      <c r="E2" s="186"/>
      <c r="F2" s="186"/>
      <c r="G2" s="186"/>
      <c r="H2" s="186"/>
      <c r="I2" s="186"/>
      <c r="J2" s="186"/>
      <c r="K2" s="186"/>
      <c r="L2" s="186"/>
      <c r="M2" s="186"/>
      <c r="N2" s="186"/>
      <c r="O2" s="186"/>
      <c r="P2" s="186"/>
      <c r="Q2" s="186"/>
      <c r="R2" s="186"/>
      <c r="S2" s="186"/>
      <c r="T2" s="186"/>
      <c r="U2" s="186"/>
      <c r="V2" s="186"/>
      <c r="W2" s="186"/>
      <c r="X2" s="186"/>
      <c r="Y2" s="186"/>
    </row>
    <row r="3" spans="2:39" x14ac:dyDescent="0.25">
      <c r="B3" s="186"/>
      <c r="C3" s="186" t="s">
        <v>1548</v>
      </c>
      <c r="D3" s="186"/>
      <c r="E3" s="186"/>
      <c r="F3" s="186"/>
      <c r="G3" s="186"/>
      <c r="H3" s="186"/>
      <c r="I3" s="186"/>
      <c r="J3" s="186"/>
      <c r="K3" s="186"/>
      <c r="L3" s="186"/>
      <c r="M3" s="186"/>
      <c r="N3" s="186"/>
      <c r="O3" s="186"/>
      <c r="P3" s="186"/>
      <c r="Q3" s="186"/>
      <c r="R3" s="186"/>
      <c r="S3" s="186"/>
      <c r="T3"/>
      <c r="U3"/>
      <c r="V3"/>
      <c r="W3"/>
      <c r="X3"/>
      <c r="Y3"/>
    </row>
    <row r="4" spans="2:39" x14ac:dyDescent="0.25">
      <c r="B4" s="161"/>
      <c r="C4" s="162"/>
      <c r="D4" s="162"/>
      <c r="E4" s="162"/>
      <c r="F4" s="162"/>
      <c r="G4" s="162"/>
      <c r="H4" s="162"/>
      <c r="I4" s="162"/>
      <c r="J4" s="162"/>
      <c r="K4" s="162"/>
      <c r="L4" s="162"/>
      <c r="M4" s="162"/>
      <c r="N4" s="162"/>
      <c r="O4" s="162"/>
      <c r="P4" s="162"/>
      <c r="Q4" s="162"/>
      <c r="R4" s="162"/>
      <c r="S4" s="162"/>
      <c r="T4"/>
      <c r="U4"/>
      <c r="V4"/>
      <c r="W4"/>
      <c r="X4"/>
      <c r="Y4"/>
    </row>
    <row r="5" spans="2:39" s="166" customFormat="1" ht="14.25" customHeight="1" x14ac:dyDescent="0.25">
      <c r="B5" s="187"/>
      <c r="C5" s="346"/>
      <c r="D5" s="187"/>
      <c r="E5" s="187"/>
      <c r="F5" s="187"/>
      <c r="G5" s="187"/>
      <c r="H5" s="187"/>
      <c r="I5" s="187"/>
      <c r="J5" s="187"/>
      <c r="K5" s="187"/>
      <c r="L5" s="364"/>
      <c r="M5" s="364"/>
      <c r="N5" s="364"/>
      <c r="O5" s="364"/>
      <c r="P5" s="364"/>
      <c r="Q5" s="364"/>
      <c r="R5" s="364"/>
      <c r="S5" s="364"/>
      <c r="T5" s="364"/>
      <c r="U5" s="364"/>
      <c r="V5" s="364"/>
      <c r="W5" s="364"/>
      <c r="X5" s="364"/>
      <c r="Y5" s="364"/>
      <c r="Z5" s="364"/>
      <c r="AA5" s="364"/>
      <c r="AB5" s="364"/>
      <c r="AC5" s="364"/>
      <c r="AD5" s="364"/>
    </row>
    <row r="6" spans="2:39"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2:39" s="166" customFormat="1" ht="37.5" customHeight="1" x14ac:dyDescent="0.25">
      <c r="B7" s="181"/>
      <c r="C7" s="356" t="s">
        <v>33</v>
      </c>
      <c r="D7" s="337"/>
      <c r="E7" s="359" t="s">
        <v>34</v>
      </c>
      <c r="F7" s="339"/>
      <c r="G7" s="359" t="s">
        <v>35</v>
      </c>
      <c r="I7" s="169"/>
      <c r="J7" s="361" t="s">
        <v>1694</v>
      </c>
      <c r="K7" s="362"/>
      <c r="L7" s="362"/>
      <c r="M7" s="362"/>
      <c r="N7" s="362"/>
      <c r="O7" s="362"/>
      <c r="P7" s="362"/>
      <c r="Q7" s="362"/>
      <c r="R7" s="362"/>
      <c r="S7" s="169"/>
      <c r="T7" s="360" t="s">
        <v>36</v>
      </c>
      <c r="U7" s="360"/>
      <c r="V7" s="360"/>
      <c r="W7" s="170"/>
      <c r="X7" s="170"/>
      <c r="Y7" s="170"/>
      <c r="Z7" s="170"/>
      <c r="AG7" s="356" t="s">
        <v>37</v>
      </c>
      <c r="AH7" s="356"/>
      <c r="AI7" s="356"/>
      <c r="AJ7" s="356"/>
      <c r="AK7" s="356"/>
      <c r="AL7" s="356"/>
      <c r="AM7" s="356"/>
    </row>
    <row r="8" spans="2:39" s="166" customFormat="1" ht="80.25" customHeight="1" x14ac:dyDescent="0.25">
      <c r="B8" s="181"/>
      <c r="C8" s="356"/>
      <c r="D8" s="337"/>
      <c r="E8" s="359"/>
      <c r="F8" s="340"/>
      <c r="G8" s="359"/>
      <c r="J8" s="172" t="s">
        <v>150</v>
      </c>
      <c r="K8" s="172" t="s">
        <v>151</v>
      </c>
      <c r="L8" s="192">
        <v>0</v>
      </c>
      <c r="M8" s="192">
        <v>0.2</v>
      </c>
      <c r="N8" s="192">
        <v>0.4</v>
      </c>
      <c r="O8" s="192">
        <v>0.6</v>
      </c>
      <c r="P8" s="192">
        <v>0.8</v>
      </c>
      <c r="Q8" s="192">
        <v>1</v>
      </c>
      <c r="R8" s="193" t="s">
        <v>38</v>
      </c>
      <c r="T8" s="174"/>
      <c r="U8" s="174" t="s">
        <v>152</v>
      </c>
      <c r="V8" s="173" t="s">
        <v>153</v>
      </c>
      <c r="W8" s="171"/>
      <c r="Y8" s="171"/>
      <c r="AG8" s="356"/>
      <c r="AH8" s="356"/>
      <c r="AI8" s="356"/>
      <c r="AJ8" s="356"/>
      <c r="AK8" s="356"/>
      <c r="AL8" s="356"/>
      <c r="AM8" s="356"/>
    </row>
    <row r="9" spans="2:39" ht="42" customHeight="1" x14ac:dyDescent="0.25">
      <c r="H9" s="139"/>
      <c r="K9" s="45"/>
      <c r="L9" s="45"/>
      <c r="M9" s="45"/>
      <c r="N9" s="45"/>
      <c r="O9" s="45"/>
      <c r="P9" s="46"/>
      <c r="Q9" s="129"/>
      <c r="R9" s="130"/>
      <c r="T9" s="47"/>
      <c r="U9" s="47"/>
      <c r="V9" s="46"/>
      <c r="W9" s="163" t="s">
        <v>154</v>
      </c>
      <c r="X9" s="163" t="s">
        <v>155</v>
      </c>
      <c r="Z9" s="131" t="s">
        <v>39</v>
      </c>
    </row>
    <row r="10" spans="2:39" ht="49.5" customHeight="1" x14ac:dyDescent="0.25">
      <c r="B10" s="301">
        <v>1</v>
      </c>
      <c r="C10" s="153" t="s">
        <v>40</v>
      </c>
      <c r="D10" s="188"/>
      <c r="E10" s="277" t="s">
        <v>41</v>
      </c>
      <c r="F10" s="281"/>
      <c r="G10" s="281"/>
      <c r="H10" s="139"/>
      <c r="I10" s="165">
        <f>SUM(K10:K47)</f>
        <v>0</v>
      </c>
      <c r="J10" s="137">
        <f>SUM(L10:Q10)</f>
        <v>0</v>
      </c>
      <c r="K10" s="137">
        <f t="shared" ref="K10" si="0">SUM(L10:Q10)</f>
        <v>0</v>
      </c>
      <c r="L10" s="135"/>
      <c r="M10" s="135"/>
      <c r="N10" s="135"/>
      <c r="O10" s="135"/>
      <c r="P10" s="136"/>
      <c r="Q10" s="197"/>
      <c r="R10" s="136"/>
      <c r="T10" s="138" t="str">
        <f t="shared" ref="T10" si="1">IF(SUM(L10:Q10)=1,((L10*0)+(M10*20)+(N10*40)+(O10*60)+(P10*80)+(Q10*100)),"")</f>
        <v/>
      </c>
      <c r="U10" s="160" t="e">
        <f>1/$J$48</f>
        <v>#DIV/0!</v>
      </c>
      <c r="V10" s="140" t="e">
        <f t="shared" ref="V10" si="2">1/$K$48</f>
        <v>#DIV/0!</v>
      </c>
      <c r="W10" s="152" t="e">
        <f>IF(R10=1,0,T10*U10)</f>
        <v>#VALUE!</v>
      </c>
      <c r="X10" s="48" t="e">
        <f t="shared" ref="X10" si="3">IF(R10=1,0,T10*V10)</f>
        <v>#VALUE!</v>
      </c>
      <c r="Z10" s="355"/>
      <c r="AA10" s="355"/>
    </row>
    <row r="11" spans="2:39" ht="50.25" customHeight="1" x14ac:dyDescent="0.25">
      <c r="B11" s="301">
        <v>2</v>
      </c>
      <c r="C11" s="153" t="s">
        <v>42</v>
      </c>
      <c r="D11" s="188"/>
      <c r="E11" s="277" t="s">
        <v>43</v>
      </c>
      <c r="F11" s="281"/>
      <c r="G11" s="281"/>
      <c r="H11" s="139"/>
      <c r="I11" s="165"/>
      <c r="J11" s="137">
        <f>SUM(L11:Q11)</f>
        <v>0</v>
      </c>
      <c r="K11" s="137">
        <f t="shared" ref="K11" si="4">SUM(L11:Q11)</f>
        <v>0</v>
      </c>
      <c r="L11" s="135"/>
      <c r="M11" s="135"/>
      <c r="N11" s="135"/>
      <c r="O11" s="135"/>
      <c r="P11" s="136"/>
      <c r="Q11" s="135"/>
      <c r="R11" s="136"/>
      <c r="T11" s="138" t="str">
        <f t="shared" ref="T11" si="5">IF(SUM(L11:Q11)=1,((L11*0)+(M11*20)+(N11*40)+(O11*60)+(P11*80)+(Q11*100)),"")</f>
        <v/>
      </c>
      <c r="U11" s="160" t="e">
        <f>1/$J$48</f>
        <v>#DIV/0!</v>
      </c>
      <c r="V11" s="140" t="e">
        <f t="shared" ref="V11" si="6">1/$K$48</f>
        <v>#DIV/0!</v>
      </c>
      <c r="W11" s="152" t="e">
        <f>IF(R11=1,0,T11*U11)</f>
        <v>#VALUE!</v>
      </c>
      <c r="X11" s="48" t="e">
        <f t="shared" ref="X11" si="7">IF(R11=1,0,T11*V11)</f>
        <v>#VALUE!</v>
      </c>
      <c r="Z11" s="355"/>
      <c r="AA11" s="355"/>
    </row>
    <row r="12" spans="2:39" ht="51.75" customHeight="1" x14ac:dyDescent="0.25">
      <c r="B12" s="301">
        <v>3</v>
      </c>
      <c r="C12" s="153" t="s">
        <v>44</v>
      </c>
      <c r="D12" s="188"/>
      <c r="E12" s="277" t="s">
        <v>45</v>
      </c>
      <c r="F12" s="281"/>
      <c r="G12" s="278" t="s">
        <v>46</v>
      </c>
      <c r="H12" s="132"/>
      <c r="I12" s="165"/>
      <c r="J12" s="137">
        <f>SUM(L12:Q12)</f>
        <v>0</v>
      </c>
      <c r="K12" s="137">
        <f t="shared" ref="K12:K47" si="8">SUM(L12:Q12)</f>
        <v>0</v>
      </c>
      <c r="L12" s="135"/>
      <c r="M12" s="135"/>
      <c r="N12" s="135"/>
      <c r="O12" s="135"/>
      <c r="P12" s="136"/>
      <c r="Q12" s="135"/>
      <c r="R12" s="136"/>
      <c r="T12" s="138" t="str">
        <f t="shared" ref="T12:T47" si="9">IF(SUM(L12:Q12)=1,((L12*0)+(M12*20)+(N12*40)+(O12*60)+(P12*80)+(Q12*100)),"")</f>
        <v/>
      </c>
      <c r="U12" s="160" t="e">
        <f>1/$J$48</f>
        <v>#DIV/0!</v>
      </c>
      <c r="V12" s="140" t="e">
        <f t="shared" ref="V12:V47" si="10">1/$K$48</f>
        <v>#DIV/0!</v>
      </c>
      <c r="W12" s="152" t="e">
        <f>IF(R12=1,0,T12*U12)</f>
        <v>#VALUE!</v>
      </c>
      <c r="X12" s="48" t="e">
        <f t="shared" ref="X12:X47" si="11">IF(R12=1,0,T12*V12)</f>
        <v>#VALUE!</v>
      </c>
      <c r="Z12" s="355"/>
      <c r="AA12" s="355"/>
      <c r="AG12" s="357" t="s">
        <v>1549</v>
      </c>
      <c r="AH12" s="357"/>
      <c r="AI12" s="357"/>
      <c r="AJ12" s="357"/>
      <c r="AK12" s="357"/>
      <c r="AL12" s="357"/>
    </row>
    <row r="13" spans="2:39" ht="52.5" customHeight="1" x14ac:dyDescent="0.25">
      <c r="B13" s="301" t="s">
        <v>47</v>
      </c>
      <c r="C13" s="155" t="s">
        <v>48</v>
      </c>
      <c r="D13" s="189"/>
      <c r="E13" s="277" t="s">
        <v>49</v>
      </c>
      <c r="F13" s="279"/>
      <c r="G13" s="278" t="s">
        <v>50</v>
      </c>
      <c r="H13" s="139"/>
      <c r="I13" s="165"/>
      <c r="J13" s="165"/>
      <c r="K13" s="137">
        <f t="shared" si="8"/>
        <v>0</v>
      </c>
      <c r="L13" s="135"/>
      <c r="M13" s="135"/>
      <c r="N13" s="135"/>
      <c r="O13" s="135"/>
      <c r="P13" s="136"/>
      <c r="Q13" s="135"/>
      <c r="R13" s="136"/>
      <c r="T13" s="138" t="str">
        <f t="shared" si="9"/>
        <v/>
      </c>
      <c r="U13" s="160"/>
      <c r="V13" s="140" t="e">
        <f t="shared" si="10"/>
        <v>#DIV/0!</v>
      </c>
      <c r="W13" s="152"/>
      <c r="X13" s="48" t="e">
        <f t="shared" si="11"/>
        <v>#VALUE!</v>
      </c>
      <c r="Z13" s="355"/>
      <c r="AA13" s="355"/>
    </row>
    <row r="14" spans="2:39" ht="54" customHeight="1" x14ac:dyDescent="0.25">
      <c r="B14" s="301" t="s">
        <v>51</v>
      </c>
      <c r="C14" s="156" t="s">
        <v>52</v>
      </c>
      <c r="D14" s="189"/>
      <c r="E14" s="277" t="s">
        <v>53</v>
      </c>
      <c r="F14" s="279"/>
      <c r="G14" s="278"/>
      <c r="H14" s="128"/>
      <c r="I14" s="165"/>
      <c r="J14" s="165"/>
      <c r="K14" s="137">
        <f t="shared" si="8"/>
        <v>0</v>
      </c>
      <c r="L14" s="135"/>
      <c r="M14" s="135"/>
      <c r="N14" s="135"/>
      <c r="O14" s="135"/>
      <c r="P14" s="136"/>
      <c r="Q14" s="135"/>
      <c r="R14" s="136"/>
      <c r="T14" s="138" t="str">
        <f t="shared" si="9"/>
        <v/>
      </c>
      <c r="U14" s="160"/>
      <c r="V14" s="140" t="e">
        <f t="shared" si="10"/>
        <v>#DIV/0!</v>
      </c>
      <c r="W14" s="152"/>
      <c r="X14" s="48" t="e">
        <f t="shared" si="11"/>
        <v>#VALUE!</v>
      </c>
      <c r="Z14" s="355"/>
      <c r="AA14" s="355"/>
      <c r="AG14" s="357" t="s">
        <v>1550</v>
      </c>
      <c r="AH14" s="357"/>
      <c r="AI14" s="357"/>
      <c r="AJ14" s="357"/>
      <c r="AK14" s="357"/>
      <c r="AL14" s="357"/>
    </row>
    <row r="15" spans="2:39" ht="62.25" customHeight="1" x14ac:dyDescent="0.25">
      <c r="B15" s="301" t="s">
        <v>54</v>
      </c>
      <c r="C15" s="157" t="s">
        <v>55</v>
      </c>
      <c r="D15" s="189"/>
      <c r="E15" s="277" t="s">
        <v>56</v>
      </c>
      <c r="F15" s="279"/>
      <c r="G15" s="279"/>
      <c r="H15" s="128"/>
      <c r="I15" s="165"/>
      <c r="J15" s="165"/>
      <c r="K15" s="137">
        <f t="shared" si="8"/>
        <v>0</v>
      </c>
      <c r="L15" s="135"/>
      <c r="M15" s="135"/>
      <c r="N15" s="135"/>
      <c r="O15" s="135"/>
      <c r="P15" s="136"/>
      <c r="Q15" s="135"/>
      <c r="R15" s="136"/>
      <c r="T15" s="138" t="str">
        <f t="shared" si="9"/>
        <v/>
      </c>
      <c r="U15" s="160"/>
      <c r="V15" s="140" t="e">
        <f t="shared" si="10"/>
        <v>#DIV/0!</v>
      </c>
      <c r="W15" s="152"/>
      <c r="X15" s="48" t="e">
        <f t="shared" si="11"/>
        <v>#VALUE!</v>
      </c>
      <c r="Z15" s="355"/>
      <c r="AA15" s="355"/>
      <c r="AG15" s="358" t="s">
        <v>1551</v>
      </c>
      <c r="AH15" s="358"/>
      <c r="AI15" s="358"/>
      <c r="AJ15" s="358"/>
      <c r="AK15" s="358"/>
      <c r="AL15" s="358"/>
      <c r="AM15" s="358"/>
    </row>
    <row r="16" spans="2:39" ht="61.5" customHeight="1" x14ac:dyDescent="0.25">
      <c r="B16" s="301">
        <v>4</v>
      </c>
      <c r="C16" s="154" t="s">
        <v>57</v>
      </c>
      <c r="D16" s="189"/>
      <c r="E16" s="277" t="s">
        <v>58</v>
      </c>
      <c r="F16" s="279"/>
      <c r="G16" s="279"/>
      <c r="H16" s="128"/>
      <c r="I16" s="165"/>
      <c r="J16" s="137">
        <f>SUM(L16:Q16)</f>
        <v>0</v>
      </c>
      <c r="K16" s="137">
        <f t="shared" si="8"/>
        <v>0</v>
      </c>
      <c r="L16" s="135"/>
      <c r="M16" s="135"/>
      <c r="N16" s="135"/>
      <c r="O16" s="135"/>
      <c r="P16" s="136"/>
      <c r="Q16" s="135"/>
      <c r="R16" s="136"/>
      <c r="T16" s="138" t="str">
        <f t="shared" si="9"/>
        <v/>
      </c>
      <c r="U16" s="160" t="e">
        <f>1/$J$48</f>
        <v>#DIV/0!</v>
      </c>
      <c r="V16" s="140" t="e">
        <f t="shared" si="10"/>
        <v>#DIV/0!</v>
      </c>
      <c r="W16" s="152" t="e">
        <f>IF(R16=1,0,T16*U16)</f>
        <v>#VALUE!</v>
      </c>
      <c r="X16" s="48" t="e">
        <f t="shared" si="11"/>
        <v>#VALUE!</v>
      </c>
      <c r="Z16" s="355"/>
      <c r="AA16" s="355"/>
      <c r="AG16" s="345"/>
      <c r="AH16" s="345"/>
      <c r="AI16" s="345"/>
      <c r="AJ16" s="345"/>
      <c r="AK16" s="345"/>
      <c r="AL16" s="345"/>
      <c r="AM16" s="345"/>
    </row>
    <row r="17" spans="2:39" ht="55.5" customHeight="1" x14ac:dyDescent="0.25">
      <c r="B17" s="301" t="s">
        <v>59</v>
      </c>
      <c r="C17" s="158" t="s">
        <v>60</v>
      </c>
      <c r="D17" s="189"/>
      <c r="E17" s="277" t="s">
        <v>61</v>
      </c>
      <c r="F17" s="279"/>
      <c r="G17" s="279"/>
      <c r="H17" s="128"/>
      <c r="I17" s="165"/>
      <c r="J17" s="165"/>
      <c r="K17" s="137">
        <f t="shared" si="8"/>
        <v>0</v>
      </c>
      <c r="L17" s="135"/>
      <c r="M17" s="135"/>
      <c r="N17" s="135"/>
      <c r="O17" s="135"/>
      <c r="P17" s="136"/>
      <c r="Q17" s="135"/>
      <c r="R17" s="136"/>
      <c r="T17" s="138" t="str">
        <f t="shared" si="9"/>
        <v/>
      </c>
      <c r="U17" s="160"/>
      <c r="V17" s="140" t="e">
        <f t="shared" si="10"/>
        <v>#DIV/0!</v>
      </c>
      <c r="W17" s="152"/>
      <c r="X17" s="48" t="e">
        <f t="shared" si="11"/>
        <v>#VALUE!</v>
      </c>
      <c r="Z17" s="355"/>
      <c r="AA17" s="355"/>
      <c r="AG17" s="345"/>
      <c r="AH17" s="345"/>
      <c r="AI17" s="345"/>
      <c r="AJ17" s="345"/>
      <c r="AK17" s="345"/>
      <c r="AL17" s="345"/>
      <c r="AM17" s="345"/>
    </row>
    <row r="18" spans="2:39" ht="61.5" customHeight="1" x14ac:dyDescent="0.25">
      <c r="B18" s="301">
        <v>5</v>
      </c>
      <c r="C18" s="153" t="s">
        <v>62</v>
      </c>
      <c r="D18" s="188"/>
      <c r="E18" s="277" t="s">
        <v>63</v>
      </c>
      <c r="F18" s="281"/>
      <c r="G18" s="281"/>
      <c r="H18" s="139"/>
      <c r="I18" s="165"/>
      <c r="J18" s="137">
        <f>SUM(L18:Q18)</f>
        <v>0</v>
      </c>
      <c r="K18" s="137">
        <f t="shared" si="8"/>
        <v>0</v>
      </c>
      <c r="L18" s="135"/>
      <c r="M18" s="135"/>
      <c r="N18" s="135"/>
      <c r="O18" s="135"/>
      <c r="P18" s="136"/>
      <c r="Q18" s="135"/>
      <c r="R18" s="136"/>
      <c r="T18" s="138" t="str">
        <f t="shared" si="9"/>
        <v/>
      </c>
      <c r="U18" s="160" t="e">
        <f>1/$J$48</f>
        <v>#DIV/0!</v>
      </c>
      <c r="V18" s="140" t="e">
        <f t="shared" si="10"/>
        <v>#DIV/0!</v>
      </c>
      <c r="W18" s="152" t="e">
        <f>IF(R18=1,0,T18*U18)</f>
        <v>#VALUE!</v>
      </c>
      <c r="X18" s="48" t="e">
        <f t="shared" si="11"/>
        <v>#VALUE!</v>
      </c>
      <c r="Z18" s="355"/>
      <c r="AA18" s="355"/>
      <c r="AG18" s="357" t="s">
        <v>1552</v>
      </c>
      <c r="AH18" s="357"/>
      <c r="AI18" s="357"/>
      <c r="AJ18" s="357"/>
      <c r="AK18" s="357"/>
      <c r="AL18" s="357"/>
      <c r="AM18" s="357"/>
    </row>
    <row r="19" spans="2:39" ht="58.5" customHeight="1" x14ac:dyDescent="0.25">
      <c r="B19" s="301" t="s">
        <v>64</v>
      </c>
      <c r="C19" s="300" t="s">
        <v>65</v>
      </c>
      <c r="D19" s="189"/>
      <c r="E19" s="277" t="s">
        <v>66</v>
      </c>
      <c r="F19" s="279"/>
      <c r="G19" s="279"/>
      <c r="H19" s="139"/>
      <c r="I19" s="165"/>
      <c r="J19" s="165"/>
      <c r="K19" s="137">
        <f t="shared" si="8"/>
        <v>0</v>
      </c>
      <c r="L19" s="135"/>
      <c r="M19" s="135"/>
      <c r="N19" s="135"/>
      <c r="O19" s="135"/>
      <c r="P19" s="136"/>
      <c r="Q19" s="135"/>
      <c r="R19" s="136"/>
      <c r="T19" s="138" t="str">
        <f t="shared" si="9"/>
        <v/>
      </c>
      <c r="U19" s="160"/>
      <c r="V19" s="140" t="e">
        <f t="shared" si="10"/>
        <v>#DIV/0!</v>
      </c>
      <c r="W19" s="152"/>
      <c r="X19" s="48" t="e">
        <f t="shared" si="11"/>
        <v>#VALUE!</v>
      </c>
      <c r="Z19" s="355"/>
      <c r="AA19" s="355"/>
      <c r="AG19" s="357" t="s">
        <v>1553</v>
      </c>
      <c r="AH19" s="357"/>
      <c r="AI19" s="357"/>
      <c r="AJ19" s="357"/>
      <c r="AK19" s="357"/>
      <c r="AL19" s="357"/>
      <c r="AM19" s="357"/>
    </row>
    <row r="20" spans="2:39" ht="53.25" customHeight="1" x14ac:dyDescent="0.25">
      <c r="B20" s="301" t="s">
        <v>67</v>
      </c>
      <c r="C20" s="156" t="s">
        <v>68</v>
      </c>
      <c r="D20" s="189"/>
      <c r="E20" s="279" t="s">
        <v>69</v>
      </c>
      <c r="F20" s="279"/>
      <c r="G20" s="279"/>
      <c r="I20" s="165"/>
      <c r="J20" s="165"/>
      <c r="K20" s="137">
        <f t="shared" si="8"/>
        <v>0</v>
      </c>
      <c r="L20" s="135"/>
      <c r="M20" s="135"/>
      <c r="N20" s="135"/>
      <c r="O20" s="135"/>
      <c r="P20" s="136"/>
      <c r="Q20" s="135"/>
      <c r="R20" s="136"/>
      <c r="T20" s="138" t="str">
        <f t="shared" si="9"/>
        <v/>
      </c>
      <c r="U20" s="160"/>
      <c r="V20" s="140" t="e">
        <f t="shared" si="10"/>
        <v>#DIV/0!</v>
      </c>
      <c r="W20" s="152"/>
      <c r="X20" s="48" t="e">
        <f t="shared" si="11"/>
        <v>#VALUE!</v>
      </c>
      <c r="Z20" s="355"/>
      <c r="AA20" s="355"/>
      <c r="AG20" s="357" t="s">
        <v>1554</v>
      </c>
      <c r="AH20" s="357"/>
      <c r="AI20" s="357"/>
      <c r="AJ20" s="357"/>
      <c r="AK20" s="357"/>
      <c r="AL20" s="357"/>
      <c r="AM20" s="357"/>
    </row>
    <row r="21" spans="2:39" ht="51" customHeight="1" x14ac:dyDescent="0.25">
      <c r="B21" s="301" t="s">
        <v>70</v>
      </c>
      <c r="C21" s="157" t="s">
        <v>71</v>
      </c>
      <c r="D21" s="189"/>
      <c r="E21" s="279" t="s">
        <v>72</v>
      </c>
      <c r="F21" s="279"/>
      <c r="G21" s="279"/>
      <c r="I21" s="165"/>
      <c r="J21" s="165"/>
      <c r="K21" s="137">
        <f t="shared" si="8"/>
        <v>0</v>
      </c>
      <c r="L21" s="135"/>
      <c r="M21" s="135"/>
      <c r="N21" s="135"/>
      <c r="O21" s="135"/>
      <c r="P21" s="136"/>
      <c r="Q21" s="135"/>
      <c r="R21" s="136"/>
      <c r="T21" s="138" t="str">
        <f t="shared" si="9"/>
        <v/>
      </c>
      <c r="U21" s="160"/>
      <c r="V21" s="140" t="e">
        <f t="shared" si="10"/>
        <v>#DIV/0!</v>
      </c>
      <c r="W21" s="152"/>
      <c r="X21" s="48" t="e">
        <f t="shared" si="11"/>
        <v>#VALUE!</v>
      </c>
      <c r="Z21" s="355"/>
      <c r="AA21" s="355"/>
      <c r="AG21" s="357" t="s">
        <v>1555</v>
      </c>
      <c r="AH21" s="357"/>
      <c r="AI21" s="357"/>
      <c r="AJ21" s="357"/>
      <c r="AK21" s="357"/>
      <c r="AL21" s="357"/>
      <c r="AM21" s="357"/>
    </row>
    <row r="22" spans="2:39" ht="47.25" customHeight="1" x14ac:dyDescent="0.25">
      <c r="B22" s="301">
        <v>6</v>
      </c>
      <c r="C22" s="154" t="s">
        <v>73</v>
      </c>
      <c r="D22" s="189"/>
      <c r="E22" s="277" t="s">
        <v>74</v>
      </c>
      <c r="F22" s="279"/>
      <c r="G22" s="279"/>
      <c r="H22" s="128"/>
      <c r="I22" s="165"/>
      <c r="J22" s="137">
        <f>SUM(L22:Q22)</f>
        <v>0</v>
      </c>
      <c r="K22" s="137">
        <f t="shared" si="8"/>
        <v>0</v>
      </c>
      <c r="L22" s="135"/>
      <c r="M22" s="135"/>
      <c r="N22" s="135"/>
      <c r="O22" s="135"/>
      <c r="P22" s="136"/>
      <c r="Q22" s="135"/>
      <c r="R22" s="136"/>
      <c r="T22" s="138" t="str">
        <f t="shared" si="9"/>
        <v/>
      </c>
      <c r="U22" s="160" t="e">
        <f>1/$J$48</f>
        <v>#DIV/0!</v>
      </c>
      <c r="V22" s="140" t="e">
        <f t="shared" si="10"/>
        <v>#DIV/0!</v>
      </c>
      <c r="W22" s="152" t="e">
        <f>IF(R22=1,0,T22*U22)</f>
        <v>#VALUE!</v>
      </c>
      <c r="X22" s="48" t="e">
        <f t="shared" si="11"/>
        <v>#VALUE!</v>
      </c>
      <c r="Z22" s="355"/>
      <c r="AA22" s="355"/>
      <c r="AG22" s="345"/>
      <c r="AH22" s="345"/>
      <c r="AI22" s="345"/>
      <c r="AJ22" s="345"/>
      <c r="AK22" s="345"/>
      <c r="AL22" s="345"/>
      <c r="AM22" s="345"/>
    </row>
    <row r="23" spans="2:39" ht="46.5" customHeight="1" x14ac:dyDescent="0.25">
      <c r="B23" s="301" t="s">
        <v>75</v>
      </c>
      <c r="C23" s="158" t="s">
        <v>76</v>
      </c>
      <c r="D23" s="189"/>
      <c r="E23" s="277" t="s">
        <v>77</v>
      </c>
      <c r="F23" s="279"/>
      <c r="G23" s="279"/>
      <c r="H23" s="132"/>
      <c r="I23" s="165"/>
      <c r="J23" s="165"/>
      <c r="K23" s="137">
        <f t="shared" si="8"/>
        <v>0</v>
      </c>
      <c r="L23" s="135"/>
      <c r="M23" s="135"/>
      <c r="N23" s="135"/>
      <c r="O23" s="135"/>
      <c r="P23" s="136"/>
      <c r="Q23" s="135"/>
      <c r="R23" s="136"/>
      <c r="T23" s="138" t="str">
        <f t="shared" si="9"/>
        <v/>
      </c>
      <c r="U23" s="160"/>
      <c r="V23" s="140" t="e">
        <f t="shared" si="10"/>
        <v>#DIV/0!</v>
      </c>
      <c r="W23" s="152"/>
      <c r="X23" s="48" t="e">
        <f t="shared" si="11"/>
        <v>#VALUE!</v>
      </c>
      <c r="Z23" s="355"/>
      <c r="AA23" s="355"/>
      <c r="AG23" s="357" t="s">
        <v>1556</v>
      </c>
      <c r="AH23" s="357"/>
      <c r="AI23" s="357"/>
      <c r="AJ23" s="357"/>
      <c r="AK23" s="357"/>
      <c r="AL23" s="357"/>
      <c r="AM23" s="357"/>
    </row>
    <row r="24" spans="2:39" ht="59.25" customHeight="1" x14ac:dyDescent="0.25">
      <c r="B24" s="301">
        <v>7</v>
      </c>
      <c r="C24" s="154" t="s">
        <v>78</v>
      </c>
      <c r="D24" s="189"/>
      <c r="E24" s="279" t="s">
        <v>79</v>
      </c>
      <c r="F24" s="279"/>
      <c r="G24" s="278" t="s">
        <v>80</v>
      </c>
      <c r="H24" s="128"/>
      <c r="I24" s="165"/>
      <c r="J24" s="137">
        <f>SUM(L24:Q24)</f>
        <v>0</v>
      </c>
      <c r="K24" s="137">
        <f t="shared" si="8"/>
        <v>0</v>
      </c>
      <c r="L24" s="135"/>
      <c r="M24" s="135"/>
      <c r="N24" s="135"/>
      <c r="O24" s="135"/>
      <c r="P24" s="136"/>
      <c r="Q24" s="135"/>
      <c r="R24" s="136"/>
      <c r="T24" s="138" t="str">
        <f t="shared" si="9"/>
        <v/>
      </c>
      <c r="U24" s="160" t="e">
        <f>1/$J$48</f>
        <v>#DIV/0!</v>
      </c>
      <c r="V24" s="140" t="e">
        <f t="shared" si="10"/>
        <v>#DIV/0!</v>
      </c>
      <c r="W24" s="199" t="e">
        <f>IF(R24=1,0,T24*U24)</f>
        <v>#VALUE!</v>
      </c>
      <c r="X24" s="48" t="e">
        <f t="shared" si="11"/>
        <v>#VALUE!</v>
      </c>
      <c r="Z24" s="355"/>
      <c r="AA24" s="355"/>
      <c r="AG24" s="357" t="s">
        <v>1557</v>
      </c>
      <c r="AH24" s="357"/>
      <c r="AI24" s="357"/>
      <c r="AJ24" s="357"/>
      <c r="AK24" s="357"/>
      <c r="AL24" s="357"/>
      <c r="AM24" s="357"/>
    </row>
    <row r="25" spans="2:39" ht="64.5" customHeight="1" x14ac:dyDescent="0.25">
      <c r="B25" s="301" t="s">
        <v>81</v>
      </c>
      <c r="C25" s="155" t="s">
        <v>82</v>
      </c>
      <c r="D25" s="189"/>
      <c r="E25" s="279" t="s">
        <v>83</v>
      </c>
      <c r="F25" s="279"/>
      <c r="G25" s="278" t="s">
        <v>84</v>
      </c>
      <c r="H25" s="128"/>
      <c r="I25" s="165"/>
      <c r="J25" s="165"/>
      <c r="K25" s="137">
        <f t="shared" si="8"/>
        <v>0</v>
      </c>
      <c r="L25" s="135"/>
      <c r="M25" s="135"/>
      <c r="N25" s="135"/>
      <c r="O25" s="135"/>
      <c r="P25" s="136"/>
      <c r="Q25" s="135"/>
      <c r="R25" s="136"/>
      <c r="T25" s="138" t="str">
        <f t="shared" si="9"/>
        <v/>
      </c>
      <c r="U25" s="160"/>
      <c r="V25" s="140" t="e">
        <f t="shared" si="10"/>
        <v>#DIV/0!</v>
      </c>
      <c r="W25" s="152"/>
      <c r="X25" s="48" t="e">
        <f t="shared" si="11"/>
        <v>#VALUE!</v>
      </c>
      <c r="Z25" s="355"/>
      <c r="AA25" s="355"/>
      <c r="AG25" s="357" t="s">
        <v>1558</v>
      </c>
      <c r="AH25" s="357"/>
      <c r="AI25" s="357"/>
      <c r="AJ25" s="357"/>
      <c r="AK25" s="357"/>
      <c r="AL25" s="357"/>
      <c r="AM25" s="357"/>
    </row>
    <row r="26" spans="2:39" ht="50.25" customHeight="1" x14ac:dyDescent="0.25">
      <c r="B26" s="301" t="s">
        <v>85</v>
      </c>
      <c r="C26" s="156" t="s">
        <v>86</v>
      </c>
      <c r="D26" s="189"/>
      <c r="E26" s="279" t="s">
        <v>87</v>
      </c>
      <c r="F26" s="279"/>
      <c r="G26" s="279"/>
      <c r="H26" s="128"/>
      <c r="I26" s="165"/>
      <c r="J26" s="165"/>
      <c r="K26" s="137">
        <f t="shared" si="8"/>
        <v>0</v>
      </c>
      <c r="L26" s="135"/>
      <c r="M26" s="135"/>
      <c r="N26" s="135"/>
      <c r="O26" s="135"/>
      <c r="P26" s="136"/>
      <c r="Q26" s="135"/>
      <c r="R26" s="136"/>
      <c r="T26" s="138" t="str">
        <f t="shared" si="9"/>
        <v/>
      </c>
      <c r="U26" s="160"/>
      <c r="V26" s="140" t="e">
        <f t="shared" si="10"/>
        <v>#DIV/0!</v>
      </c>
      <c r="W26" s="152"/>
      <c r="X26" s="48" t="e">
        <f t="shared" si="11"/>
        <v>#VALUE!</v>
      </c>
      <c r="Z26" s="355"/>
      <c r="AA26" s="355"/>
      <c r="AG26" s="357" t="s">
        <v>1559</v>
      </c>
      <c r="AH26" s="357"/>
      <c r="AI26" s="357"/>
      <c r="AJ26" s="357"/>
      <c r="AK26" s="357"/>
      <c r="AL26" s="357"/>
      <c r="AM26" s="357"/>
    </row>
    <row r="27" spans="2:39" ht="59.25" customHeight="1" x14ac:dyDescent="0.25">
      <c r="B27" s="301" t="s">
        <v>88</v>
      </c>
      <c r="C27" s="156" t="s">
        <v>89</v>
      </c>
      <c r="D27" s="189"/>
      <c r="E27" s="279" t="s">
        <v>90</v>
      </c>
      <c r="F27" s="279"/>
      <c r="G27" s="279"/>
      <c r="H27" s="128"/>
      <c r="I27" s="165"/>
      <c r="J27" s="165"/>
      <c r="K27" s="137">
        <f t="shared" si="8"/>
        <v>0</v>
      </c>
      <c r="L27" s="135"/>
      <c r="M27" s="135"/>
      <c r="N27" s="135"/>
      <c r="O27" s="135"/>
      <c r="P27" s="136"/>
      <c r="Q27" s="135"/>
      <c r="R27" s="136"/>
      <c r="T27" s="138" t="str">
        <f t="shared" si="9"/>
        <v/>
      </c>
      <c r="U27" s="160"/>
      <c r="V27" s="140" t="e">
        <f t="shared" si="10"/>
        <v>#DIV/0!</v>
      </c>
      <c r="W27" s="152"/>
      <c r="X27" s="48" t="e">
        <f t="shared" si="11"/>
        <v>#VALUE!</v>
      </c>
      <c r="Z27" s="355"/>
      <c r="AA27" s="355"/>
      <c r="AG27" s="357" t="s">
        <v>1560</v>
      </c>
      <c r="AH27" s="357"/>
      <c r="AI27" s="357"/>
      <c r="AJ27" s="357"/>
      <c r="AK27" s="357"/>
      <c r="AL27" s="357"/>
      <c r="AM27" s="357"/>
    </row>
    <row r="28" spans="2:39" ht="59.25" customHeight="1" x14ac:dyDescent="0.25">
      <c r="B28" s="301" t="s">
        <v>91</v>
      </c>
      <c r="C28" s="157" t="s">
        <v>92</v>
      </c>
      <c r="D28" s="189"/>
      <c r="E28" s="279" t="s">
        <v>93</v>
      </c>
      <c r="F28" s="279"/>
      <c r="G28" s="279"/>
      <c r="H28" s="128"/>
      <c r="I28" s="165"/>
      <c r="J28" s="165"/>
      <c r="K28" s="137">
        <f t="shared" si="8"/>
        <v>0</v>
      </c>
      <c r="L28" s="135"/>
      <c r="M28" s="135"/>
      <c r="N28" s="135"/>
      <c r="O28" s="135"/>
      <c r="P28" s="136"/>
      <c r="Q28" s="135"/>
      <c r="R28" s="136"/>
      <c r="T28" s="138" t="str">
        <f t="shared" si="9"/>
        <v/>
      </c>
      <c r="U28" s="160"/>
      <c r="V28" s="140" t="e">
        <f t="shared" si="10"/>
        <v>#DIV/0!</v>
      </c>
      <c r="W28" s="152"/>
      <c r="X28" s="48" t="e">
        <f t="shared" si="11"/>
        <v>#VALUE!</v>
      </c>
      <c r="Z28" s="355"/>
      <c r="AA28" s="355"/>
      <c r="AG28" s="358" t="s">
        <v>1561</v>
      </c>
      <c r="AH28" s="358"/>
      <c r="AI28" s="358"/>
      <c r="AJ28" s="358"/>
      <c r="AK28" s="358"/>
      <c r="AL28" s="358"/>
      <c r="AM28" s="358"/>
    </row>
    <row r="29" spans="2:39" ht="49.5" customHeight="1" x14ac:dyDescent="0.25">
      <c r="B29" s="301">
        <v>8</v>
      </c>
      <c r="C29" s="154" t="s">
        <v>94</v>
      </c>
      <c r="D29" s="189"/>
      <c r="E29" s="279" t="s">
        <v>95</v>
      </c>
      <c r="F29" s="279"/>
      <c r="G29" s="278" t="s">
        <v>96</v>
      </c>
      <c r="H29" s="128"/>
      <c r="I29" s="165"/>
      <c r="J29" s="137">
        <f>SUM(L29:Q29)</f>
        <v>0</v>
      </c>
      <c r="K29" s="137">
        <f t="shared" si="8"/>
        <v>0</v>
      </c>
      <c r="L29" s="135"/>
      <c r="M29" s="135"/>
      <c r="N29" s="135"/>
      <c r="O29" s="135"/>
      <c r="P29" s="136"/>
      <c r="Q29" s="135"/>
      <c r="R29" s="136"/>
      <c r="T29" s="138" t="str">
        <f t="shared" si="9"/>
        <v/>
      </c>
      <c r="U29" s="160" t="e">
        <f>1/$J$48</f>
        <v>#DIV/0!</v>
      </c>
      <c r="V29" s="140" t="e">
        <f t="shared" si="10"/>
        <v>#DIV/0!</v>
      </c>
      <c r="W29" s="199" t="e">
        <f>IF(R29=1,0,T29*U29)</f>
        <v>#VALUE!</v>
      </c>
      <c r="X29" s="48" t="e">
        <f t="shared" si="11"/>
        <v>#VALUE!</v>
      </c>
      <c r="Z29" s="355"/>
      <c r="AA29" s="355"/>
      <c r="AG29" s="357" t="s">
        <v>1562</v>
      </c>
      <c r="AH29" s="357"/>
      <c r="AI29" s="357"/>
      <c r="AJ29" s="357"/>
      <c r="AK29" s="357"/>
      <c r="AL29" s="357"/>
      <c r="AM29" s="357"/>
    </row>
    <row r="30" spans="2:39" ht="52.5" customHeight="1" x14ac:dyDescent="0.25">
      <c r="B30" s="301" t="s">
        <v>97</v>
      </c>
      <c r="C30" s="155" t="s">
        <v>98</v>
      </c>
      <c r="D30" s="189"/>
      <c r="E30" s="277" t="s">
        <v>99</v>
      </c>
      <c r="F30" s="279"/>
      <c r="G30" s="278" t="s">
        <v>100</v>
      </c>
      <c r="H30" s="128"/>
      <c r="I30" s="165"/>
      <c r="J30" s="165"/>
      <c r="K30" s="137">
        <f t="shared" si="8"/>
        <v>0</v>
      </c>
      <c r="L30" s="135"/>
      <c r="M30" s="135"/>
      <c r="N30" s="135"/>
      <c r="O30" s="135"/>
      <c r="P30" s="136"/>
      <c r="Q30" s="135"/>
      <c r="R30" s="136"/>
      <c r="T30" s="138" t="str">
        <f t="shared" si="9"/>
        <v/>
      </c>
      <c r="U30" s="160"/>
      <c r="V30" s="140" t="e">
        <f t="shared" si="10"/>
        <v>#DIV/0!</v>
      </c>
      <c r="W30" s="152"/>
      <c r="X30" s="48" t="e">
        <f t="shared" si="11"/>
        <v>#VALUE!</v>
      </c>
      <c r="Z30" s="355"/>
      <c r="AA30" s="355"/>
      <c r="AG30" s="357" t="s">
        <v>1563</v>
      </c>
      <c r="AH30" s="357"/>
      <c r="AI30" s="357"/>
      <c r="AJ30" s="357"/>
      <c r="AK30" s="357"/>
      <c r="AL30" s="357"/>
      <c r="AM30" s="357"/>
    </row>
    <row r="31" spans="2:39" ht="51.75" customHeight="1" x14ac:dyDescent="0.25">
      <c r="B31" s="301" t="s">
        <v>101</v>
      </c>
      <c r="C31" s="157" t="s">
        <v>102</v>
      </c>
      <c r="D31" s="189"/>
      <c r="E31" s="279" t="s">
        <v>103</v>
      </c>
      <c r="F31" s="279"/>
      <c r="G31" s="279"/>
      <c r="H31" s="128"/>
      <c r="I31" s="165"/>
      <c r="J31" s="165"/>
      <c r="K31" s="137">
        <f t="shared" si="8"/>
        <v>0</v>
      </c>
      <c r="L31" s="135"/>
      <c r="M31" s="135"/>
      <c r="N31" s="135"/>
      <c r="O31" s="135"/>
      <c r="P31" s="136"/>
      <c r="Q31" s="135"/>
      <c r="R31" s="136"/>
      <c r="T31" s="138" t="str">
        <f t="shared" si="9"/>
        <v/>
      </c>
      <c r="U31" s="160"/>
      <c r="V31" s="140" t="e">
        <f t="shared" si="10"/>
        <v>#DIV/0!</v>
      </c>
      <c r="W31" s="152"/>
      <c r="X31" s="48" t="e">
        <f t="shared" si="11"/>
        <v>#VALUE!</v>
      </c>
      <c r="Z31" s="355"/>
      <c r="AA31" s="355"/>
      <c r="AG31" s="357" t="s">
        <v>1564</v>
      </c>
      <c r="AH31" s="357"/>
      <c r="AI31" s="357"/>
      <c r="AJ31" s="357"/>
      <c r="AK31" s="357"/>
      <c r="AL31" s="357"/>
      <c r="AM31" s="357"/>
    </row>
    <row r="32" spans="2:39" ht="49.5" customHeight="1" x14ac:dyDescent="0.25">
      <c r="B32" s="301">
        <v>9</v>
      </c>
      <c r="C32" s="154" t="s">
        <v>104</v>
      </c>
      <c r="D32" s="189"/>
      <c r="E32" s="279" t="s">
        <v>105</v>
      </c>
      <c r="F32" s="279"/>
      <c r="G32" s="279"/>
      <c r="H32" s="133"/>
      <c r="I32" s="165"/>
      <c r="J32" s="137">
        <f>SUM(L32:Q32)</f>
        <v>0</v>
      </c>
      <c r="K32" s="137">
        <f t="shared" si="8"/>
        <v>0</v>
      </c>
      <c r="L32" s="135"/>
      <c r="M32" s="135"/>
      <c r="N32" s="135"/>
      <c r="O32" s="135"/>
      <c r="P32" s="136"/>
      <c r="Q32" s="135"/>
      <c r="R32" s="136"/>
      <c r="T32" s="138" t="str">
        <f t="shared" si="9"/>
        <v/>
      </c>
      <c r="U32" s="160" t="e">
        <f>1/$J$48</f>
        <v>#DIV/0!</v>
      </c>
      <c r="V32" s="140" t="e">
        <f t="shared" si="10"/>
        <v>#DIV/0!</v>
      </c>
      <c r="W32" s="199" t="e">
        <f>IF(R32=1,0,T32*U32)</f>
        <v>#VALUE!</v>
      </c>
      <c r="X32" s="48" t="e">
        <f t="shared" si="11"/>
        <v>#VALUE!</v>
      </c>
      <c r="Z32" s="355"/>
      <c r="AA32" s="355"/>
      <c r="AG32" s="345"/>
      <c r="AH32" s="345"/>
      <c r="AI32" s="345"/>
      <c r="AJ32" s="345"/>
      <c r="AK32" s="345"/>
      <c r="AL32" s="345"/>
      <c r="AM32" s="345"/>
    </row>
    <row r="33" spans="2:41" ht="62.25" customHeight="1" x14ac:dyDescent="0.25">
      <c r="B33" s="301" t="s">
        <v>106</v>
      </c>
      <c r="C33" s="155" t="s">
        <v>107</v>
      </c>
      <c r="D33" s="189"/>
      <c r="E33" s="279" t="s">
        <v>108</v>
      </c>
      <c r="F33" s="279"/>
      <c r="G33" s="278" t="s">
        <v>109</v>
      </c>
      <c r="H33" s="128"/>
      <c r="I33" s="165"/>
      <c r="J33" s="165"/>
      <c r="K33" s="137">
        <f t="shared" si="8"/>
        <v>0</v>
      </c>
      <c r="L33" s="135"/>
      <c r="M33" s="135"/>
      <c r="N33" s="135"/>
      <c r="O33" s="135"/>
      <c r="P33" s="136"/>
      <c r="Q33" s="135"/>
      <c r="R33" s="136"/>
      <c r="T33" s="138" t="str">
        <f t="shared" si="9"/>
        <v/>
      </c>
      <c r="U33" s="160"/>
      <c r="V33" s="140" t="e">
        <f t="shared" si="10"/>
        <v>#DIV/0!</v>
      </c>
      <c r="W33" s="152"/>
      <c r="X33" s="48" t="e">
        <f t="shared" si="11"/>
        <v>#VALUE!</v>
      </c>
      <c r="Z33" s="355"/>
      <c r="AA33" s="355"/>
      <c r="AG33" s="357" t="s">
        <v>1565</v>
      </c>
      <c r="AH33" s="357"/>
      <c r="AI33" s="357"/>
      <c r="AJ33" s="357"/>
      <c r="AK33" s="357"/>
      <c r="AL33" s="357"/>
      <c r="AM33" s="357"/>
    </row>
    <row r="34" spans="2:41" ht="50.25" customHeight="1" x14ac:dyDescent="0.25">
      <c r="B34" s="301" t="s">
        <v>110</v>
      </c>
      <c r="C34" s="157" t="s">
        <v>111</v>
      </c>
      <c r="D34" s="189"/>
      <c r="E34" s="279" t="s">
        <v>112</v>
      </c>
      <c r="F34" s="279"/>
      <c r="G34" s="279"/>
      <c r="H34" s="128"/>
      <c r="I34" s="165"/>
      <c r="J34" s="165"/>
      <c r="K34" s="137">
        <f t="shared" si="8"/>
        <v>0</v>
      </c>
      <c r="L34" s="135"/>
      <c r="M34" s="135"/>
      <c r="N34" s="135"/>
      <c r="O34" s="135"/>
      <c r="P34" s="136"/>
      <c r="Q34" s="135"/>
      <c r="R34" s="136"/>
      <c r="T34" s="138" t="str">
        <f t="shared" si="9"/>
        <v/>
      </c>
      <c r="U34" s="160"/>
      <c r="V34" s="140" t="e">
        <f t="shared" si="10"/>
        <v>#DIV/0!</v>
      </c>
      <c r="W34" s="152"/>
      <c r="X34" s="48" t="e">
        <f t="shared" si="11"/>
        <v>#VALUE!</v>
      </c>
      <c r="Z34" s="355"/>
      <c r="AA34" s="355"/>
      <c r="AG34" s="357" t="s">
        <v>1566</v>
      </c>
      <c r="AH34" s="357"/>
      <c r="AI34" s="357"/>
      <c r="AJ34" s="357"/>
      <c r="AK34" s="357"/>
      <c r="AL34" s="357"/>
      <c r="AM34" s="357"/>
    </row>
    <row r="35" spans="2:41" ht="60.75" customHeight="1" x14ac:dyDescent="0.25">
      <c r="B35" s="301">
        <v>10</v>
      </c>
      <c r="C35" s="154" t="s">
        <v>113</v>
      </c>
      <c r="D35" s="189"/>
      <c r="E35" s="279" t="s">
        <v>114</v>
      </c>
      <c r="F35" s="279"/>
      <c r="G35" s="279"/>
      <c r="H35" s="128"/>
      <c r="I35" s="165"/>
      <c r="J35" s="137">
        <f>SUM(L35:Q35)</f>
        <v>0</v>
      </c>
      <c r="K35" s="137">
        <f t="shared" si="8"/>
        <v>0</v>
      </c>
      <c r="L35" s="135"/>
      <c r="M35" s="135"/>
      <c r="N35" s="135"/>
      <c r="O35" s="135"/>
      <c r="P35" s="136"/>
      <c r="Q35" s="135"/>
      <c r="R35" s="136"/>
      <c r="T35" s="138" t="str">
        <f t="shared" si="9"/>
        <v/>
      </c>
      <c r="U35" s="160" t="e">
        <f>1/$J$48</f>
        <v>#DIV/0!</v>
      </c>
      <c r="V35" s="140" t="e">
        <f t="shared" si="10"/>
        <v>#DIV/0!</v>
      </c>
      <c r="W35" s="199" t="e">
        <f>IF(R35=1,0,T35*U35)</f>
        <v>#VALUE!</v>
      </c>
      <c r="X35" s="48" t="e">
        <f t="shared" si="11"/>
        <v>#VALUE!</v>
      </c>
      <c r="Z35" s="355"/>
      <c r="AA35" s="355"/>
      <c r="AG35" s="357" t="s">
        <v>1567</v>
      </c>
      <c r="AH35" s="357"/>
      <c r="AI35" s="357"/>
      <c r="AJ35" s="357"/>
      <c r="AK35" s="357"/>
      <c r="AL35" s="357"/>
      <c r="AM35" s="357"/>
    </row>
    <row r="36" spans="2:41" ht="48" customHeight="1" x14ac:dyDescent="0.25">
      <c r="B36" s="301">
        <v>11</v>
      </c>
      <c r="C36" s="154" t="s">
        <v>115</v>
      </c>
      <c r="D36" s="189"/>
      <c r="E36" s="279"/>
      <c r="F36" s="279"/>
      <c r="G36" s="279"/>
      <c r="H36" s="128"/>
      <c r="I36" s="165"/>
      <c r="J36" s="137">
        <f>SUM(L36:Q36)</f>
        <v>0</v>
      </c>
      <c r="K36" s="137">
        <f t="shared" si="8"/>
        <v>0</v>
      </c>
      <c r="L36" s="135"/>
      <c r="M36" s="135"/>
      <c r="N36" s="135"/>
      <c r="O36" s="135"/>
      <c r="P36" s="136"/>
      <c r="Q36" s="135"/>
      <c r="R36" s="136"/>
      <c r="T36" s="138" t="str">
        <f t="shared" si="9"/>
        <v/>
      </c>
      <c r="U36" s="160" t="e">
        <f>1/$J$48</f>
        <v>#DIV/0!</v>
      </c>
      <c r="V36" s="140" t="e">
        <f t="shared" si="10"/>
        <v>#DIV/0!</v>
      </c>
      <c r="W36" s="199" t="e">
        <f>IF(R36=1,0,T36*U36)</f>
        <v>#VALUE!</v>
      </c>
      <c r="X36" s="48" t="e">
        <f t="shared" si="11"/>
        <v>#VALUE!</v>
      </c>
      <c r="Z36" s="355"/>
      <c r="AA36" s="355"/>
      <c r="AG36" s="357" t="s">
        <v>1568</v>
      </c>
      <c r="AH36" s="357"/>
      <c r="AI36" s="357"/>
      <c r="AJ36" s="357"/>
      <c r="AK36" s="357"/>
      <c r="AL36" s="357"/>
      <c r="AM36" s="357"/>
    </row>
    <row r="37" spans="2:41" ht="50.25" customHeight="1" x14ac:dyDescent="0.25">
      <c r="B37" s="301">
        <v>12</v>
      </c>
      <c r="C37" s="154" t="s">
        <v>116</v>
      </c>
      <c r="D37" s="189"/>
      <c r="E37" s="279"/>
      <c r="F37" s="279"/>
      <c r="G37" s="279" t="s">
        <v>117</v>
      </c>
      <c r="H37" s="128"/>
      <c r="I37" s="165"/>
      <c r="J37" s="137">
        <f>SUM(L37:Q37)</f>
        <v>0</v>
      </c>
      <c r="K37" s="137">
        <f t="shared" si="8"/>
        <v>0</v>
      </c>
      <c r="L37" s="135"/>
      <c r="M37" s="135"/>
      <c r="N37" s="135"/>
      <c r="O37" s="135"/>
      <c r="P37" s="136"/>
      <c r="Q37" s="135"/>
      <c r="R37" s="136"/>
      <c r="T37" s="138" t="str">
        <f t="shared" si="9"/>
        <v/>
      </c>
      <c r="U37" s="160" t="e">
        <f>1/$J$48</f>
        <v>#DIV/0!</v>
      </c>
      <c r="V37" s="140" t="e">
        <f t="shared" si="10"/>
        <v>#DIV/0!</v>
      </c>
      <c r="W37" s="199" t="e">
        <f>IF(R37=1,0,T37*U37)</f>
        <v>#VALUE!</v>
      </c>
      <c r="X37" s="48" t="e">
        <f t="shared" si="11"/>
        <v>#VALUE!</v>
      </c>
      <c r="Z37" s="355"/>
      <c r="AA37" s="355"/>
      <c r="AG37" s="365" t="s">
        <v>1569</v>
      </c>
      <c r="AH37" s="365"/>
      <c r="AI37" s="365"/>
      <c r="AJ37" s="365"/>
      <c r="AK37" s="365"/>
      <c r="AL37" s="365"/>
      <c r="AM37" s="365"/>
      <c r="AO37" s="251"/>
    </row>
    <row r="38" spans="2:41" ht="60" customHeight="1" x14ac:dyDescent="0.25">
      <c r="B38" s="301">
        <v>13</v>
      </c>
      <c r="C38" s="154" t="s">
        <v>118</v>
      </c>
      <c r="D38" s="189"/>
      <c r="E38" s="279" t="s">
        <v>119</v>
      </c>
      <c r="F38" s="279"/>
      <c r="G38" s="278" t="s">
        <v>120</v>
      </c>
      <c r="H38" s="128"/>
      <c r="I38" s="165"/>
      <c r="J38" s="137">
        <f>SUM(L38:Q38)</f>
        <v>0</v>
      </c>
      <c r="K38" s="137">
        <f t="shared" si="8"/>
        <v>0</v>
      </c>
      <c r="L38" s="135"/>
      <c r="M38" s="135"/>
      <c r="N38" s="135"/>
      <c r="O38" s="135"/>
      <c r="P38" s="136"/>
      <c r="Q38" s="135"/>
      <c r="R38" s="136"/>
      <c r="T38" s="138" t="str">
        <f t="shared" si="9"/>
        <v/>
      </c>
      <c r="U38" s="160" t="e">
        <f>1/$J$48</f>
        <v>#DIV/0!</v>
      </c>
      <c r="V38" s="140" t="e">
        <f t="shared" si="10"/>
        <v>#DIV/0!</v>
      </c>
      <c r="W38" s="199" t="e">
        <f>IF(R38=1,0,T38*U38)</f>
        <v>#VALUE!</v>
      </c>
      <c r="X38" s="48" t="e">
        <f t="shared" si="11"/>
        <v>#VALUE!</v>
      </c>
      <c r="Z38" s="355"/>
      <c r="AA38" s="355"/>
      <c r="AG38" s="358" t="s">
        <v>1570</v>
      </c>
      <c r="AH38" s="358"/>
      <c r="AI38" s="358"/>
      <c r="AJ38" s="358"/>
      <c r="AK38" s="358"/>
      <c r="AL38" s="358"/>
      <c r="AM38" s="358"/>
    </row>
    <row r="39" spans="2:41" ht="45" customHeight="1" x14ac:dyDescent="0.25">
      <c r="B39" s="301" t="s">
        <v>121</v>
      </c>
      <c r="C39" s="155" t="s">
        <v>122</v>
      </c>
      <c r="D39" s="189"/>
      <c r="E39" s="279" t="s">
        <v>123</v>
      </c>
      <c r="F39" s="279"/>
      <c r="G39" s="279"/>
      <c r="H39" s="128"/>
      <c r="I39" s="165"/>
      <c r="J39" s="165"/>
      <c r="K39" s="137">
        <f t="shared" si="8"/>
        <v>0</v>
      </c>
      <c r="L39" s="135"/>
      <c r="M39" s="135"/>
      <c r="N39" s="135"/>
      <c r="O39" s="135"/>
      <c r="P39" s="136"/>
      <c r="Q39" s="135"/>
      <c r="R39" s="136"/>
      <c r="T39" s="138" t="str">
        <f t="shared" si="9"/>
        <v/>
      </c>
      <c r="U39" s="160"/>
      <c r="V39" s="140" t="e">
        <f t="shared" si="10"/>
        <v>#DIV/0!</v>
      </c>
      <c r="W39" s="152"/>
      <c r="X39" s="48" t="e">
        <f t="shared" si="11"/>
        <v>#VALUE!</v>
      </c>
      <c r="Z39" s="355"/>
      <c r="AA39" s="355"/>
      <c r="AG39" s="357" t="s">
        <v>1571</v>
      </c>
      <c r="AH39" s="357"/>
      <c r="AI39" s="357"/>
      <c r="AJ39" s="357"/>
      <c r="AK39" s="357"/>
      <c r="AL39" s="357"/>
      <c r="AM39" s="357"/>
    </row>
    <row r="40" spans="2:41" ht="51.75" customHeight="1" x14ac:dyDescent="0.25">
      <c r="B40" s="301" t="s">
        <v>124</v>
      </c>
      <c r="C40" s="156" t="s">
        <v>125</v>
      </c>
      <c r="D40" s="189"/>
      <c r="E40" s="279" t="s">
        <v>126</v>
      </c>
      <c r="F40" s="279"/>
      <c r="G40" s="279"/>
      <c r="H40" s="139"/>
      <c r="I40" s="165"/>
      <c r="J40" s="165"/>
      <c r="K40" s="137">
        <f t="shared" si="8"/>
        <v>0</v>
      </c>
      <c r="L40" s="135"/>
      <c r="M40" s="135"/>
      <c r="N40" s="135"/>
      <c r="O40" s="135"/>
      <c r="P40" s="136"/>
      <c r="Q40" s="135"/>
      <c r="R40" s="136"/>
      <c r="T40" s="138" t="str">
        <f t="shared" si="9"/>
        <v/>
      </c>
      <c r="U40" s="160"/>
      <c r="V40" s="140" t="e">
        <f t="shared" si="10"/>
        <v>#DIV/0!</v>
      </c>
      <c r="W40" s="152"/>
      <c r="X40" s="48" t="e">
        <f t="shared" si="11"/>
        <v>#VALUE!</v>
      </c>
      <c r="Z40" s="355"/>
      <c r="AA40" s="355"/>
      <c r="AG40" s="357" t="s">
        <v>1572</v>
      </c>
      <c r="AH40" s="357"/>
      <c r="AI40" s="357"/>
      <c r="AJ40" s="357"/>
      <c r="AK40" s="357"/>
      <c r="AL40" s="357"/>
      <c r="AM40" s="357"/>
    </row>
    <row r="41" spans="2:41" ht="51" customHeight="1" x14ac:dyDescent="0.25">
      <c r="B41" s="301" t="s">
        <v>127</v>
      </c>
      <c r="C41" s="156" t="s">
        <v>128</v>
      </c>
      <c r="D41" s="189"/>
      <c r="E41" s="279" t="s">
        <v>129</v>
      </c>
      <c r="F41" s="279"/>
      <c r="G41" s="279"/>
      <c r="H41" s="128"/>
      <c r="I41" s="165"/>
      <c r="J41" s="165"/>
      <c r="K41" s="137">
        <f t="shared" si="8"/>
        <v>0</v>
      </c>
      <c r="L41" s="135"/>
      <c r="M41" s="135"/>
      <c r="N41" s="135"/>
      <c r="O41" s="135"/>
      <c r="P41" s="136"/>
      <c r="Q41" s="135"/>
      <c r="R41" s="136"/>
      <c r="T41" s="138" t="str">
        <f t="shared" si="9"/>
        <v/>
      </c>
      <c r="U41" s="160"/>
      <c r="V41" s="140" t="e">
        <f t="shared" si="10"/>
        <v>#DIV/0!</v>
      </c>
      <c r="W41" s="152"/>
      <c r="X41" s="48" t="e">
        <f t="shared" si="11"/>
        <v>#VALUE!</v>
      </c>
      <c r="Z41" s="355"/>
      <c r="AA41" s="355"/>
      <c r="AG41" s="357" t="s">
        <v>1573</v>
      </c>
      <c r="AH41" s="357"/>
      <c r="AI41" s="357"/>
      <c r="AJ41" s="357"/>
      <c r="AK41" s="357"/>
      <c r="AL41" s="357"/>
      <c r="AM41" s="357"/>
    </row>
    <row r="42" spans="2:41" ht="46.5" customHeight="1" x14ac:dyDescent="0.25">
      <c r="B42" s="301" t="s">
        <v>130</v>
      </c>
      <c r="C42" s="156" t="s">
        <v>131</v>
      </c>
      <c r="D42" s="189"/>
      <c r="E42" s="279" t="s">
        <v>132</v>
      </c>
      <c r="F42" s="279"/>
      <c r="G42" s="279"/>
      <c r="H42" s="128"/>
      <c r="I42" s="165"/>
      <c r="J42" s="165"/>
      <c r="K42" s="137">
        <f t="shared" si="8"/>
        <v>0</v>
      </c>
      <c r="L42" s="135"/>
      <c r="M42" s="135"/>
      <c r="N42" s="135"/>
      <c r="O42" s="135"/>
      <c r="P42" s="136"/>
      <c r="Q42" s="135"/>
      <c r="R42" s="136"/>
      <c r="T42" s="138" t="str">
        <f t="shared" si="9"/>
        <v/>
      </c>
      <c r="U42" s="160"/>
      <c r="V42" s="140" t="e">
        <f t="shared" si="10"/>
        <v>#DIV/0!</v>
      </c>
      <c r="W42" s="152"/>
      <c r="X42" s="48" t="e">
        <f t="shared" si="11"/>
        <v>#VALUE!</v>
      </c>
      <c r="Z42" s="355"/>
      <c r="AA42" s="355"/>
      <c r="AG42" s="357" t="s">
        <v>1574</v>
      </c>
      <c r="AH42" s="357"/>
      <c r="AI42" s="357"/>
      <c r="AJ42" s="357"/>
      <c r="AK42" s="357"/>
      <c r="AL42" s="357"/>
      <c r="AM42" s="357"/>
    </row>
    <row r="43" spans="2:41" ht="50.25" customHeight="1" x14ac:dyDescent="0.25">
      <c r="B43" s="301" t="s">
        <v>133</v>
      </c>
      <c r="C43" s="156" t="s">
        <v>134</v>
      </c>
      <c r="D43" s="189"/>
      <c r="E43" s="279" t="s">
        <v>135</v>
      </c>
      <c r="F43" s="279"/>
      <c r="G43" s="279"/>
      <c r="H43" s="128"/>
      <c r="I43" s="165"/>
      <c r="J43" s="165"/>
      <c r="K43" s="137">
        <f t="shared" si="8"/>
        <v>0</v>
      </c>
      <c r="L43" s="135"/>
      <c r="M43" s="135"/>
      <c r="N43" s="135"/>
      <c r="O43" s="135"/>
      <c r="P43" s="136"/>
      <c r="Q43" s="135"/>
      <c r="R43" s="136"/>
      <c r="T43" s="138" t="str">
        <f t="shared" si="9"/>
        <v/>
      </c>
      <c r="U43" s="160"/>
      <c r="V43" s="140" t="e">
        <f t="shared" si="10"/>
        <v>#DIV/0!</v>
      </c>
      <c r="W43" s="152"/>
      <c r="X43" s="48" t="e">
        <f t="shared" si="11"/>
        <v>#VALUE!</v>
      </c>
      <c r="Z43" s="355"/>
      <c r="AA43" s="355"/>
      <c r="AG43" s="357" t="s">
        <v>1575</v>
      </c>
      <c r="AH43" s="357"/>
      <c r="AI43" s="357"/>
      <c r="AJ43" s="357"/>
      <c r="AK43" s="357"/>
      <c r="AL43" s="357"/>
      <c r="AM43" s="357"/>
    </row>
    <row r="44" spans="2:41" ht="51" customHeight="1" x14ac:dyDescent="0.25">
      <c r="B44" s="301" t="s">
        <v>136</v>
      </c>
      <c r="C44" s="156" t="s">
        <v>137</v>
      </c>
      <c r="D44" s="189"/>
      <c r="E44" s="279" t="s">
        <v>138</v>
      </c>
      <c r="F44" s="279"/>
      <c r="G44" s="279"/>
      <c r="H44" s="134"/>
      <c r="I44" s="165"/>
      <c r="J44" s="165"/>
      <c r="K44" s="137">
        <f t="shared" si="8"/>
        <v>0</v>
      </c>
      <c r="L44" s="135"/>
      <c r="M44" s="135"/>
      <c r="N44" s="135"/>
      <c r="O44" s="135"/>
      <c r="P44" s="136"/>
      <c r="Q44" s="135"/>
      <c r="R44" s="136"/>
      <c r="T44" s="138" t="str">
        <f t="shared" si="9"/>
        <v/>
      </c>
      <c r="U44" s="160"/>
      <c r="V44" s="140" t="e">
        <f t="shared" si="10"/>
        <v>#DIV/0!</v>
      </c>
      <c r="W44" s="152"/>
      <c r="X44" s="48" t="e">
        <f t="shared" si="11"/>
        <v>#VALUE!</v>
      </c>
      <c r="Z44" s="355"/>
      <c r="AA44" s="355"/>
      <c r="AG44" s="357" t="s">
        <v>1576</v>
      </c>
      <c r="AH44" s="357"/>
      <c r="AI44" s="357"/>
      <c r="AJ44" s="357"/>
      <c r="AK44" s="357"/>
      <c r="AL44" s="357"/>
      <c r="AM44" s="357"/>
    </row>
    <row r="45" spans="2:41" ht="52.5" customHeight="1" x14ac:dyDescent="0.25">
      <c r="B45" s="301" t="s">
        <v>139</v>
      </c>
      <c r="C45" s="156" t="s">
        <v>140</v>
      </c>
      <c r="D45" s="189"/>
      <c r="E45" s="279" t="s">
        <v>141</v>
      </c>
      <c r="F45" s="279"/>
      <c r="G45" s="279"/>
      <c r="H45" s="133"/>
      <c r="I45" s="165"/>
      <c r="J45" s="165"/>
      <c r="K45" s="137">
        <f t="shared" si="8"/>
        <v>0</v>
      </c>
      <c r="L45" s="135"/>
      <c r="M45" s="135"/>
      <c r="N45" s="135"/>
      <c r="O45" s="135"/>
      <c r="P45" s="136"/>
      <c r="Q45" s="135"/>
      <c r="R45" s="136"/>
      <c r="T45" s="138" t="str">
        <f t="shared" si="9"/>
        <v/>
      </c>
      <c r="U45" s="160"/>
      <c r="V45" s="140" t="e">
        <f t="shared" si="10"/>
        <v>#DIV/0!</v>
      </c>
      <c r="W45" s="152"/>
      <c r="X45" s="48" t="e">
        <f t="shared" si="11"/>
        <v>#VALUE!</v>
      </c>
      <c r="Z45" s="355"/>
      <c r="AA45" s="355"/>
      <c r="AG45" s="357" t="s">
        <v>1577</v>
      </c>
      <c r="AH45" s="357"/>
      <c r="AI45" s="357"/>
      <c r="AJ45" s="357"/>
      <c r="AK45" s="357"/>
      <c r="AL45" s="357"/>
      <c r="AM45" s="357"/>
    </row>
    <row r="46" spans="2:41" ht="50.25" customHeight="1" x14ac:dyDescent="0.25">
      <c r="B46" s="301" t="s">
        <v>142</v>
      </c>
      <c r="C46" s="156" t="s">
        <v>143</v>
      </c>
      <c r="D46" s="189"/>
      <c r="E46" s="279" t="s">
        <v>144</v>
      </c>
      <c r="F46" s="279"/>
      <c r="G46" s="279"/>
      <c r="H46" s="139"/>
      <c r="I46" s="165"/>
      <c r="J46" s="165"/>
      <c r="K46" s="137">
        <f t="shared" si="8"/>
        <v>0</v>
      </c>
      <c r="L46" s="135"/>
      <c r="M46" s="135"/>
      <c r="N46" s="135"/>
      <c r="O46" s="135"/>
      <c r="P46" s="136"/>
      <c r="Q46" s="135"/>
      <c r="R46" s="136"/>
      <c r="T46" s="138" t="str">
        <f t="shared" si="9"/>
        <v/>
      </c>
      <c r="U46" s="160"/>
      <c r="V46" s="140" t="e">
        <f t="shared" si="10"/>
        <v>#DIV/0!</v>
      </c>
      <c r="W46" s="152"/>
      <c r="X46" s="48" t="e">
        <f t="shared" si="11"/>
        <v>#VALUE!</v>
      </c>
      <c r="Z46" s="355"/>
      <c r="AA46" s="355"/>
      <c r="AG46" s="357" t="s">
        <v>1578</v>
      </c>
      <c r="AH46" s="357"/>
      <c r="AI46" s="357"/>
      <c r="AJ46" s="357"/>
      <c r="AK46" s="357"/>
      <c r="AL46" s="357"/>
      <c r="AM46" s="357"/>
    </row>
    <row r="47" spans="2:41" ht="56.25" customHeight="1" x14ac:dyDescent="0.25">
      <c r="B47" s="301" t="s">
        <v>145</v>
      </c>
      <c r="C47" s="157" t="s">
        <v>146</v>
      </c>
      <c r="D47" s="189"/>
      <c r="E47" s="279" t="s">
        <v>147</v>
      </c>
      <c r="F47" s="279"/>
      <c r="G47" s="279"/>
      <c r="H47" s="139"/>
      <c r="I47" s="165"/>
      <c r="J47" s="165"/>
      <c r="K47" s="137">
        <f t="shared" si="8"/>
        <v>0</v>
      </c>
      <c r="L47" s="135"/>
      <c r="M47" s="135"/>
      <c r="N47" s="135"/>
      <c r="O47" s="135"/>
      <c r="P47" s="136"/>
      <c r="Q47" s="135"/>
      <c r="R47" s="136"/>
      <c r="T47" s="138" t="str">
        <f t="shared" si="9"/>
        <v/>
      </c>
      <c r="U47" s="160"/>
      <c r="V47" s="140" t="e">
        <f t="shared" si="10"/>
        <v>#DIV/0!</v>
      </c>
      <c r="W47" s="152"/>
      <c r="X47" s="48" t="e">
        <f t="shared" si="11"/>
        <v>#VALUE!</v>
      </c>
      <c r="Z47" s="355"/>
      <c r="AA47" s="355"/>
      <c r="AG47" s="357" t="s">
        <v>1579</v>
      </c>
      <c r="AH47" s="357"/>
      <c r="AI47" s="357"/>
      <c r="AJ47" s="357"/>
      <c r="AK47" s="357"/>
      <c r="AL47" s="357"/>
      <c r="AM47" s="357"/>
    </row>
    <row r="48" spans="2:41" x14ac:dyDescent="0.25">
      <c r="C48" s="165"/>
      <c r="D48" s="191"/>
      <c r="E48" s="165"/>
      <c r="F48" s="165"/>
      <c r="G48" s="165"/>
      <c r="J48" s="163">
        <f>SUM(J10:J47)</f>
        <v>0</v>
      </c>
      <c r="K48" s="163">
        <f>SUM(K10:K47)</f>
        <v>0</v>
      </c>
      <c r="W48" s="184" t="e">
        <f>SUM(W10:W47)</f>
        <v>#VALUE!</v>
      </c>
      <c r="X48" s="184" t="e">
        <f>SUM(X10:X47)</f>
        <v>#VALUE!</v>
      </c>
      <c r="Z48" s="180"/>
      <c r="AA48" s="180"/>
    </row>
    <row r="49" spans="3:33" x14ac:dyDescent="0.25">
      <c r="C49" s="165"/>
      <c r="D49" s="191"/>
      <c r="E49" s="165"/>
      <c r="F49" s="165"/>
      <c r="G49" s="165"/>
      <c r="S49" s="131" t="s">
        <v>148</v>
      </c>
      <c r="T49" s="142">
        <f>SUMIF(J48,13-X51,W48)</f>
        <v>0</v>
      </c>
      <c r="Z49" s="180"/>
      <c r="AA49" s="180"/>
    </row>
    <row r="50" spans="3:33" x14ac:dyDescent="0.25">
      <c r="C50" s="165"/>
      <c r="D50" s="191"/>
      <c r="E50" s="165"/>
      <c r="F50" s="165"/>
      <c r="G50" s="165"/>
      <c r="S50" s="131" t="s">
        <v>149</v>
      </c>
      <c r="T50" s="142">
        <f>SUMIF(K48,38-X52,X48)</f>
        <v>0</v>
      </c>
      <c r="Y50" s="141"/>
    </row>
    <row r="51" spans="3:33" x14ac:dyDescent="0.25">
      <c r="C51" s="165"/>
      <c r="D51" s="191"/>
      <c r="E51" s="165"/>
      <c r="F51" s="165"/>
      <c r="G51" s="165"/>
      <c r="W51" s="163" t="s">
        <v>156</v>
      </c>
      <c r="X51" s="163">
        <f>SUM(R10:R12,R16,R18,R22,R24,R29,R32,'D5'!R12,'D5'!R14,R35:R38,'D5'!R54)</f>
        <v>0</v>
      </c>
      <c r="Y51" s="141"/>
    </row>
    <row r="52" spans="3:33" x14ac:dyDescent="0.25">
      <c r="C52" s="165"/>
      <c r="D52" s="191"/>
      <c r="E52" s="165"/>
      <c r="F52" s="165"/>
      <c r="G52" s="165"/>
      <c r="W52" s="163" t="s">
        <v>157</v>
      </c>
      <c r="X52" s="163">
        <f>SUM('D5'!R53:R53,R10:R47)</f>
        <v>0</v>
      </c>
    </row>
    <row r="53" spans="3:33" ht="13.5" customHeight="1" x14ac:dyDescent="0.25">
      <c r="C53" s="165"/>
      <c r="D53" s="191"/>
      <c r="E53" s="165"/>
      <c r="F53" s="165"/>
      <c r="G53" s="165"/>
    </row>
    <row r="54" spans="3:33" x14ac:dyDescent="0.25">
      <c r="C54" s="165"/>
      <c r="D54" s="191"/>
      <c r="E54" s="165"/>
      <c r="F54" s="165"/>
      <c r="G54" s="165"/>
    </row>
    <row r="61" spans="3:33" ht="22.5" customHeight="1" x14ac:dyDescent="0.25">
      <c r="AB61" s="164"/>
      <c r="AC61" s="164"/>
      <c r="AD61" s="164"/>
    </row>
    <row r="63" spans="3:33" ht="15" customHeight="1" x14ac:dyDescent="0.25">
      <c r="AB63" s="164"/>
      <c r="AC63" s="164"/>
      <c r="AD63" s="164"/>
      <c r="AE63" s="164"/>
      <c r="AF63" s="164"/>
      <c r="AG63" s="164"/>
    </row>
  </sheetData>
  <sheetProtection formatCells="0" formatColumns="0" formatRows="0" insertColumns="0" insertRows="0" insertHyperlinks="0" deleteColumns="0" deleteRows="0" sort="0" autoFilter="0" pivotTables="0"/>
  <mergeCells count="78">
    <mergeCell ref="C6:S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 ref="AG47:AM47"/>
    <mergeCell ref="AG39:AM39"/>
    <mergeCell ref="AG40:AM40"/>
    <mergeCell ref="AG41:AM41"/>
    <mergeCell ref="AG42:AM42"/>
    <mergeCell ref="AG43:AM43"/>
    <mergeCell ref="AG44:AM44"/>
    <mergeCell ref="AG46:AM46"/>
    <mergeCell ref="AG28:AM28"/>
    <mergeCell ref="AG29:AM29"/>
    <mergeCell ref="AG30:AM30"/>
    <mergeCell ref="Z18:AA18"/>
    <mergeCell ref="AG23:AM23"/>
    <mergeCell ref="AG24:AM24"/>
    <mergeCell ref="AG19:AM19"/>
    <mergeCell ref="AG18:AM18"/>
    <mergeCell ref="Z16:AA16"/>
    <mergeCell ref="Z17:AA17"/>
    <mergeCell ref="G7:G8"/>
    <mergeCell ref="C7:C8"/>
    <mergeCell ref="T7:V7"/>
    <mergeCell ref="E7:E8"/>
    <mergeCell ref="J7:R7"/>
    <mergeCell ref="AG7:AM8"/>
    <mergeCell ref="AG12:AL12"/>
    <mergeCell ref="Z13:AA13"/>
    <mergeCell ref="Z14:AA14"/>
    <mergeCell ref="Z15:AA15"/>
    <mergeCell ref="Z10:AA10"/>
    <mergeCell ref="Z11:AA11"/>
    <mergeCell ref="Z12:AA12"/>
    <mergeCell ref="AG15:AM15"/>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Z32:AA32"/>
    <mergeCell ref="Z33:AA33"/>
    <mergeCell ref="Z34:AA34"/>
    <mergeCell ref="Z42:AA42"/>
    <mergeCell ref="Z43:AA43"/>
    <mergeCell ref="Z35:AA35"/>
    <mergeCell ref="Z36:AA36"/>
    <mergeCell ref="Z47:AA47"/>
    <mergeCell ref="Z37:AA37"/>
    <mergeCell ref="Z38:AA38"/>
    <mergeCell ref="Z39:AA39"/>
    <mergeCell ref="Z40:AA40"/>
    <mergeCell ref="Z46:AA46"/>
    <mergeCell ref="Z41:AA41"/>
    <mergeCell ref="Z45:AA45"/>
    <mergeCell ref="Z44:AA44"/>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80" zoomScaleNormal="80" zoomScaleSheetLayoutView="90" workbookViewId="0">
      <pane ySplit="8" topLeftCell="A9" activePane="bottomLeft" state="frozen"/>
      <selection pane="bottomLeft" activeCell="C6" sqref="C6:T6"/>
    </sheetView>
  </sheetViews>
  <sheetFormatPr defaultRowHeight="15" outlineLevelCol="1" x14ac:dyDescent="0.25"/>
  <cols>
    <col min="1" max="1" width="2" style="163" customWidth="1"/>
    <col min="2" max="2" width="4.5703125" style="163" customWidth="1"/>
    <col min="3" max="3" width="65.85546875" style="163" customWidth="1"/>
    <col min="4" max="4" width="2" style="163" customWidth="1" outlineLevel="1"/>
    <col min="5" max="5" width="5.5703125" style="163" customWidth="1" outlineLevel="1"/>
    <col min="6" max="6" width="2.7109375" style="163" customWidth="1" outlineLevel="1"/>
    <col min="7" max="7" width="6.14062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5.7109375" style="163" customWidth="1"/>
    <col min="20" max="20" width="13.28515625" style="163" customWidth="1"/>
    <col min="21" max="21" width="8.28515625" style="163" hidden="1" customWidth="1"/>
    <col min="22" max="22" width="11.14062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2" width="9.140625" style="163"/>
    <col min="33" max="33" width="4.28515625" style="163" customWidth="1"/>
    <col min="34" max="16384" width="9.140625" style="163"/>
  </cols>
  <sheetData>
    <row r="1" spans="2:40" ht="27" customHeight="1" x14ac:dyDescent="0.25">
      <c r="B1" s="363" t="s">
        <v>158</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40" x14ac:dyDescent="0.25">
      <c r="B2" s="186"/>
      <c r="C2" s="367" t="s">
        <v>1580</v>
      </c>
      <c r="D2" s="367"/>
      <c r="E2" s="367"/>
      <c r="F2" s="367"/>
      <c r="G2" s="367"/>
      <c r="H2" s="367"/>
      <c r="I2" s="367"/>
      <c r="J2" s="367"/>
      <c r="K2" s="367"/>
      <c r="L2" s="367"/>
      <c r="M2" s="367"/>
      <c r="N2" s="367"/>
      <c r="O2" s="367"/>
      <c r="P2" s="367"/>
      <c r="Q2" s="367"/>
      <c r="R2" s="367"/>
      <c r="S2" s="367"/>
      <c r="T2" s="367"/>
      <c r="U2" s="186"/>
      <c r="V2" s="186"/>
      <c r="W2" s="186"/>
      <c r="X2" s="186"/>
      <c r="Y2" s="186"/>
    </row>
    <row r="3" spans="2:40" x14ac:dyDescent="0.25">
      <c r="B3" s="186"/>
      <c r="C3" s="367" t="s">
        <v>1581</v>
      </c>
      <c r="D3" s="367"/>
      <c r="E3" s="367"/>
      <c r="F3" s="367"/>
      <c r="G3" s="367"/>
      <c r="H3" s="367"/>
      <c r="I3" s="367"/>
      <c r="J3" s="367"/>
      <c r="K3" s="367"/>
      <c r="L3" s="367"/>
      <c r="M3" s="367"/>
      <c r="N3" s="367"/>
      <c r="O3" s="367"/>
      <c r="P3" s="367"/>
      <c r="Q3" s="367"/>
      <c r="R3" s="367"/>
      <c r="S3" s="367"/>
      <c r="T3" s="367"/>
      <c r="U3" s="186"/>
      <c r="V3" s="186"/>
      <c r="W3" s="186"/>
      <c r="X3" s="186"/>
      <c r="Y3" s="186"/>
    </row>
    <row r="4" spans="2:40" x14ac:dyDescent="0.25">
      <c r="B4" s="161"/>
      <c r="C4" s="162"/>
      <c r="D4" s="162"/>
      <c r="E4" s="162"/>
      <c r="F4" s="162"/>
      <c r="G4" s="162"/>
      <c r="H4" s="162"/>
      <c r="I4" s="162"/>
      <c r="J4" s="162"/>
      <c r="K4" s="162"/>
      <c r="L4" s="162"/>
      <c r="M4" s="162"/>
      <c r="N4" s="162"/>
      <c r="O4" s="162"/>
      <c r="P4" s="162"/>
      <c r="Q4" s="162"/>
      <c r="R4" s="162"/>
      <c r="S4" s="162"/>
      <c r="T4" s="162"/>
      <c r="U4" s="162"/>
      <c r="V4" s="162"/>
      <c r="W4" s="162"/>
      <c r="X4" s="162"/>
      <c r="Y4" s="162"/>
    </row>
    <row r="5" spans="2:40" s="166" customFormat="1" ht="14.25" customHeight="1" x14ac:dyDescent="0.25">
      <c r="B5" s="187"/>
      <c r="C5" s="302"/>
      <c r="D5" s="302"/>
      <c r="E5" s="302"/>
      <c r="F5" s="302"/>
      <c r="G5" s="302"/>
      <c r="H5" s="302"/>
      <c r="I5" s="302"/>
      <c r="J5" s="305" t="s">
        <v>200</v>
      </c>
      <c r="K5" s="305"/>
      <c r="L5" s="366"/>
      <c r="M5" s="366"/>
      <c r="N5" s="366"/>
      <c r="O5" s="366"/>
      <c r="P5" s="366"/>
      <c r="Q5" s="366"/>
      <c r="R5" s="366"/>
      <c r="S5" s="366"/>
      <c r="T5" s="366"/>
      <c r="U5" s="366"/>
      <c r="V5" s="366"/>
      <c r="W5" s="366"/>
      <c r="X5" s="366"/>
      <c r="Y5" s="366"/>
      <c r="Z5" s="366"/>
      <c r="AA5" s="366"/>
      <c r="AB5" s="366"/>
      <c r="AC5" s="366"/>
      <c r="AD5" s="366"/>
    </row>
    <row r="6" spans="2:40" s="166" customFormat="1" x14ac:dyDescent="0.25">
      <c r="B6" s="167"/>
      <c r="C6" s="453"/>
      <c r="D6" s="453"/>
      <c r="E6" s="453"/>
      <c r="F6" s="453"/>
      <c r="G6" s="453"/>
      <c r="H6" s="453"/>
      <c r="I6" s="453"/>
      <c r="J6" s="453"/>
      <c r="K6" s="453"/>
      <c r="L6" s="453"/>
      <c r="M6" s="453"/>
      <c r="N6" s="453"/>
      <c r="O6" s="453"/>
      <c r="P6" s="453"/>
      <c r="Q6" s="453"/>
      <c r="R6" s="453"/>
      <c r="S6" s="453"/>
      <c r="T6" s="453"/>
      <c r="U6" s="167"/>
      <c r="V6" s="167"/>
      <c r="W6" s="167"/>
      <c r="X6" s="167"/>
      <c r="Y6" s="167"/>
    </row>
    <row r="7" spans="2:40" s="166" customFormat="1" ht="37.5" customHeight="1" x14ac:dyDescent="0.25">
      <c r="B7" s="181"/>
      <c r="C7" s="356" t="s">
        <v>159</v>
      </c>
      <c r="D7" s="337"/>
      <c r="E7" s="359" t="s">
        <v>160</v>
      </c>
      <c r="F7" s="339"/>
      <c r="G7" s="359" t="s">
        <v>161</v>
      </c>
      <c r="H7" s="168"/>
      <c r="I7" s="169"/>
      <c r="J7" s="361" t="s">
        <v>1694</v>
      </c>
      <c r="K7" s="362"/>
      <c r="L7" s="362"/>
      <c r="M7" s="362"/>
      <c r="N7" s="362"/>
      <c r="O7" s="362"/>
      <c r="P7" s="362"/>
      <c r="Q7" s="362"/>
      <c r="R7" s="362"/>
      <c r="S7" s="169"/>
      <c r="T7" s="360" t="s">
        <v>162</v>
      </c>
      <c r="U7" s="360"/>
      <c r="V7" s="360"/>
      <c r="W7" s="170"/>
      <c r="X7" s="170"/>
      <c r="Y7" s="170"/>
      <c r="Z7" s="170"/>
      <c r="AH7" s="356" t="s">
        <v>163</v>
      </c>
      <c r="AI7" s="356"/>
      <c r="AJ7" s="356"/>
      <c r="AK7" s="356"/>
      <c r="AL7" s="356"/>
      <c r="AM7" s="356"/>
      <c r="AN7" s="356"/>
    </row>
    <row r="8" spans="2:40" s="166" customFormat="1" ht="72.75" customHeight="1" x14ac:dyDescent="0.25">
      <c r="B8" s="181"/>
      <c r="C8" s="356"/>
      <c r="D8" s="337"/>
      <c r="E8" s="359"/>
      <c r="F8" s="340"/>
      <c r="G8" s="359"/>
      <c r="H8" s="168"/>
      <c r="J8" s="172" t="s">
        <v>201</v>
      </c>
      <c r="K8" s="172" t="s">
        <v>202</v>
      </c>
      <c r="L8" s="192">
        <v>0</v>
      </c>
      <c r="M8" s="192">
        <v>0.2</v>
      </c>
      <c r="N8" s="192">
        <v>0.4</v>
      </c>
      <c r="O8" s="192">
        <v>0.6</v>
      </c>
      <c r="P8" s="192">
        <v>0.8</v>
      </c>
      <c r="Q8" s="192">
        <v>1</v>
      </c>
      <c r="R8" s="193" t="s">
        <v>164</v>
      </c>
      <c r="T8" s="174"/>
      <c r="U8" s="174" t="s">
        <v>203</v>
      </c>
      <c r="V8" s="173" t="s">
        <v>204</v>
      </c>
      <c r="W8" s="171"/>
      <c r="Y8" s="171"/>
      <c r="AH8" s="356"/>
      <c r="AI8" s="356"/>
      <c r="AJ8" s="356"/>
      <c r="AK8" s="356"/>
      <c r="AL8" s="356"/>
      <c r="AM8" s="356"/>
      <c r="AN8" s="356"/>
    </row>
    <row r="9" spans="2:40" ht="36" customHeight="1" x14ac:dyDescent="0.25">
      <c r="H9" s="139"/>
      <c r="K9" s="45"/>
      <c r="L9" s="45"/>
      <c r="M9" s="45"/>
      <c r="N9" s="45"/>
      <c r="O9" s="45"/>
      <c r="P9" s="46"/>
      <c r="Q9" s="129"/>
      <c r="R9" s="130"/>
      <c r="T9" s="47"/>
      <c r="U9" s="47"/>
      <c r="V9" s="46"/>
      <c r="W9" s="163" t="s">
        <v>205</v>
      </c>
      <c r="X9" s="163" t="s">
        <v>206</v>
      </c>
      <c r="Z9" s="131" t="s">
        <v>165</v>
      </c>
    </row>
    <row r="10" spans="2:40" ht="49.5" customHeight="1" x14ac:dyDescent="0.25">
      <c r="B10" s="301">
        <v>1</v>
      </c>
      <c r="C10" s="154" t="s">
        <v>166</v>
      </c>
      <c r="D10" s="189"/>
      <c r="E10" s="279" t="s">
        <v>167</v>
      </c>
      <c r="F10" s="276"/>
      <c r="G10" s="279" t="s">
        <v>168</v>
      </c>
      <c r="H10" s="139"/>
      <c r="I10" s="165">
        <f>SUM(K10:K22)</f>
        <v>0</v>
      </c>
      <c r="J10" s="137">
        <f>SUM(L10:Q10)</f>
        <v>0</v>
      </c>
      <c r="K10" s="137">
        <f>SUM(L10:Q10)</f>
        <v>0</v>
      </c>
      <c r="L10" s="135"/>
      <c r="M10" s="135"/>
      <c r="N10" s="135"/>
      <c r="O10" s="135"/>
      <c r="P10" s="136"/>
      <c r="Q10" s="197"/>
      <c r="R10" s="136"/>
      <c r="T10" s="138" t="str">
        <f>IF(SUM(L10:Q10)=1,((L10*0)+(M10*20)+(N10*40)+(O10*60)+(P10*80)+(Q10*100)),"")</f>
        <v/>
      </c>
      <c r="U10" s="160" t="e">
        <f>1/$J$27</f>
        <v>#DIV/0!</v>
      </c>
      <c r="V10" s="140" t="e">
        <f t="shared" ref="V10" si="0">1/$K$27</f>
        <v>#DIV/0!</v>
      </c>
      <c r="W10" s="152" t="e">
        <f>IF(R10=1,0,T10*U10)</f>
        <v>#VALUE!</v>
      </c>
      <c r="X10" s="48" t="e">
        <f>IF(R10=1,0,T10*V10)</f>
        <v>#VALUE!</v>
      </c>
      <c r="Z10" s="355"/>
      <c r="AA10" s="355"/>
      <c r="AH10" s="358" t="s">
        <v>1582</v>
      </c>
      <c r="AI10" s="358"/>
      <c r="AJ10" s="358"/>
      <c r="AK10" s="358"/>
      <c r="AL10" s="358"/>
      <c r="AM10" s="358"/>
      <c r="AN10" s="358"/>
    </row>
    <row r="11" spans="2:40" ht="45.75" customHeight="1" x14ac:dyDescent="0.25">
      <c r="B11" s="301">
        <v>2</v>
      </c>
      <c r="C11" s="154" t="s">
        <v>169</v>
      </c>
      <c r="D11" s="189"/>
      <c r="E11" s="279" t="s">
        <v>170</v>
      </c>
      <c r="F11" s="279"/>
      <c r="G11" s="278" t="s">
        <v>171</v>
      </c>
      <c r="I11" s="165"/>
      <c r="J11" s="137">
        <f>SUM(L11:Q11)</f>
        <v>0</v>
      </c>
      <c r="K11" s="137">
        <f>SUM(L11:Q11)</f>
        <v>0</v>
      </c>
      <c r="L11" s="135"/>
      <c r="M11" s="135"/>
      <c r="N11" s="135"/>
      <c r="O11" s="135"/>
      <c r="P11" s="136"/>
      <c r="Q11" s="135"/>
      <c r="R11" s="136"/>
      <c r="T11" s="138" t="str">
        <f>IF(SUM(L11:Q11)=1,((L11*0)+(M11*20)+(N11*40)+(O11*60)+(P11*80)+(Q11*100)),"")</f>
        <v/>
      </c>
      <c r="U11" s="160" t="e">
        <f>1/$J$27</f>
        <v>#DIV/0!</v>
      </c>
      <c r="V11" s="140" t="e">
        <f t="shared" ref="V11" si="1">1/$K$27</f>
        <v>#DIV/0!</v>
      </c>
      <c r="W11" s="152" t="e">
        <f>IF(R11=1,0,T11*U11)</f>
        <v>#VALUE!</v>
      </c>
      <c r="X11" s="48" t="e">
        <f>IF(R11=1,0,T11*V11)</f>
        <v>#VALUE!</v>
      </c>
      <c r="Z11" s="355"/>
      <c r="AA11" s="355"/>
      <c r="AH11" s="358" t="s">
        <v>1583</v>
      </c>
      <c r="AI11" s="358"/>
      <c r="AJ11" s="358"/>
      <c r="AK11" s="358"/>
      <c r="AL11" s="358"/>
      <c r="AM11" s="358"/>
      <c r="AN11" s="358"/>
    </row>
    <row r="12" spans="2:40" ht="51" customHeight="1" x14ac:dyDescent="0.25">
      <c r="B12" s="301">
        <v>3</v>
      </c>
      <c r="C12" s="154" t="s">
        <v>172</v>
      </c>
      <c r="D12" s="189"/>
      <c r="E12" s="277" t="s">
        <v>173</v>
      </c>
      <c r="F12" s="279"/>
      <c r="G12" s="279"/>
      <c r="H12" s="128"/>
      <c r="I12" s="165"/>
      <c r="J12" s="137">
        <f>SUM(L12:Q12)</f>
        <v>0</v>
      </c>
      <c r="K12" s="137">
        <f>SUM(L12:Q12)</f>
        <v>0</v>
      </c>
      <c r="L12" s="135"/>
      <c r="M12" s="135"/>
      <c r="N12" s="135"/>
      <c r="O12" s="135"/>
      <c r="P12" s="136"/>
      <c r="Q12" s="135"/>
      <c r="R12" s="136"/>
      <c r="T12" s="138" t="str">
        <f>IF(SUM(L12:Q12)=1,((L12*0)+(M12*20)+(N12*40)+(O12*60)+(P12*80)+(Q12*100)),"")</f>
        <v/>
      </c>
      <c r="U12" s="160" t="e">
        <f>1/$J$27</f>
        <v>#DIV/0!</v>
      </c>
      <c r="V12" s="140" t="e">
        <f t="shared" ref="V12:V22" si="2">1/$K$27</f>
        <v>#DIV/0!</v>
      </c>
      <c r="W12" s="152" t="e">
        <f>IF(R12=1,0,T12*U12)</f>
        <v>#VALUE!</v>
      </c>
      <c r="X12" s="48" t="e">
        <f>IF(R12=1,0,T12*V12)</f>
        <v>#VALUE!</v>
      </c>
      <c r="Z12" s="355"/>
      <c r="AA12" s="355"/>
      <c r="AH12" s="358" t="s">
        <v>1584</v>
      </c>
      <c r="AI12" s="358"/>
      <c r="AJ12" s="358"/>
      <c r="AK12" s="358"/>
      <c r="AL12" s="358"/>
      <c r="AM12" s="358"/>
      <c r="AN12" s="358"/>
    </row>
    <row r="13" spans="2:40" ht="50.25" customHeight="1" x14ac:dyDescent="0.25">
      <c r="B13" s="301">
        <v>4</v>
      </c>
      <c r="C13" s="154" t="s">
        <v>174</v>
      </c>
      <c r="D13" s="189"/>
      <c r="E13" s="279" t="s">
        <v>175</v>
      </c>
      <c r="F13" s="276"/>
      <c r="G13" s="280"/>
      <c r="H13" s="139"/>
      <c r="I13" s="165"/>
      <c r="J13" s="137">
        <f>SUM(L13:Q13)</f>
        <v>0</v>
      </c>
      <c r="K13" s="137">
        <f t="shared" ref="K13" si="3">SUM(L13:Q13)</f>
        <v>0</v>
      </c>
      <c r="L13" s="135"/>
      <c r="M13" s="135"/>
      <c r="N13" s="135"/>
      <c r="O13" s="135"/>
      <c r="P13" s="136"/>
      <c r="Q13" s="135"/>
      <c r="R13" s="136"/>
      <c r="T13" s="138" t="str">
        <f t="shared" ref="T13" si="4">IF(SUM(L13:Q13)=1,((L13*0)+(M13*20)+(N13*40)+(O13*60)+(P13*80)+(Q13*100)),"")</f>
        <v/>
      </c>
      <c r="U13" s="160" t="e">
        <f>1/$J$27</f>
        <v>#DIV/0!</v>
      </c>
      <c r="V13" s="140" t="e">
        <f t="shared" si="2"/>
        <v>#DIV/0!</v>
      </c>
      <c r="W13" s="152" t="e">
        <f>IF(R13=1,0,T13*U13)</f>
        <v>#VALUE!</v>
      </c>
      <c r="X13" s="48" t="e">
        <f t="shared" ref="X13" si="5">IF(R13=1,0,T13*V13)</f>
        <v>#VALUE!</v>
      </c>
      <c r="Z13" s="368"/>
      <c r="AA13" s="368"/>
      <c r="AH13" s="358" t="s">
        <v>1585</v>
      </c>
      <c r="AI13" s="358"/>
      <c r="AJ13" s="358"/>
      <c r="AK13" s="358"/>
      <c r="AL13" s="358"/>
      <c r="AM13" s="358"/>
      <c r="AN13" s="358"/>
    </row>
    <row r="14" spans="2:40" ht="51.75" customHeight="1" x14ac:dyDescent="0.25">
      <c r="B14" s="301" t="s">
        <v>176</v>
      </c>
      <c r="C14" s="158" t="s">
        <v>177</v>
      </c>
      <c r="D14" s="189"/>
      <c r="E14" s="279" t="s">
        <v>178</v>
      </c>
      <c r="F14" s="276"/>
      <c r="G14" s="280"/>
      <c r="H14" s="132"/>
      <c r="I14" s="165"/>
      <c r="J14" s="165"/>
      <c r="K14" s="137">
        <f t="shared" ref="K14" si="6">SUM(L14:Q14)</f>
        <v>0</v>
      </c>
      <c r="L14" s="135"/>
      <c r="M14" s="135"/>
      <c r="N14" s="135"/>
      <c r="O14" s="135"/>
      <c r="P14" s="136"/>
      <c r="Q14" s="135"/>
      <c r="R14" s="136"/>
      <c r="T14" s="138" t="str">
        <f t="shared" ref="T14" si="7">IF(SUM(L14:Q14)=1,((L14*0)+(M14*20)+(N14*40)+(O14*60)+(P14*80)+(Q14*100)),"")</f>
        <v/>
      </c>
      <c r="U14" s="160"/>
      <c r="V14" s="140" t="e">
        <f t="shared" si="2"/>
        <v>#DIV/0!</v>
      </c>
      <c r="W14" s="152"/>
      <c r="X14" s="48" t="e">
        <f t="shared" ref="X14" si="8">IF(R14=1,0,T14*V14)</f>
        <v>#VALUE!</v>
      </c>
      <c r="Z14" s="355"/>
      <c r="AA14" s="355"/>
      <c r="AH14" s="345"/>
      <c r="AI14" s="345"/>
      <c r="AJ14" s="345"/>
      <c r="AK14" s="345"/>
      <c r="AL14" s="345"/>
      <c r="AM14" s="345"/>
      <c r="AN14" s="345"/>
    </row>
    <row r="15" spans="2:40" ht="47.25" customHeight="1" x14ac:dyDescent="0.25">
      <c r="B15" s="301">
        <v>5</v>
      </c>
      <c r="C15" s="154" t="s">
        <v>179</v>
      </c>
      <c r="D15" s="189"/>
      <c r="E15" s="279"/>
      <c r="F15" s="276"/>
      <c r="G15" s="280"/>
      <c r="H15" s="139"/>
      <c r="I15" s="165"/>
      <c r="J15" s="137">
        <f>SUM(L15:Q15)</f>
        <v>0</v>
      </c>
      <c r="K15" s="137">
        <f t="shared" ref="K15:K22" si="9">SUM(L15:Q15)</f>
        <v>0</v>
      </c>
      <c r="L15" s="135"/>
      <c r="M15" s="135"/>
      <c r="N15" s="135"/>
      <c r="O15" s="135"/>
      <c r="P15" s="136"/>
      <c r="Q15" s="135"/>
      <c r="R15" s="136"/>
      <c r="T15" s="138" t="str">
        <f t="shared" ref="T15:T22" si="10">IF(SUM(L15:Q15)=1,((L15*0)+(M15*20)+(N15*40)+(O15*60)+(P15*80)+(Q15*100)),"")</f>
        <v/>
      </c>
      <c r="U15" s="160" t="e">
        <f>1/$J$27</f>
        <v>#DIV/0!</v>
      </c>
      <c r="V15" s="140" t="e">
        <f t="shared" si="2"/>
        <v>#DIV/0!</v>
      </c>
      <c r="W15" s="152" t="e">
        <f>IF(R15=1,0,T15*U15)</f>
        <v>#VALUE!</v>
      </c>
      <c r="X15" s="48" t="e">
        <f t="shared" ref="X15:X22" si="11">IF(R15=1,0,T15*V15)</f>
        <v>#VALUE!</v>
      </c>
      <c r="Z15" s="355"/>
      <c r="AA15" s="355"/>
      <c r="AH15" s="358" t="s">
        <v>1586</v>
      </c>
      <c r="AI15" s="358"/>
      <c r="AJ15" s="358"/>
      <c r="AK15" s="358"/>
      <c r="AL15" s="358"/>
      <c r="AM15" s="358"/>
      <c r="AN15" s="358"/>
    </row>
    <row r="16" spans="2:40" ht="51" customHeight="1" x14ac:dyDescent="0.25">
      <c r="B16" s="301" t="s">
        <v>180</v>
      </c>
      <c r="C16" s="303" t="s">
        <v>181</v>
      </c>
      <c r="D16" s="189"/>
      <c r="E16" s="279" t="s">
        <v>182</v>
      </c>
      <c r="F16" s="276"/>
      <c r="G16" s="280"/>
      <c r="H16" s="128"/>
      <c r="I16" s="165"/>
      <c r="J16" s="165"/>
      <c r="K16" s="137">
        <f t="shared" si="9"/>
        <v>0</v>
      </c>
      <c r="L16" s="135"/>
      <c r="M16" s="135"/>
      <c r="N16" s="135"/>
      <c r="O16" s="135"/>
      <c r="P16" s="136"/>
      <c r="Q16" s="135"/>
      <c r="R16" s="136"/>
      <c r="T16" s="138" t="str">
        <f t="shared" si="10"/>
        <v/>
      </c>
      <c r="U16" s="160"/>
      <c r="V16" s="140" t="e">
        <f t="shared" si="2"/>
        <v>#DIV/0!</v>
      </c>
      <c r="W16" s="152"/>
      <c r="X16" s="48" t="e">
        <f t="shared" si="11"/>
        <v>#VALUE!</v>
      </c>
      <c r="Z16" s="355"/>
      <c r="AA16" s="355"/>
      <c r="AH16" s="358" t="s">
        <v>1587</v>
      </c>
      <c r="AI16" s="358"/>
      <c r="AJ16" s="358"/>
      <c r="AK16" s="358"/>
      <c r="AL16" s="358"/>
      <c r="AM16" s="358"/>
      <c r="AN16" s="358"/>
    </row>
    <row r="17" spans="2:40" ht="50.25" customHeight="1" x14ac:dyDescent="0.25">
      <c r="B17" s="301">
        <v>6</v>
      </c>
      <c r="C17" s="154" t="s">
        <v>183</v>
      </c>
      <c r="D17" s="189"/>
      <c r="E17" s="279" t="s">
        <v>184</v>
      </c>
      <c r="F17" s="276"/>
      <c r="G17" s="280"/>
      <c r="H17" s="128"/>
      <c r="I17" s="165"/>
      <c r="J17" s="137">
        <f>SUM(L17:Q17)</f>
        <v>0</v>
      </c>
      <c r="K17" s="137">
        <f t="shared" si="9"/>
        <v>0</v>
      </c>
      <c r="L17" s="135"/>
      <c r="M17" s="135"/>
      <c r="N17" s="135"/>
      <c r="O17" s="135"/>
      <c r="P17" s="136"/>
      <c r="Q17" s="135"/>
      <c r="R17" s="136"/>
      <c r="T17" s="138" t="str">
        <f t="shared" si="10"/>
        <v/>
      </c>
      <c r="U17" s="160" t="e">
        <f>1/$J$27</f>
        <v>#DIV/0!</v>
      </c>
      <c r="V17" s="140" t="e">
        <f t="shared" si="2"/>
        <v>#DIV/0!</v>
      </c>
      <c r="W17" s="152" t="e">
        <f>IF(R17=1,0,T17*U17)</f>
        <v>#VALUE!</v>
      </c>
      <c r="X17" s="48" t="e">
        <f t="shared" si="11"/>
        <v>#VALUE!</v>
      </c>
      <c r="Z17" s="355"/>
      <c r="AA17" s="355"/>
      <c r="AH17" s="358" t="s">
        <v>1588</v>
      </c>
      <c r="AI17" s="358"/>
      <c r="AJ17" s="358"/>
      <c r="AK17" s="358"/>
      <c r="AL17" s="358"/>
      <c r="AM17" s="358"/>
      <c r="AN17" s="358"/>
    </row>
    <row r="18" spans="2:40" ht="62.25" customHeight="1" x14ac:dyDescent="0.25">
      <c r="B18" s="301" t="s">
        <v>185</v>
      </c>
      <c r="C18" s="155" t="s">
        <v>186</v>
      </c>
      <c r="D18" s="189"/>
      <c r="E18" s="279" t="s">
        <v>187</v>
      </c>
      <c r="F18" s="276"/>
      <c r="G18" s="280"/>
      <c r="H18" s="128"/>
      <c r="I18" s="165"/>
      <c r="J18" s="165"/>
      <c r="K18" s="137">
        <f t="shared" si="9"/>
        <v>0</v>
      </c>
      <c r="L18" s="135"/>
      <c r="M18" s="135"/>
      <c r="N18" s="135"/>
      <c r="O18" s="135"/>
      <c r="P18" s="136"/>
      <c r="Q18" s="135"/>
      <c r="R18" s="136"/>
      <c r="T18" s="138" t="str">
        <f t="shared" si="10"/>
        <v/>
      </c>
      <c r="U18" s="160"/>
      <c r="V18" s="140" t="e">
        <f t="shared" si="2"/>
        <v>#DIV/0!</v>
      </c>
      <c r="W18" s="152"/>
      <c r="X18" s="48" t="e">
        <f t="shared" si="11"/>
        <v>#VALUE!</v>
      </c>
      <c r="Z18" s="355"/>
      <c r="AA18" s="355"/>
      <c r="AH18" s="358" t="s">
        <v>1589</v>
      </c>
      <c r="AI18" s="358"/>
      <c r="AJ18" s="358"/>
      <c r="AK18" s="358"/>
      <c r="AL18" s="358"/>
      <c r="AM18" s="358"/>
      <c r="AN18" s="358"/>
    </row>
    <row r="19" spans="2:40" ht="61.5" customHeight="1" x14ac:dyDescent="0.25">
      <c r="B19" s="301" t="s">
        <v>188</v>
      </c>
      <c r="C19" s="156" t="s">
        <v>189</v>
      </c>
      <c r="D19" s="189"/>
      <c r="E19" s="279" t="s">
        <v>190</v>
      </c>
      <c r="F19" s="276"/>
      <c r="G19" s="280"/>
      <c r="H19" s="128"/>
      <c r="I19" s="165"/>
      <c r="J19" s="165"/>
      <c r="K19" s="137">
        <f t="shared" si="9"/>
        <v>0</v>
      </c>
      <c r="L19" s="135"/>
      <c r="M19" s="135"/>
      <c r="N19" s="135"/>
      <c r="O19" s="135"/>
      <c r="P19" s="136"/>
      <c r="Q19" s="135"/>
      <c r="R19" s="136"/>
      <c r="T19" s="138" t="str">
        <f t="shared" si="10"/>
        <v/>
      </c>
      <c r="U19" s="160"/>
      <c r="V19" s="140" t="e">
        <f t="shared" si="2"/>
        <v>#DIV/0!</v>
      </c>
      <c r="W19" s="152"/>
      <c r="X19" s="48" t="e">
        <f t="shared" si="11"/>
        <v>#VALUE!</v>
      </c>
      <c r="Z19" s="355"/>
      <c r="AA19" s="355"/>
      <c r="AH19" s="358" t="s">
        <v>1590</v>
      </c>
      <c r="AI19" s="358"/>
      <c r="AJ19" s="358"/>
      <c r="AK19" s="358"/>
      <c r="AL19" s="358"/>
      <c r="AM19" s="358"/>
      <c r="AN19" s="358"/>
    </row>
    <row r="20" spans="2:40" ht="55.5" customHeight="1" x14ac:dyDescent="0.25">
      <c r="B20" s="301" t="s">
        <v>191</v>
      </c>
      <c r="C20" s="157" t="s">
        <v>192</v>
      </c>
      <c r="D20" s="189"/>
      <c r="E20" s="279" t="s">
        <v>193</v>
      </c>
      <c r="F20" s="276"/>
      <c r="G20" s="280"/>
      <c r="H20" s="128"/>
      <c r="I20" s="165"/>
      <c r="J20" s="165"/>
      <c r="K20" s="137">
        <f t="shared" si="9"/>
        <v>0</v>
      </c>
      <c r="L20" s="135"/>
      <c r="M20" s="135"/>
      <c r="N20" s="135"/>
      <c r="O20" s="135"/>
      <c r="P20" s="136"/>
      <c r="Q20" s="135"/>
      <c r="R20" s="136"/>
      <c r="T20" s="138" t="str">
        <f t="shared" si="10"/>
        <v/>
      </c>
      <c r="U20" s="160"/>
      <c r="V20" s="140" t="e">
        <f t="shared" si="2"/>
        <v>#DIV/0!</v>
      </c>
      <c r="W20" s="152"/>
      <c r="X20" s="48" t="e">
        <f t="shared" si="11"/>
        <v>#VALUE!</v>
      </c>
      <c r="Z20" s="355"/>
      <c r="AA20" s="355"/>
      <c r="AH20" s="358" t="s">
        <v>1591</v>
      </c>
      <c r="AI20" s="358"/>
      <c r="AJ20" s="358"/>
      <c r="AK20" s="358"/>
      <c r="AL20" s="358"/>
      <c r="AM20" s="358"/>
      <c r="AN20" s="358"/>
    </row>
    <row r="21" spans="2:40" ht="51" customHeight="1" x14ac:dyDescent="0.25">
      <c r="B21" s="301">
        <v>7</v>
      </c>
      <c r="C21" s="154" t="s">
        <v>194</v>
      </c>
      <c r="D21" s="189"/>
      <c r="E21" s="279" t="s">
        <v>195</v>
      </c>
      <c r="F21" s="276"/>
      <c r="G21" s="247"/>
      <c r="H21" s="128"/>
      <c r="I21" s="165"/>
      <c r="J21" s="137">
        <f>SUM(L21:Q21)</f>
        <v>0</v>
      </c>
      <c r="K21" s="137">
        <f t="shared" si="9"/>
        <v>0</v>
      </c>
      <c r="L21" s="135"/>
      <c r="M21" s="135"/>
      <c r="N21" s="135"/>
      <c r="O21" s="135"/>
      <c r="P21" s="136"/>
      <c r="Q21" s="135"/>
      <c r="R21" s="136"/>
      <c r="T21" s="138" t="str">
        <f t="shared" si="10"/>
        <v/>
      </c>
      <c r="U21" s="160" t="e">
        <f>1/$J$27</f>
        <v>#DIV/0!</v>
      </c>
      <c r="V21" s="140" t="e">
        <f t="shared" si="2"/>
        <v>#DIV/0!</v>
      </c>
      <c r="W21" s="152" t="e">
        <f>IF(R21=1,0,T21*U21)</f>
        <v>#VALUE!</v>
      </c>
      <c r="X21" s="48" t="e">
        <f t="shared" si="11"/>
        <v>#VALUE!</v>
      </c>
      <c r="Z21" s="355"/>
      <c r="AA21" s="355"/>
      <c r="AH21" s="358" t="s">
        <v>1592</v>
      </c>
      <c r="AI21" s="358"/>
      <c r="AJ21" s="358"/>
      <c r="AK21" s="358"/>
      <c r="AL21" s="358"/>
      <c r="AM21" s="358"/>
      <c r="AN21" s="358"/>
    </row>
    <row r="22" spans="2:40" ht="61.5" customHeight="1" x14ac:dyDescent="0.25">
      <c r="B22" s="301">
        <v>8</v>
      </c>
      <c r="C22" s="154" t="s">
        <v>196</v>
      </c>
      <c r="D22" s="189"/>
      <c r="E22" s="279" t="s">
        <v>197</v>
      </c>
      <c r="F22" s="276"/>
      <c r="G22" s="280"/>
      <c r="H22" s="139"/>
      <c r="I22" s="165"/>
      <c r="J22" s="137">
        <f>SUM(L22:Q22)</f>
        <v>0</v>
      </c>
      <c r="K22" s="137">
        <f t="shared" si="9"/>
        <v>0</v>
      </c>
      <c r="L22" s="135"/>
      <c r="M22" s="135"/>
      <c r="N22" s="135"/>
      <c r="O22" s="135"/>
      <c r="P22" s="136"/>
      <c r="Q22" s="135"/>
      <c r="R22" s="136"/>
      <c r="T22" s="138" t="str">
        <f t="shared" si="10"/>
        <v/>
      </c>
      <c r="U22" s="160" t="e">
        <f>1/$J$27</f>
        <v>#DIV/0!</v>
      </c>
      <c r="V22" s="140" t="e">
        <f t="shared" si="2"/>
        <v>#DIV/0!</v>
      </c>
      <c r="W22" s="152" t="e">
        <f>IF(R22=1,0,T22*U22)</f>
        <v>#VALUE!</v>
      </c>
      <c r="X22" s="48" t="e">
        <f t="shared" si="11"/>
        <v>#VALUE!</v>
      </c>
      <c r="Z22" s="355"/>
      <c r="AA22" s="355"/>
      <c r="AH22" s="358" t="s">
        <v>1593</v>
      </c>
      <c r="AI22" s="358"/>
      <c r="AJ22" s="358"/>
      <c r="AK22" s="358"/>
      <c r="AL22" s="358"/>
      <c r="AM22" s="358"/>
      <c r="AN22" s="358"/>
    </row>
    <row r="23" spans="2:40" x14ac:dyDescent="0.25">
      <c r="C23" s="165"/>
      <c r="D23" s="165"/>
      <c r="E23" s="165"/>
      <c r="F23" s="165"/>
      <c r="G23" s="165"/>
      <c r="Z23"/>
      <c r="AA23"/>
    </row>
    <row r="24" spans="2:40" x14ac:dyDescent="0.25">
      <c r="C24" s="165"/>
      <c r="D24" s="165"/>
      <c r="E24" s="165"/>
      <c r="F24" s="165"/>
      <c r="G24" s="165"/>
      <c r="S24" s="131" t="s">
        <v>198</v>
      </c>
      <c r="T24" s="142">
        <f>SUMIF(J27,8-W27,W24)</f>
        <v>0</v>
      </c>
      <c r="W24" s="184" t="e">
        <f>SUM(W10:W22)</f>
        <v>#VALUE!</v>
      </c>
      <c r="X24" s="184" t="e">
        <f>SUM(X10:X22)</f>
        <v>#VALUE!</v>
      </c>
    </row>
    <row r="25" spans="2:40" x14ac:dyDescent="0.25">
      <c r="C25" s="165"/>
      <c r="D25" s="165"/>
      <c r="E25" s="165"/>
      <c r="F25" s="165"/>
      <c r="G25" s="165"/>
      <c r="S25" s="131" t="s">
        <v>199</v>
      </c>
      <c r="T25" s="142">
        <f>SUMIF(K27,13-W28,X24)</f>
        <v>0</v>
      </c>
      <c r="Y25" s="141"/>
    </row>
    <row r="26" spans="2:40" x14ac:dyDescent="0.25">
      <c r="C26" s="165"/>
      <c r="D26" s="165"/>
      <c r="E26" s="165"/>
      <c r="F26" s="165"/>
      <c r="G26" s="165"/>
      <c r="Y26" s="141"/>
    </row>
    <row r="27" spans="2:40" x14ac:dyDescent="0.25">
      <c r="C27" s="165"/>
      <c r="D27" s="165"/>
      <c r="E27" s="165"/>
      <c r="F27" s="165"/>
      <c r="G27" s="165"/>
      <c r="J27" s="163">
        <f>SUM($J$10:$J$22)</f>
        <v>0</v>
      </c>
      <c r="K27" s="163">
        <f>SUM(K10:K22)</f>
        <v>0</v>
      </c>
      <c r="V27" s="163" t="s">
        <v>207</v>
      </c>
      <c r="W27" s="163">
        <f>SUM(R10:R13,R15,R17,R21,R22)</f>
        <v>0</v>
      </c>
    </row>
    <row r="28" spans="2:40" ht="13.5" customHeight="1" x14ac:dyDescent="0.25">
      <c r="C28" s="165"/>
      <c r="D28" s="165"/>
      <c r="E28" s="165"/>
      <c r="F28" s="165"/>
      <c r="G28" s="165"/>
      <c r="V28" s="163" t="s">
        <v>208</v>
      </c>
      <c r="W28" s="163">
        <f>SUM(R10:R22)</f>
        <v>0</v>
      </c>
    </row>
    <row r="29" spans="2:40" x14ac:dyDescent="0.25">
      <c r="C29" s="165"/>
      <c r="D29" s="165"/>
      <c r="E29" s="165"/>
      <c r="F29" s="165"/>
      <c r="G29" s="165"/>
    </row>
    <row r="36" spans="28:33" ht="22.5" customHeight="1" x14ac:dyDescent="0.25">
      <c r="AB36" s="164"/>
      <c r="AC36" s="164"/>
      <c r="AD36" s="164"/>
    </row>
    <row r="38" spans="28:33" ht="15" customHeight="1" x14ac:dyDescent="0.25">
      <c r="AB38" s="164"/>
      <c r="AC38" s="164"/>
      <c r="AD38" s="164"/>
      <c r="AE38" s="164"/>
      <c r="AF38" s="164"/>
      <c r="AG38" s="164"/>
    </row>
  </sheetData>
  <sheetProtection formatCells="0" formatColumns="0" formatRows="0" insertColumns="0" insertRows="0" insertHyperlinks="0" deleteColumns="0" deleteRows="0" sort="0" autoFilter="0" pivotTables="0"/>
  <mergeCells count="36">
    <mergeCell ref="AH13:AN13"/>
    <mergeCell ref="AH15:AN15"/>
    <mergeCell ref="AH16:AN16"/>
    <mergeCell ref="Z16:AA16"/>
    <mergeCell ref="Z12:AA12"/>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C6:T6"/>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115" zoomScaleNormal="115" workbookViewId="0">
      <pane ySplit="8" topLeftCell="A9" activePane="bottomLeft" state="frozen"/>
      <selection pane="bottomLeft" activeCell="C6" sqref="C6:R6"/>
    </sheetView>
  </sheetViews>
  <sheetFormatPr defaultRowHeight="15" outlineLevelCol="1" x14ac:dyDescent="0.25"/>
  <cols>
    <col min="1" max="1" width="1.7109375" style="163" customWidth="1"/>
    <col min="2" max="2" width="4.42578125" style="163" customWidth="1"/>
    <col min="3" max="3" width="65.85546875" style="163" customWidth="1"/>
    <col min="4" max="4" width="1.85546875" style="163" customWidth="1" outlineLevel="1"/>
    <col min="5" max="5" width="5.42578125" style="163" customWidth="1" outlineLevel="1"/>
    <col min="6" max="6" width="1.42578125" style="163" customWidth="1" outlineLevel="1"/>
    <col min="7" max="7" width="7.42578125" style="163" customWidth="1" outlineLevel="1"/>
    <col min="8" max="8" width="2.28515625" style="163" customWidth="1"/>
    <col min="9" max="9" width="4" style="163" hidden="1" customWidth="1"/>
    <col min="10"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7.28515625" style="163" customWidth="1"/>
    <col min="19" max="19" width="13.28515625" style="163" customWidth="1"/>
    <col min="20" max="20" width="8.28515625" style="163" hidden="1" customWidth="1"/>
    <col min="21" max="21" width="9"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1:39" ht="39" customHeight="1" x14ac:dyDescent="0.25">
      <c r="A1" s="345"/>
      <c r="B1" s="363" t="s">
        <v>209</v>
      </c>
      <c r="C1" s="363"/>
      <c r="D1" s="363"/>
      <c r="E1" s="363"/>
      <c r="F1" s="363"/>
      <c r="G1" s="363"/>
      <c r="H1" s="363"/>
      <c r="I1" s="363"/>
      <c r="J1" s="363"/>
      <c r="K1" s="363"/>
      <c r="L1" s="363"/>
      <c r="M1" s="363"/>
      <c r="N1" s="363"/>
      <c r="O1" s="363"/>
      <c r="P1" s="363"/>
      <c r="Q1" s="363"/>
      <c r="R1" s="363"/>
      <c r="S1" s="363"/>
      <c r="T1" s="363"/>
      <c r="U1" s="363"/>
      <c r="V1" s="363"/>
      <c r="W1" s="363"/>
      <c r="X1" s="363"/>
      <c r="Y1" s="363"/>
      <c r="Z1" s="363"/>
    </row>
    <row r="2" spans="1:39" x14ac:dyDescent="0.25">
      <c r="B2" s="186"/>
      <c r="C2" s="367" t="s">
        <v>1594</v>
      </c>
      <c r="D2" s="367"/>
      <c r="E2" s="367"/>
      <c r="F2" s="367"/>
      <c r="G2" s="367"/>
      <c r="H2" s="367"/>
      <c r="I2" s="367"/>
      <c r="J2" s="367"/>
      <c r="K2" s="367"/>
      <c r="L2" s="367"/>
      <c r="M2" s="367"/>
      <c r="N2" s="367"/>
      <c r="O2" s="367"/>
      <c r="P2" s="367"/>
      <c r="Q2" s="367"/>
      <c r="R2" s="367"/>
      <c r="S2" s="367"/>
      <c r="T2" s="367"/>
      <c r="U2" s="186"/>
      <c r="V2" s="186"/>
      <c r="W2" s="186"/>
      <c r="X2" s="186"/>
    </row>
    <row r="3" spans="1:39" x14ac:dyDescent="0.25">
      <c r="B3" s="186"/>
      <c r="C3" s="367" t="s">
        <v>1595</v>
      </c>
      <c r="D3" s="367"/>
      <c r="E3" s="367"/>
      <c r="F3" s="367"/>
      <c r="G3" s="367"/>
      <c r="H3" s="367"/>
      <c r="I3" s="367"/>
      <c r="J3" s="367"/>
      <c r="K3" s="367"/>
      <c r="L3" s="367"/>
      <c r="M3" s="367"/>
      <c r="N3" s="367"/>
      <c r="O3" s="367"/>
      <c r="P3" s="367"/>
      <c r="Q3" s="367"/>
      <c r="R3" s="367"/>
      <c r="S3" s="367"/>
      <c r="T3" s="367"/>
      <c r="U3" s="186"/>
      <c r="V3" s="186"/>
      <c r="W3" s="186"/>
      <c r="X3" s="186"/>
    </row>
    <row r="4" spans="1:39" x14ac:dyDescent="0.25">
      <c r="B4" s="161"/>
      <c r="C4" s="162"/>
      <c r="D4" s="162"/>
      <c r="E4" s="162"/>
      <c r="F4" s="162"/>
      <c r="G4" s="162"/>
      <c r="H4" s="162"/>
      <c r="I4" s="162"/>
      <c r="J4" s="162"/>
      <c r="K4" s="162"/>
      <c r="L4" s="162"/>
      <c r="M4" s="162"/>
      <c r="N4" s="162"/>
      <c r="O4" s="162"/>
      <c r="P4" s="162"/>
      <c r="Q4" s="162"/>
      <c r="R4" s="162"/>
      <c r="S4" s="162"/>
      <c r="T4" s="162"/>
      <c r="U4" s="162"/>
      <c r="V4" s="162"/>
      <c r="W4" s="162"/>
      <c r="X4" s="162"/>
    </row>
    <row r="5" spans="1:39" s="166" customFormat="1" ht="14.25" customHeight="1" x14ac:dyDescent="0.25">
      <c r="B5" s="302"/>
      <c r="C5" s="302"/>
      <c r="D5" s="302"/>
      <c r="E5" s="302"/>
      <c r="F5" s="302"/>
      <c r="G5" s="302"/>
      <c r="H5" s="302"/>
      <c r="I5" s="302"/>
      <c r="J5" s="302"/>
      <c r="K5" s="366"/>
      <c r="L5" s="366"/>
      <c r="M5" s="366"/>
      <c r="N5" s="366"/>
      <c r="O5" s="366"/>
      <c r="P5" s="366"/>
      <c r="Q5" s="366"/>
      <c r="R5" s="366"/>
      <c r="S5" s="366"/>
      <c r="T5" s="366"/>
      <c r="U5" s="366"/>
      <c r="V5" s="366"/>
      <c r="W5" s="366"/>
      <c r="X5" s="366"/>
      <c r="Y5" s="366"/>
      <c r="Z5" s="366"/>
      <c r="AA5" s="366"/>
      <c r="AB5" s="366"/>
      <c r="AC5" s="366"/>
    </row>
    <row r="6" spans="1: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1:39" s="166" customFormat="1" ht="37.5" customHeight="1" x14ac:dyDescent="0.25">
      <c r="B7" s="181"/>
      <c r="C7" s="356" t="s">
        <v>210</v>
      </c>
      <c r="D7" s="338"/>
      <c r="E7" s="359" t="s">
        <v>211</v>
      </c>
      <c r="F7" s="339"/>
      <c r="G7" s="359" t="s">
        <v>212</v>
      </c>
      <c r="H7" s="168"/>
      <c r="I7" s="361" t="s">
        <v>1694</v>
      </c>
      <c r="J7" s="362"/>
      <c r="K7" s="362"/>
      <c r="L7" s="362"/>
      <c r="M7" s="362"/>
      <c r="N7" s="362"/>
      <c r="O7" s="362"/>
      <c r="P7" s="362"/>
      <c r="Q7" s="362"/>
      <c r="R7" s="169"/>
      <c r="S7" s="360" t="s">
        <v>213</v>
      </c>
      <c r="T7" s="360"/>
      <c r="U7" s="360"/>
      <c r="V7" s="170"/>
      <c r="W7" s="170"/>
      <c r="X7" s="170"/>
      <c r="Y7" s="170"/>
      <c r="AG7" s="356" t="s">
        <v>214</v>
      </c>
      <c r="AH7" s="356"/>
      <c r="AI7" s="356"/>
      <c r="AJ7" s="356"/>
      <c r="AK7" s="356"/>
      <c r="AL7" s="356"/>
      <c r="AM7" s="356"/>
    </row>
    <row r="8" spans="1:39" s="166" customFormat="1" ht="80.25" customHeight="1" x14ac:dyDescent="0.25">
      <c r="B8" s="181"/>
      <c r="C8" s="356"/>
      <c r="D8" s="338"/>
      <c r="E8" s="359"/>
      <c r="F8" s="340"/>
      <c r="G8" s="359"/>
      <c r="H8" s="168"/>
      <c r="I8" s="172" t="s">
        <v>279</v>
      </c>
      <c r="J8" s="172" t="s">
        <v>280</v>
      </c>
      <c r="K8" s="192">
        <v>0</v>
      </c>
      <c r="L8" s="192">
        <v>0.2</v>
      </c>
      <c r="M8" s="192">
        <v>0.4</v>
      </c>
      <c r="N8" s="192">
        <v>0.6</v>
      </c>
      <c r="O8" s="192">
        <v>0.8</v>
      </c>
      <c r="P8" s="192">
        <v>1</v>
      </c>
      <c r="Q8" s="193" t="s">
        <v>215</v>
      </c>
      <c r="S8" s="174"/>
      <c r="T8" s="174" t="s">
        <v>281</v>
      </c>
      <c r="U8" s="173" t="s">
        <v>282</v>
      </c>
      <c r="V8" s="171"/>
      <c r="X8" s="171"/>
      <c r="AG8" s="356"/>
      <c r="AH8" s="356"/>
      <c r="AI8" s="356"/>
      <c r="AJ8" s="356"/>
      <c r="AK8" s="356"/>
      <c r="AL8" s="356"/>
      <c r="AM8" s="356"/>
    </row>
    <row r="9" spans="1:39" ht="42" customHeight="1" x14ac:dyDescent="0.25">
      <c r="H9" s="139"/>
      <c r="J9" s="45"/>
      <c r="K9" s="45"/>
      <c r="L9" s="45"/>
      <c r="M9" s="45"/>
      <c r="N9" s="45"/>
      <c r="O9" s="46"/>
      <c r="P9" s="129"/>
      <c r="Q9" s="130"/>
      <c r="S9" s="47"/>
      <c r="T9" s="47"/>
      <c r="U9" s="46"/>
      <c r="V9" s="163" t="s">
        <v>283</v>
      </c>
      <c r="W9" s="163" t="s">
        <v>284</v>
      </c>
      <c r="Y9" s="131" t="s">
        <v>216</v>
      </c>
    </row>
    <row r="10" spans="1:39" ht="49.5" customHeight="1" x14ac:dyDescent="0.25">
      <c r="A10" s="163" t="s">
        <v>217</v>
      </c>
      <c r="B10" s="301">
        <v>1</v>
      </c>
      <c r="C10" s="154" t="s">
        <v>218</v>
      </c>
      <c r="D10" s="189"/>
      <c r="E10" s="279" t="s">
        <v>219</v>
      </c>
      <c r="F10" s="276"/>
      <c r="G10" s="247" t="s">
        <v>220</v>
      </c>
      <c r="H10" s="139"/>
      <c r="I10" s="137">
        <f>SUM(K10:P10)</f>
        <v>0</v>
      </c>
      <c r="J10" s="137">
        <f>SUM(K10:P10)</f>
        <v>0</v>
      </c>
      <c r="K10" s="135"/>
      <c r="L10" s="135"/>
      <c r="M10" s="135"/>
      <c r="N10" s="135"/>
      <c r="O10" s="136"/>
      <c r="P10" s="197"/>
      <c r="Q10" s="136"/>
      <c r="S10" s="138" t="str">
        <f>IF(SUM(K10:P10)=1,((K10*0)+(L10*20)+(M10*40)+(N10*60)+(O10*80)+(P10*100)),"")</f>
        <v/>
      </c>
      <c r="T10" s="160" t="e">
        <f>1/$I$29</f>
        <v>#DIV/0!</v>
      </c>
      <c r="U10" s="140" t="e">
        <f t="shared" ref="U10" si="0">1/$J$29</f>
        <v>#DIV/0!</v>
      </c>
      <c r="V10" s="152" t="e">
        <f>IF(Q10=1,0,S10*T10)</f>
        <v>#VALUE!</v>
      </c>
      <c r="W10" s="48" t="e">
        <f>IF(Q10=1,0,S10*U10)</f>
        <v>#VALUE!</v>
      </c>
      <c r="Y10" s="368"/>
      <c r="Z10" s="368"/>
      <c r="AG10" s="358" t="s">
        <v>1596</v>
      </c>
      <c r="AH10" s="358"/>
      <c r="AI10" s="358"/>
      <c r="AJ10" s="358"/>
      <c r="AK10" s="358"/>
      <c r="AL10" s="358"/>
      <c r="AM10" s="358"/>
    </row>
    <row r="11" spans="1:39" ht="46.5" customHeight="1" x14ac:dyDescent="0.25">
      <c r="B11" s="301" t="s">
        <v>221</v>
      </c>
      <c r="C11" s="158" t="s">
        <v>222</v>
      </c>
      <c r="D11" s="189"/>
      <c r="E11" s="279" t="s">
        <v>223</v>
      </c>
      <c r="F11" s="276"/>
      <c r="G11" s="280"/>
      <c r="H11" s="139"/>
      <c r="I11" s="165"/>
      <c r="J11" s="137">
        <f t="shared" ref="J11" si="1">SUM(K11:P11)</f>
        <v>0</v>
      </c>
      <c r="K11" s="135"/>
      <c r="L11" s="135"/>
      <c r="M11" s="135"/>
      <c r="N11" s="135"/>
      <c r="O11" s="136"/>
      <c r="P11" s="135"/>
      <c r="Q11" s="136"/>
      <c r="S11" s="138" t="str">
        <f t="shared" ref="S11" si="2">IF(SUM(K11:P11)=1,((K11*0)+(L11*20)+(M11*40)+(N11*60)+(O11*80)+(P11*100)),"")</f>
        <v/>
      </c>
      <c r="T11" s="160"/>
      <c r="U11" s="140" t="e">
        <f t="shared" ref="U11" si="3">1/$J$29</f>
        <v>#DIV/0!</v>
      </c>
      <c r="V11" s="152"/>
      <c r="W11" s="48" t="e">
        <f t="shared" ref="W11" si="4">IF(Q11=1,0,S11*U11)</f>
        <v>#VALUE!</v>
      </c>
      <c r="Y11" s="355"/>
      <c r="Z11" s="355"/>
      <c r="AG11" s="358" t="s">
        <v>1597</v>
      </c>
      <c r="AH11" s="358"/>
      <c r="AI11" s="358"/>
      <c r="AJ11" s="358"/>
      <c r="AK11" s="358"/>
      <c r="AL11" s="358"/>
      <c r="AM11" s="358"/>
    </row>
    <row r="12" spans="1:39" ht="48" customHeight="1" x14ac:dyDescent="0.25">
      <c r="B12" s="301">
        <v>2</v>
      </c>
      <c r="C12" s="154" t="s">
        <v>224</v>
      </c>
      <c r="D12" s="189"/>
      <c r="E12" s="279" t="s">
        <v>225</v>
      </c>
      <c r="F12" s="276"/>
      <c r="G12" s="247" t="s">
        <v>226</v>
      </c>
      <c r="H12" s="132"/>
      <c r="I12" s="137">
        <f>SUM(K12:P12)</f>
        <v>0</v>
      </c>
      <c r="J12" s="137">
        <f t="shared" ref="J12" si="5">SUM(K12:P12)</f>
        <v>0</v>
      </c>
      <c r="K12" s="135"/>
      <c r="L12" s="135"/>
      <c r="M12" s="135"/>
      <c r="N12" s="135"/>
      <c r="O12" s="136"/>
      <c r="P12" s="135"/>
      <c r="Q12" s="136"/>
      <c r="S12" s="138" t="str">
        <f t="shared" ref="S12" si="6">IF(SUM(K12:P12)=1,((K12*0)+(L12*20)+(M12*40)+(N12*60)+(O12*80)+(P12*100)),"")</f>
        <v/>
      </c>
      <c r="T12" s="160" t="e">
        <f>1/$I$29</f>
        <v>#DIV/0!</v>
      </c>
      <c r="U12" s="140" t="e">
        <f t="shared" ref="U12:U28" si="7">1/$J$29</f>
        <v>#DIV/0!</v>
      </c>
      <c r="V12" s="152" t="e">
        <f>IF(Q12=1,0,S12*T12)</f>
        <v>#VALUE!</v>
      </c>
      <c r="W12" s="48" t="e">
        <f t="shared" ref="W12" si="8">IF(Q12=1,0,S12*U12)</f>
        <v>#VALUE!</v>
      </c>
      <c r="Y12" s="368"/>
      <c r="Z12" s="368"/>
      <c r="AG12" s="358" t="s">
        <v>1598</v>
      </c>
      <c r="AH12" s="358"/>
      <c r="AI12" s="358"/>
      <c r="AJ12" s="358"/>
      <c r="AK12" s="358"/>
      <c r="AL12" s="358"/>
      <c r="AM12" s="358"/>
    </row>
    <row r="13" spans="1:39" ht="52.5" customHeight="1" x14ac:dyDescent="0.25">
      <c r="B13" s="301" t="s">
        <v>227</v>
      </c>
      <c r="C13" s="155" t="s">
        <v>228</v>
      </c>
      <c r="D13" s="189"/>
      <c r="E13" s="279" t="s">
        <v>229</v>
      </c>
      <c r="F13" s="276"/>
      <c r="G13" s="280"/>
      <c r="H13" s="139"/>
      <c r="I13" s="165"/>
      <c r="J13" s="137">
        <f t="shared" ref="J13:J28" si="9">SUM(K13:P13)</f>
        <v>0</v>
      </c>
      <c r="K13" s="135"/>
      <c r="L13" s="135"/>
      <c r="M13" s="135"/>
      <c r="N13" s="135"/>
      <c r="O13" s="136"/>
      <c r="P13" s="135"/>
      <c r="Q13" s="136"/>
      <c r="S13" s="138" t="str">
        <f t="shared" ref="S13:S28" si="10">IF(SUM(K13:P13)=1,((K13*0)+(L13*20)+(M13*40)+(N13*60)+(O13*80)+(P13*100)),"")</f>
        <v/>
      </c>
      <c r="T13" s="138"/>
      <c r="U13" s="140" t="e">
        <f t="shared" si="7"/>
        <v>#DIV/0!</v>
      </c>
      <c r="V13" s="152"/>
      <c r="W13" s="48" t="e">
        <f t="shared" ref="W13:W28" si="11">IF(Q13=1,0,S13*U13)</f>
        <v>#VALUE!</v>
      </c>
      <c r="Y13" s="355"/>
      <c r="Z13" s="355"/>
      <c r="AG13" s="345"/>
      <c r="AH13" s="345"/>
      <c r="AI13" s="345"/>
      <c r="AJ13" s="345"/>
      <c r="AK13" s="345"/>
      <c r="AL13" s="345"/>
      <c r="AM13" s="345"/>
    </row>
    <row r="14" spans="1:39" ht="45.75" customHeight="1" x14ac:dyDescent="0.25">
      <c r="B14" s="301" t="s">
        <v>230</v>
      </c>
      <c r="C14" s="175" t="s">
        <v>231</v>
      </c>
      <c r="D14" s="195"/>
      <c r="E14" s="279" t="s">
        <v>232</v>
      </c>
      <c r="F14" s="282"/>
      <c r="G14" s="247" t="s">
        <v>233</v>
      </c>
      <c r="H14" s="128"/>
      <c r="I14" s="165"/>
      <c r="J14" s="137">
        <f t="shared" si="9"/>
        <v>0</v>
      </c>
      <c r="K14" s="135"/>
      <c r="L14" s="135"/>
      <c r="M14" s="135"/>
      <c r="N14" s="135"/>
      <c r="O14" s="136"/>
      <c r="P14" s="135"/>
      <c r="Q14" s="136"/>
      <c r="S14" s="138" t="str">
        <f t="shared" si="10"/>
        <v/>
      </c>
      <c r="T14" s="160"/>
      <c r="U14" s="140" t="e">
        <f t="shared" si="7"/>
        <v>#DIV/0!</v>
      </c>
      <c r="V14" s="152"/>
      <c r="W14" s="48" t="e">
        <f t="shared" si="11"/>
        <v>#VALUE!</v>
      </c>
      <c r="Y14" s="355"/>
      <c r="Z14" s="355"/>
      <c r="AG14" s="358" t="s">
        <v>1599</v>
      </c>
      <c r="AH14" s="358"/>
      <c r="AI14" s="358"/>
      <c r="AJ14" s="358"/>
      <c r="AK14" s="358"/>
      <c r="AL14" s="358"/>
      <c r="AM14" s="358"/>
    </row>
    <row r="15" spans="1:39" ht="47.25" customHeight="1" x14ac:dyDescent="0.25">
      <c r="B15" s="301" t="s">
        <v>234</v>
      </c>
      <c r="C15" s="156" t="s">
        <v>235</v>
      </c>
      <c r="D15" s="189"/>
      <c r="E15" s="279" t="s">
        <v>236</v>
      </c>
      <c r="F15" s="276"/>
      <c r="G15" s="280"/>
      <c r="H15" s="128"/>
      <c r="I15" s="165"/>
      <c r="J15" s="137">
        <f t="shared" si="9"/>
        <v>0</v>
      </c>
      <c r="K15" s="135"/>
      <c r="L15" s="135"/>
      <c r="M15" s="135"/>
      <c r="N15" s="135"/>
      <c r="O15" s="136"/>
      <c r="P15" s="135"/>
      <c r="Q15" s="136"/>
      <c r="S15" s="138" t="str">
        <f t="shared" si="10"/>
        <v/>
      </c>
      <c r="T15" s="160"/>
      <c r="U15" s="140" t="e">
        <f t="shared" si="7"/>
        <v>#DIV/0!</v>
      </c>
      <c r="V15" s="152"/>
      <c r="W15" s="48" t="e">
        <f t="shared" si="11"/>
        <v>#VALUE!</v>
      </c>
      <c r="Y15" s="355"/>
      <c r="Z15" s="355"/>
      <c r="AG15" s="358" t="s">
        <v>1600</v>
      </c>
      <c r="AH15" s="358"/>
      <c r="AI15" s="358"/>
      <c r="AJ15" s="358"/>
      <c r="AK15" s="358"/>
      <c r="AL15" s="358"/>
      <c r="AM15" s="358"/>
    </row>
    <row r="16" spans="1:39" ht="45" customHeight="1" x14ac:dyDescent="0.25">
      <c r="B16" s="301" t="s">
        <v>237</v>
      </c>
      <c r="C16" s="156" t="s">
        <v>238</v>
      </c>
      <c r="D16" s="189"/>
      <c r="E16" s="279" t="s">
        <v>239</v>
      </c>
      <c r="F16" s="276"/>
      <c r="G16" s="280"/>
      <c r="H16" s="128"/>
      <c r="I16" s="165"/>
      <c r="J16" s="137">
        <f t="shared" si="9"/>
        <v>0</v>
      </c>
      <c r="K16" s="135"/>
      <c r="L16" s="135"/>
      <c r="M16" s="135"/>
      <c r="N16" s="135"/>
      <c r="O16" s="136"/>
      <c r="P16" s="135"/>
      <c r="Q16" s="136"/>
      <c r="S16" s="138" t="str">
        <f t="shared" si="10"/>
        <v/>
      </c>
      <c r="T16" s="160"/>
      <c r="U16" s="140" t="e">
        <f t="shared" si="7"/>
        <v>#DIV/0!</v>
      </c>
      <c r="V16" s="152"/>
      <c r="W16" s="48" t="e">
        <f t="shared" si="11"/>
        <v>#VALUE!</v>
      </c>
      <c r="Y16" s="355"/>
      <c r="Z16" s="355"/>
      <c r="AG16" s="358" t="s">
        <v>1601</v>
      </c>
      <c r="AH16" s="358"/>
      <c r="AI16" s="358"/>
      <c r="AJ16" s="358"/>
      <c r="AK16" s="358"/>
      <c r="AL16" s="358"/>
      <c r="AM16" s="358"/>
    </row>
    <row r="17" spans="2:39" ht="45.75" customHeight="1" x14ac:dyDescent="0.25">
      <c r="B17" s="301" t="s">
        <v>240</v>
      </c>
      <c r="C17" s="156" t="s">
        <v>241</v>
      </c>
      <c r="D17" s="189"/>
      <c r="E17" s="279" t="s">
        <v>242</v>
      </c>
      <c r="F17" s="276"/>
      <c r="G17" s="280"/>
      <c r="H17" s="128"/>
      <c r="I17" s="165"/>
      <c r="J17" s="137">
        <f t="shared" si="9"/>
        <v>0</v>
      </c>
      <c r="K17" s="135"/>
      <c r="L17" s="135"/>
      <c r="M17" s="135"/>
      <c r="N17" s="135"/>
      <c r="O17" s="136"/>
      <c r="P17" s="135"/>
      <c r="Q17" s="136"/>
      <c r="S17" s="138" t="str">
        <f t="shared" si="10"/>
        <v/>
      </c>
      <c r="T17" s="160"/>
      <c r="U17" s="140" t="e">
        <f t="shared" si="7"/>
        <v>#DIV/0!</v>
      </c>
      <c r="V17" s="152"/>
      <c r="W17" s="48" t="e">
        <f t="shared" si="11"/>
        <v>#VALUE!</v>
      </c>
      <c r="Y17" s="355"/>
      <c r="Z17" s="355"/>
      <c r="AG17" s="358" t="s">
        <v>1602</v>
      </c>
      <c r="AH17" s="358"/>
      <c r="AI17" s="358"/>
      <c r="AJ17" s="358"/>
      <c r="AK17" s="358"/>
      <c r="AL17" s="358"/>
      <c r="AM17" s="358"/>
    </row>
    <row r="18" spans="2:39" ht="49.5" customHeight="1" x14ac:dyDescent="0.25">
      <c r="B18" s="301" t="s">
        <v>243</v>
      </c>
      <c r="C18" s="156" t="s">
        <v>244</v>
      </c>
      <c r="D18" s="189"/>
      <c r="E18" s="279" t="s">
        <v>245</v>
      </c>
      <c r="F18" s="276"/>
      <c r="G18" s="280"/>
      <c r="H18" s="128"/>
      <c r="I18" s="165"/>
      <c r="J18" s="137">
        <f t="shared" si="9"/>
        <v>0</v>
      </c>
      <c r="K18" s="135"/>
      <c r="L18" s="135"/>
      <c r="M18" s="135"/>
      <c r="N18" s="135"/>
      <c r="O18" s="136"/>
      <c r="P18" s="135"/>
      <c r="Q18" s="136"/>
      <c r="S18" s="138" t="str">
        <f t="shared" si="10"/>
        <v/>
      </c>
      <c r="T18" s="160"/>
      <c r="U18" s="140" t="e">
        <f t="shared" si="7"/>
        <v>#DIV/0!</v>
      </c>
      <c r="V18" s="152"/>
      <c r="W18" s="48" t="e">
        <f t="shared" si="11"/>
        <v>#VALUE!</v>
      </c>
      <c r="Y18" s="355"/>
      <c r="Z18" s="355"/>
      <c r="AG18" s="358" t="s">
        <v>1603</v>
      </c>
      <c r="AH18" s="358"/>
      <c r="AI18" s="358"/>
      <c r="AJ18" s="358"/>
      <c r="AK18" s="358"/>
      <c r="AL18" s="358"/>
      <c r="AM18" s="358"/>
    </row>
    <row r="19" spans="2:39" ht="49.5" customHeight="1" x14ac:dyDescent="0.25">
      <c r="B19" s="301" t="s">
        <v>246</v>
      </c>
      <c r="C19" s="156" t="s">
        <v>247</v>
      </c>
      <c r="D19" s="189"/>
      <c r="E19" s="279" t="s">
        <v>248</v>
      </c>
      <c r="F19" s="276"/>
      <c r="G19" s="280"/>
      <c r="H19" s="128"/>
      <c r="I19" s="165"/>
      <c r="J19" s="137">
        <f t="shared" si="9"/>
        <v>0</v>
      </c>
      <c r="K19" s="135"/>
      <c r="L19" s="135"/>
      <c r="M19" s="135"/>
      <c r="N19" s="135"/>
      <c r="O19" s="136"/>
      <c r="P19" s="135"/>
      <c r="Q19" s="136"/>
      <c r="S19" s="138" t="str">
        <f t="shared" si="10"/>
        <v/>
      </c>
      <c r="T19" s="160"/>
      <c r="U19" s="140" t="e">
        <f t="shared" si="7"/>
        <v>#DIV/0!</v>
      </c>
      <c r="V19" s="152"/>
      <c r="W19" s="48" t="e">
        <f t="shared" si="11"/>
        <v>#VALUE!</v>
      </c>
      <c r="Y19" s="355"/>
      <c r="Z19" s="355"/>
      <c r="AG19" s="358" t="s">
        <v>1604</v>
      </c>
      <c r="AH19" s="358"/>
      <c r="AI19" s="358"/>
      <c r="AJ19" s="358"/>
      <c r="AK19" s="358"/>
      <c r="AL19" s="358"/>
      <c r="AM19" s="358"/>
    </row>
    <row r="20" spans="2:39" ht="51" customHeight="1" x14ac:dyDescent="0.25">
      <c r="B20" s="301" t="s">
        <v>249</v>
      </c>
      <c r="C20" s="156" t="s">
        <v>250</v>
      </c>
      <c r="D20" s="189"/>
      <c r="E20" s="279" t="s">
        <v>251</v>
      </c>
      <c r="F20" s="276"/>
      <c r="G20" s="280"/>
      <c r="H20" s="128"/>
      <c r="I20" s="165"/>
      <c r="J20" s="137">
        <f t="shared" si="9"/>
        <v>0</v>
      </c>
      <c r="K20" s="135"/>
      <c r="L20" s="135"/>
      <c r="M20" s="135"/>
      <c r="N20" s="135"/>
      <c r="O20" s="136"/>
      <c r="P20" s="135"/>
      <c r="Q20" s="136"/>
      <c r="S20" s="138" t="str">
        <f t="shared" si="10"/>
        <v/>
      </c>
      <c r="T20" s="160"/>
      <c r="U20" s="140" t="e">
        <f t="shared" si="7"/>
        <v>#DIV/0!</v>
      </c>
      <c r="V20" s="152"/>
      <c r="W20" s="48" t="e">
        <f t="shared" si="11"/>
        <v>#VALUE!</v>
      </c>
      <c r="Y20" s="355"/>
      <c r="Z20" s="355"/>
      <c r="AG20" s="358" t="s">
        <v>1605</v>
      </c>
      <c r="AH20" s="358"/>
      <c r="AI20" s="358"/>
      <c r="AJ20" s="358"/>
      <c r="AK20" s="358"/>
      <c r="AL20" s="358"/>
      <c r="AM20" s="358"/>
    </row>
    <row r="21" spans="2:39" ht="52.5" customHeight="1" x14ac:dyDescent="0.25">
      <c r="B21" s="301" t="s">
        <v>252</v>
      </c>
      <c r="C21" s="157" t="s">
        <v>253</v>
      </c>
      <c r="D21" s="189"/>
      <c r="E21" s="279" t="s">
        <v>254</v>
      </c>
      <c r="F21" s="276"/>
      <c r="G21" s="280"/>
      <c r="H21" s="128"/>
      <c r="I21" s="165"/>
      <c r="J21" s="137">
        <f t="shared" si="9"/>
        <v>0</v>
      </c>
      <c r="K21" s="135"/>
      <c r="L21" s="135"/>
      <c r="M21" s="135"/>
      <c r="N21" s="135"/>
      <c r="O21" s="136"/>
      <c r="P21" s="135"/>
      <c r="Q21" s="136"/>
      <c r="S21" s="138" t="str">
        <f t="shared" si="10"/>
        <v/>
      </c>
      <c r="T21" s="160"/>
      <c r="U21" s="140" t="e">
        <f t="shared" si="7"/>
        <v>#DIV/0!</v>
      </c>
      <c r="V21" s="152"/>
      <c r="W21" s="48" t="e">
        <f t="shared" si="11"/>
        <v>#VALUE!</v>
      </c>
      <c r="Y21" s="355"/>
      <c r="Z21" s="355"/>
      <c r="AG21" s="358" t="s">
        <v>1606</v>
      </c>
      <c r="AH21" s="358"/>
      <c r="AI21" s="358"/>
      <c r="AJ21" s="358"/>
      <c r="AK21" s="358"/>
      <c r="AL21" s="358"/>
      <c r="AM21" s="358"/>
    </row>
    <row r="22" spans="2:39" ht="51" customHeight="1" x14ac:dyDescent="0.25">
      <c r="B22" s="301">
        <v>3</v>
      </c>
      <c r="C22" s="154" t="s">
        <v>255</v>
      </c>
      <c r="D22" s="189"/>
      <c r="E22" s="279" t="s">
        <v>256</v>
      </c>
      <c r="F22" s="276"/>
      <c r="G22" s="280"/>
      <c r="H22" s="128"/>
      <c r="I22" s="137">
        <f>SUM(K22:P22)</f>
        <v>0</v>
      </c>
      <c r="J22" s="137">
        <f t="shared" si="9"/>
        <v>0</v>
      </c>
      <c r="K22" s="135"/>
      <c r="L22" s="135"/>
      <c r="M22" s="135"/>
      <c r="N22" s="135"/>
      <c r="O22" s="136"/>
      <c r="P22" s="135"/>
      <c r="Q22" s="136"/>
      <c r="S22" s="138" t="str">
        <f t="shared" si="10"/>
        <v/>
      </c>
      <c r="T22" s="160" t="e">
        <f>1/$I$29</f>
        <v>#DIV/0!</v>
      </c>
      <c r="U22" s="140" t="e">
        <f t="shared" si="7"/>
        <v>#DIV/0!</v>
      </c>
      <c r="V22" s="152" t="e">
        <f>IF(Q22=1,0,S22*T22)</f>
        <v>#VALUE!</v>
      </c>
      <c r="W22" s="48" t="e">
        <f t="shared" si="11"/>
        <v>#VALUE!</v>
      </c>
      <c r="Y22" s="355"/>
      <c r="Z22" s="355"/>
      <c r="AG22" s="345"/>
      <c r="AH22" s="345"/>
      <c r="AI22" s="345"/>
      <c r="AJ22" s="345"/>
      <c r="AK22" s="345"/>
      <c r="AL22" s="345"/>
      <c r="AM22" s="345"/>
    </row>
    <row r="23" spans="2:39" ht="48.75" customHeight="1" x14ac:dyDescent="0.25">
      <c r="B23" s="301">
        <v>4</v>
      </c>
      <c r="C23" s="154" t="s">
        <v>257</v>
      </c>
      <c r="D23" s="189"/>
      <c r="E23" s="279" t="s">
        <v>258</v>
      </c>
      <c r="F23" s="276"/>
      <c r="G23" s="247" t="s">
        <v>259</v>
      </c>
      <c r="H23" s="128"/>
      <c r="I23" s="137">
        <f>SUM(K23:P23)</f>
        <v>0</v>
      </c>
      <c r="J23" s="137">
        <f t="shared" si="9"/>
        <v>0</v>
      </c>
      <c r="K23" s="135"/>
      <c r="L23" s="135"/>
      <c r="M23" s="135"/>
      <c r="N23" s="135"/>
      <c r="O23" s="197"/>
      <c r="P23" s="135"/>
      <c r="Q23" s="136"/>
      <c r="S23" s="138" t="str">
        <f t="shared" si="10"/>
        <v/>
      </c>
      <c r="T23" s="160" t="e">
        <f>1/$I$29</f>
        <v>#DIV/0!</v>
      </c>
      <c r="U23" s="140" t="e">
        <f t="shared" si="7"/>
        <v>#DIV/0!</v>
      </c>
      <c r="V23" s="152" t="e">
        <f>IF(Q23=1,0,S23*T23)</f>
        <v>#VALUE!</v>
      </c>
      <c r="W23" s="48" t="e">
        <f t="shared" si="11"/>
        <v>#VALUE!</v>
      </c>
      <c r="Y23" s="355"/>
      <c r="Z23" s="355"/>
      <c r="AG23" s="358" t="s">
        <v>1607</v>
      </c>
      <c r="AH23" s="358"/>
      <c r="AI23" s="358"/>
      <c r="AJ23" s="358"/>
      <c r="AK23" s="358"/>
      <c r="AL23" s="358"/>
      <c r="AM23" s="358"/>
    </row>
    <row r="24" spans="2:39" ht="60.75" customHeight="1" x14ac:dyDescent="0.25">
      <c r="B24" s="301">
        <v>5</v>
      </c>
      <c r="C24" s="154" t="s">
        <v>260</v>
      </c>
      <c r="D24" s="189"/>
      <c r="E24" s="279" t="s">
        <v>261</v>
      </c>
      <c r="F24" s="276"/>
      <c r="G24" s="247" t="s">
        <v>262</v>
      </c>
      <c r="H24" s="128"/>
      <c r="I24" s="137">
        <f>SUM(K24:P24)</f>
        <v>0</v>
      </c>
      <c r="J24" s="137">
        <f t="shared" si="9"/>
        <v>0</v>
      </c>
      <c r="K24" s="135"/>
      <c r="L24" s="135"/>
      <c r="M24" s="135"/>
      <c r="N24" s="135"/>
      <c r="O24" s="136"/>
      <c r="P24" s="135"/>
      <c r="Q24" s="136"/>
      <c r="S24" s="138" t="str">
        <f t="shared" si="10"/>
        <v/>
      </c>
      <c r="T24" s="160" t="e">
        <f>1/$I$29</f>
        <v>#DIV/0!</v>
      </c>
      <c r="U24" s="140" t="e">
        <f t="shared" si="7"/>
        <v>#DIV/0!</v>
      </c>
      <c r="V24" s="152" t="e">
        <f>IF(Q24=1,0,S24*T24)</f>
        <v>#VALUE!</v>
      </c>
      <c r="W24" s="48" t="e">
        <f t="shared" si="11"/>
        <v>#VALUE!</v>
      </c>
      <c r="Y24" s="355"/>
      <c r="Z24" s="355"/>
      <c r="AG24" s="358" t="s">
        <v>1608</v>
      </c>
      <c r="AH24" s="358"/>
      <c r="AI24" s="358"/>
      <c r="AJ24" s="358"/>
      <c r="AK24" s="358"/>
      <c r="AL24" s="358"/>
      <c r="AM24" s="358"/>
    </row>
    <row r="25" spans="2:39" ht="51" customHeight="1" x14ac:dyDescent="0.25">
      <c r="B25" s="301">
        <v>6</v>
      </c>
      <c r="C25" s="154" t="s">
        <v>263</v>
      </c>
      <c r="D25" s="189"/>
      <c r="E25" s="279" t="s">
        <v>264</v>
      </c>
      <c r="F25" s="276"/>
      <c r="G25" s="280"/>
      <c r="H25" s="128"/>
      <c r="I25" s="137">
        <f>SUM(K25:P25)</f>
        <v>0</v>
      </c>
      <c r="J25" s="137">
        <f t="shared" si="9"/>
        <v>0</v>
      </c>
      <c r="K25" s="135"/>
      <c r="L25" s="135"/>
      <c r="M25" s="135"/>
      <c r="N25" s="135"/>
      <c r="O25" s="136"/>
      <c r="P25" s="135"/>
      <c r="Q25" s="136"/>
      <c r="S25" s="138" t="str">
        <f t="shared" si="10"/>
        <v/>
      </c>
      <c r="T25" s="160" t="e">
        <f>1/$I$29</f>
        <v>#DIV/0!</v>
      </c>
      <c r="U25" s="140" t="e">
        <f t="shared" si="7"/>
        <v>#DIV/0!</v>
      </c>
      <c r="V25" s="152" t="e">
        <f>IF(Q25=1,0,S25*T25)</f>
        <v>#VALUE!</v>
      </c>
      <c r="W25" s="48" t="e">
        <f t="shared" si="11"/>
        <v>#VALUE!</v>
      </c>
      <c r="Y25" s="355"/>
      <c r="Z25" s="355"/>
      <c r="AG25" s="358" t="s">
        <v>1609</v>
      </c>
      <c r="AH25" s="358"/>
      <c r="AI25" s="358"/>
      <c r="AJ25" s="358"/>
      <c r="AK25" s="358"/>
      <c r="AL25" s="358"/>
      <c r="AM25" s="358"/>
    </row>
    <row r="26" spans="2:39" ht="45.75" customHeight="1" x14ac:dyDescent="0.25">
      <c r="B26" s="301" t="s">
        <v>265</v>
      </c>
      <c r="C26" s="155" t="s">
        <v>266</v>
      </c>
      <c r="D26" s="189"/>
      <c r="E26" s="279" t="s">
        <v>267</v>
      </c>
      <c r="F26" s="276"/>
      <c r="G26" s="247" t="s">
        <v>268</v>
      </c>
      <c r="H26" s="128"/>
      <c r="I26" s="165"/>
      <c r="J26" s="137">
        <f t="shared" si="9"/>
        <v>0</v>
      </c>
      <c r="K26" s="135"/>
      <c r="L26" s="135"/>
      <c r="M26" s="135"/>
      <c r="N26" s="135"/>
      <c r="O26" s="136"/>
      <c r="P26" s="135"/>
      <c r="Q26" s="136"/>
      <c r="S26" s="138" t="str">
        <f t="shared" si="10"/>
        <v/>
      </c>
      <c r="T26" s="160"/>
      <c r="U26" s="140" t="e">
        <f t="shared" si="7"/>
        <v>#DIV/0!</v>
      </c>
      <c r="V26" s="152"/>
      <c r="W26" s="48" t="e">
        <f t="shared" si="11"/>
        <v>#VALUE!</v>
      </c>
      <c r="Y26" s="355"/>
      <c r="Z26" s="355"/>
      <c r="AG26" s="358" t="s">
        <v>1610</v>
      </c>
      <c r="AH26" s="358"/>
      <c r="AI26" s="358"/>
      <c r="AJ26" s="358"/>
      <c r="AK26" s="358"/>
      <c r="AL26" s="358"/>
      <c r="AM26" s="358"/>
    </row>
    <row r="27" spans="2:39" ht="45.75" customHeight="1" x14ac:dyDescent="0.25">
      <c r="B27" s="301" t="s">
        <v>269</v>
      </c>
      <c r="C27" s="156" t="s">
        <v>270</v>
      </c>
      <c r="D27" s="189"/>
      <c r="E27" s="279" t="s">
        <v>271</v>
      </c>
      <c r="F27" s="276"/>
      <c r="G27" s="247" t="s">
        <v>272</v>
      </c>
      <c r="H27" s="128"/>
      <c r="I27" s="165"/>
      <c r="J27" s="137">
        <f t="shared" si="9"/>
        <v>0</v>
      </c>
      <c r="K27" s="135"/>
      <c r="L27" s="135"/>
      <c r="M27" s="135"/>
      <c r="N27" s="135"/>
      <c r="O27" s="136"/>
      <c r="P27" s="135"/>
      <c r="Q27" s="136"/>
      <c r="S27" s="138" t="str">
        <f t="shared" si="10"/>
        <v/>
      </c>
      <c r="T27" s="160"/>
      <c r="U27" s="140" t="e">
        <f t="shared" si="7"/>
        <v>#DIV/0!</v>
      </c>
      <c r="V27" s="152"/>
      <c r="W27" s="48" t="e">
        <f t="shared" si="11"/>
        <v>#VALUE!</v>
      </c>
      <c r="Y27" s="355"/>
      <c r="Z27" s="355"/>
      <c r="AG27" s="358" t="s">
        <v>1611</v>
      </c>
      <c r="AH27" s="358"/>
      <c r="AI27" s="358"/>
      <c r="AJ27" s="358"/>
      <c r="AK27" s="358"/>
      <c r="AL27" s="358"/>
      <c r="AM27" s="358"/>
    </row>
    <row r="28" spans="2:39" ht="43.5" customHeight="1" x14ac:dyDescent="0.25">
      <c r="B28" s="301" t="s">
        <v>273</v>
      </c>
      <c r="C28" s="157" t="s">
        <v>274</v>
      </c>
      <c r="D28" s="189"/>
      <c r="E28" s="279" t="s">
        <v>275</v>
      </c>
      <c r="F28" s="276"/>
      <c r="G28" s="247" t="s">
        <v>276</v>
      </c>
      <c r="H28" s="139"/>
      <c r="I28" s="165"/>
      <c r="J28" s="137">
        <f t="shared" si="9"/>
        <v>0</v>
      </c>
      <c r="K28" s="135"/>
      <c r="L28" s="135"/>
      <c r="M28" s="135"/>
      <c r="N28" s="135"/>
      <c r="O28" s="136"/>
      <c r="P28" s="135"/>
      <c r="Q28" s="136"/>
      <c r="S28" s="138" t="str">
        <f t="shared" si="10"/>
        <v/>
      </c>
      <c r="T28" s="160"/>
      <c r="U28" s="140" t="e">
        <f t="shared" si="7"/>
        <v>#DIV/0!</v>
      </c>
      <c r="V28" s="152"/>
      <c r="W28" s="48" t="e">
        <f t="shared" si="11"/>
        <v>#VALUE!</v>
      </c>
      <c r="Y28" s="355"/>
      <c r="Z28" s="355"/>
      <c r="AG28" s="358" t="s">
        <v>1612</v>
      </c>
      <c r="AH28" s="358"/>
      <c r="AI28" s="358"/>
      <c r="AJ28" s="358"/>
      <c r="AK28" s="358"/>
      <c r="AL28" s="358"/>
      <c r="AM28" s="358"/>
    </row>
    <row r="29" spans="2:39" x14ac:dyDescent="0.25">
      <c r="C29" s="165"/>
      <c r="D29" s="191"/>
      <c r="E29" s="191"/>
      <c r="F29" s="191"/>
      <c r="G29" s="191"/>
      <c r="I29" s="163">
        <f>SUM(I10:I28)</f>
        <v>0</v>
      </c>
      <c r="J29" s="194">
        <f>SUM(J10:J28)</f>
        <v>0</v>
      </c>
      <c r="V29" s="184" t="e">
        <f>SUM(V10:V25)</f>
        <v>#VALUE!</v>
      </c>
      <c r="W29" s="184" t="e">
        <f>SUM(W10:W28)</f>
        <v>#VALUE!</v>
      </c>
      <c r="Y29" s="180"/>
      <c r="Z29" s="180"/>
      <c r="AG29" s="345"/>
      <c r="AH29" s="345"/>
      <c r="AI29" s="345"/>
      <c r="AJ29" s="345"/>
      <c r="AK29" s="345"/>
      <c r="AL29" s="345"/>
      <c r="AM29" s="345"/>
    </row>
    <row r="30" spans="2:39" x14ac:dyDescent="0.25">
      <c r="C30" s="165"/>
      <c r="D30" s="165"/>
      <c r="E30" s="165"/>
      <c r="F30" s="165"/>
      <c r="G30" s="165"/>
      <c r="R30" s="131" t="s">
        <v>277</v>
      </c>
      <c r="S30" s="142">
        <f>SUMIF(I29,6-V32,V29)</f>
        <v>0</v>
      </c>
      <c r="W30"/>
      <c r="Y30" s="180"/>
      <c r="Z30" s="180"/>
    </row>
    <row r="31" spans="2:39" x14ac:dyDescent="0.25">
      <c r="C31" s="165"/>
      <c r="D31" s="165"/>
      <c r="E31" s="165"/>
      <c r="F31" s="165"/>
      <c r="G31" s="165"/>
      <c r="R31" s="131" t="s">
        <v>278</v>
      </c>
      <c r="S31" s="142">
        <f>SUMIF(J29,19-V33,W29)</f>
        <v>0</v>
      </c>
      <c r="X31" s="141"/>
      <c r="Y31"/>
      <c r="Z31"/>
    </row>
    <row r="32" spans="2:39" x14ac:dyDescent="0.25">
      <c r="C32" s="165"/>
      <c r="D32" s="165"/>
      <c r="E32" s="165"/>
      <c r="F32" s="165"/>
      <c r="G32" s="165"/>
      <c r="U32" s="163" t="s">
        <v>285</v>
      </c>
      <c r="V32" s="163">
        <f>SUM(Q10,Q12,Q22:Q25)</f>
        <v>0</v>
      </c>
      <c r="X32" s="141"/>
    </row>
    <row r="33" spans="3:32" x14ac:dyDescent="0.25">
      <c r="C33" s="165"/>
      <c r="D33" s="165"/>
      <c r="E33" s="165"/>
      <c r="F33" s="165"/>
      <c r="G33" s="165"/>
      <c r="U33" s="163" t="s">
        <v>286</v>
      </c>
      <c r="V33" s="163">
        <f>SUM(Q10:Q28)</f>
        <v>0</v>
      </c>
    </row>
    <row r="34" spans="3:32" ht="13.5" customHeight="1" x14ac:dyDescent="0.25">
      <c r="C34" s="165"/>
      <c r="D34" s="165"/>
      <c r="E34" s="165"/>
      <c r="F34" s="165"/>
      <c r="G34" s="165"/>
    </row>
    <row r="35" spans="3:32" x14ac:dyDescent="0.25">
      <c r="C35" s="165"/>
      <c r="D35" s="165"/>
      <c r="E35" s="165"/>
      <c r="F35" s="165"/>
      <c r="G35" s="165"/>
    </row>
    <row r="42" spans="3:32" ht="22.5" customHeight="1" x14ac:dyDescent="0.25">
      <c r="AA42" s="164"/>
      <c r="AB42" s="164"/>
      <c r="AC42" s="164"/>
    </row>
    <row r="44" spans="3:32" ht="15" customHeight="1" x14ac:dyDescent="0.25">
      <c r="AA44" s="164"/>
      <c r="AB44" s="164"/>
      <c r="AC44" s="164"/>
      <c r="AD44" s="164"/>
      <c r="AE44" s="164"/>
      <c r="AF44" s="164"/>
    </row>
  </sheetData>
  <sheetProtection formatCells="0" formatColumns="0" formatRows="0" insertColumns="0" insertRows="0" insertHyperlinks="0" deleteColumns="0" deleteRows="0" sort="0" autoFilter="0" pivotTables="0"/>
  <mergeCells count="47">
    <mergeCell ref="Y11:Z11"/>
    <mergeCell ref="Y12:Z12"/>
    <mergeCell ref="AG7:AM8"/>
    <mergeCell ref="AG10:AM10"/>
    <mergeCell ref="C6:R6"/>
    <mergeCell ref="B1:Z1"/>
    <mergeCell ref="AG15:AM15"/>
    <mergeCell ref="AG16:AM16"/>
    <mergeCell ref="AG17:AM17"/>
    <mergeCell ref="AG18:AM18"/>
    <mergeCell ref="C2:T2"/>
    <mergeCell ref="Y13:Z13"/>
    <mergeCell ref="Y14:Z14"/>
    <mergeCell ref="K5:AC5"/>
    <mergeCell ref="C7:C8"/>
    <mergeCell ref="AG11:AM11"/>
    <mergeCell ref="AG12:AM12"/>
    <mergeCell ref="AG14:AM14"/>
    <mergeCell ref="E7:E8"/>
    <mergeCell ref="G7:G8"/>
    <mergeCell ref="S7:U7"/>
    <mergeCell ref="Y18:Z18"/>
    <mergeCell ref="AG20:AM20"/>
    <mergeCell ref="AG28:AM28"/>
    <mergeCell ref="AG21:AM21"/>
    <mergeCell ref="AG26:AM26"/>
    <mergeCell ref="AG25:AM25"/>
    <mergeCell ref="AG27:AM27"/>
    <mergeCell ref="AG23:AM23"/>
    <mergeCell ref="AG24:AM24"/>
    <mergeCell ref="AG19:AM19"/>
    <mergeCell ref="Y20:Z20"/>
    <mergeCell ref="I7:Q7"/>
    <mergeCell ref="C3:T3"/>
    <mergeCell ref="Y28:Z28"/>
    <mergeCell ref="Y21:Z21"/>
    <mergeCell ref="Y23:Z23"/>
    <mergeCell ref="Y24:Z24"/>
    <mergeCell ref="Y22:Z22"/>
    <mergeCell ref="Y25:Z25"/>
    <mergeCell ref="Y26:Z26"/>
    <mergeCell ref="Y10:Z10"/>
    <mergeCell ref="Y19:Z19"/>
    <mergeCell ref="Y27:Z27"/>
    <mergeCell ref="Y15:Z15"/>
    <mergeCell ref="Y16:Z16"/>
    <mergeCell ref="Y17:Z17"/>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False</openByDefault>
  <xsnScope/>
</customXsn>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7.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A65609-E9C0-4E35-983E-6BBE62BF7404}">
  <ds:schemaRefs>
    <ds:schemaRef ds:uri="http://schemas.microsoft.com/office/2006/metadata/properties"/>
    <ds:schemaRef ds:uri="http://schemas.microsoft.com/office/infopath/2007/PartnerControls"/>
    <ds:schemaRef ds:uri="5853e249-3efc-412b-93d1-e2f4d7003703"/>
    <ds:schemaRef ds:uri="http://schemas.microsoft.com/sharepoint/v3"/>
    <ds:schemaRef ds:uri="d23a570b-d7a9-49ca-a34c-8afb8206b4bf"/>
  </ds:schemaRefs>
</ds:datastoreItem>
</file>

<file path=customXml/itemProps2.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3.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E29A65-A5F9-41DF-B9DE-B3C4ACEF71C4}">
  <ds:schemaRefs>
    <ds:schemaRef ds:uri="http://schemas.microsoft.com/office/2006/metadata/customXsn"/>
  </ds:schemaRefs>
</ds:datastoreItem>
</file>

<file path=customXml/itemProps5.xml><?xml version="1.0" encoding="utf-8"?>
<ds:datastoreItem xmlns:ds="http://schemas.openxmlformats.org/officeDocument/2006/customXml" ds:itemID="{B0098D88-FCAD-4526-B5B0-9BE2F409519E}">
  <ds:schemaRefs>
    <ds:schemaRef ds:uri="http://schemas.microsoft.com/office/2006/metadata/longProperties"/>
  </ds:schemaRefs>
</ds:datastoreItem>
</file>

<file path=customXml/itemProps6.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7.xml><?xml version="1.0" encoding="utf-8"?>
<ds:datastoreItem xmlns:ds="http://schemas.openxmlformats.org/officeDocument/2006/customXml" ds:itemID="{C9053258-AB1D-4C95-ADB6-2E3B627DEA39}">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12</vt:i4>
      </vt:variant>
    </vt:vector>
  </ap:HeadingPairs>
  <ap:TitlesOfParts>
    <vt:vector baseType="lpstr" size="29">
      <vt:lpstr>11</vt:lpstr>
      <vt:lpstr>1</vt:lpstr>
      <vt:lpstr>2</vt:lpstr>
      <vt:lpstr>3</vt:lpstr>
      <vt:lpstr>Introduzione</vt:lpstr>
      <vt:lpstr>Quadro</vt:lpstr>
      <vt:lpstr>D1</vt:lpstr>
      <vt:lpstr>D2</vt:lpstr>
      <vt:lpstr>D3</vt:lpstr>
      <vt:lpstr>D4</vt:lpstr>
      <vt:lpstr>D5</vt:lpstr>
      <vt:lpstr>D6</vt:lpstr>
      <vt:lpstr>D7</vt:lpstr>
      <vt:lpstr>Sintesi</vt:lpstr>
      <vt:lpstr>Panoramica BSI e CSI</vt:lpstr>
      <vt:lpstr>Figures</vt:lpstr>
      <vt:lpstr>Quadro OMS</vt:lpstr>
      <vt:lpstr>'D1'!Print_Area</vt:lpstr>
      <vt:lpstr>'D2'!Print_Area</vt:lpstr>
      <vt:lpstr>'D3'!Print_Area</vt:lpstr>
      <vt:lpstr>'D4'!Print_Area</vt:lpstr>
      <vt:lpstr>'D5'!Print_Area</vt:lpstr>
      <vt:lpstr>'D6'!Print_Area</vt:lpstr>
      <vt:lpstr>'D7'!Print_Area</vt:lpstr>
      <vt:lpstr>Introduzione!Print_Area</vt:lpstr>
      <vt:lpstr>'Panoramica BSI e CSI'!Print_Area</vt:lpstr>
      <vt:lpstr>Quadro!Print_Area</vt:lpstr>
      <vt:lpstr>'Quadro OMS'!Print_Area</vt:lpstr>
      <vt:lpstr>Sintesi!Print_Area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2019-01-18T13:51:59.0000000Z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ies>
</file>