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CO\Publication\aa_SCIENTIFIC ADVICE\HPV public consultation\"/>
    </mc:Choice>
  </mc:AlternateContent>
  <bookViews>
    <workbookView xWindow="120" yWindow="75" windowWidth="18915" windowHeight="10305"/>
  </bookViews>
  <sheets>
    <sheet name="HOME" sheetId="1" r:id="rId1"/>
    <sheet name="STUDIES" sheetId="3" r:id="rId2"/>
    <sheet name="PICO1" sheetId="4" r:id="rId3"/>
    <sheet name="Hoja1" sheetId="8" state="hidden" r:id="rId4"/>
    <sheet name="PICO2" sheetId="10" r:id="rId5"/>
    <sheet name="PICO3" sheetId="11" r:id="rId6"/>
    <sheet name="PICO4" sheetId="12" r:id="rId7"/>
    <sheet name="PICO5" sheetId="13" r:id="rId8"/>
    <sheet name="PICO6" sheetId="14" r:id="rId9"/>
    <sheet name="PICO7" sheetId="15" r:id="rId10"/>
    <sheet name="PICO8" sheetId="16" r:id="rId11"/>
    <sheet name="PICO9" sheetId="17" r:id="rId12"/>
    <sheet name="PICO10" sheetId="18" r:id="rId13"/>
    <sheet name="REFERENCES" sheetId="6" r:id="rId14"/>
    <sheet name="Hoja2" sheetId="9" state="hidden" r:id="rId15"/>
  </sheets>
  <externalReferences>
    <externalReference r:id="rId16"/>
  </externalReferences>
  <definedNames>
    <definedName name="Down">Hoja2!$A$2:$A$5</definedName>
    <definedName name="DOWN_N">Hoja2!$A$1:$A$5</definedName>
    <definedName name="g">[1]Hoja2!$D$1:$D$5</definedName>
    <definedName name="GRADE">Hoja2!$G$1:$G$5</definedName>
    <definedName name="Grade_down">Hoja2!#REF!</definedName>
    <definedName name="up">Hoja2!$D$1:$D$5</definedName>
  </definedNames>
  <calcPr calcId="162913"/>
</workbook>
</file>

<file path=xl/calcChain.xml><?xml version="1.0" encoding="utf-8"?>
<calcChain xmlns="http://schemas.openxmlformats.org/spreadsheetml/2006/main">
  <c r="C34" i="17" l="1"/>
  <c r="C35" i="15" l="1"/>
  <c r="C4" i="15"/>
  <c r="C33" i="18" l="1"/>
  <c r="C52" i="18" s="1"/>
  <c r="C54" i="17"/>
  <c r="C35" i="16"/>
  <c r="C56" i="16" s="1"/>
  <c r="C56" i="15"/>
  <c r="C34" i="14"/>
  <c r="C54" i="14" s="1"/>
  <c r="C33" i="13"/>
  <c r="C52" i="13" s="1"/>
  <c r="C35" i="12"/>
  <c r="C56" i="12" s="1"/>
  <c r="C35" i="11"/>
  <c r="C56" i="11" s="1"/>
  <c r="C34" i="10"/>
  <c r="C54" i="10" s="1"/>
  <c r="C34" i="4"/>
  <c r="C54" i="4" s="1"/>
  <c r="C4" i="18" l="1"/>
  <c r="C4" i="17"/>
  <c r="C4" i="16"/>
  <c r="C4" i="14"/>
  <c r="C4" i="13"/>
  <c r="C4" i="12"/>
  <c r="C4" i="11"/>
  <c r="C4" i="10"/>
  <c r="C4" i="4"/>
  <c r="K44" i="14" l="1"/>
  <c r="K43" i="14"/>
  <c r="K42" i="14"/>
  <c r="K41" i="14"/>
  <c r="K40" i="14"/>
  <c r="K45" i="16"/>
  <c r="K44" i="16"/>
  <c r="K43" i="16"/>
  <c r="K42" i="16"/>
  <c r="K41" i="16"/>
  <c r="K44" i="17"/>
  <c r="K43" i="17"/>
  <c r="K42" i="17"/>
  <c r="K41" i="17"/>
  <c r="K40" i="17"/>
  <c r="E40" i="11" l="1"/>
  <c r="K43" i="13" l="1"/>
  <c r="K42" i="13"/>
  <c r="K41" i="13"/>
  <c r="K40" i="13"/>
  <c r="K39" i="13"/>
  <c r="K45" i="12"/>
  <c r="K44" i="12"/>
  <c r="K43" i="12"/>
  <c r="K42" i="12"/>
  <c r="K41" i="12"/>
  <c r="E39" i="10"/>
  <c r="K44" i="10"/>
  <c r="K43" i="10"/>
  <c r="K42" i="10"/>
  <c r="K41" i="10"/>
  <c r="K40" i="10"/>
  <c r="K45" i="11"/>
  <c r="K44" i="11"/>
  <c r="K43" i="11"/>
  <c r="K42" i="11"/>
  <c r="K41" i="11"/>
  <c r="K45" i="15"/>
  <c r="K44" i="15"/>
  <c r="K43" i="15"/>
  <c r="K42" i="15"/>
  <c r="K41" i="15"/>
  <c r="B2" i="15"/>
  <c r="M45" i="15"/>
  <c r="I45" i="15"/>
  <c r="E45" i="15"/>
  <c r="B45" i="15"/>
  <c r="M44" i="15"/>
  <c r="I44" i="15"/>
  <c r="E44" i="15"/>
  <c r="B44" i="15"/>
  <c r="M43" i="15"/>
  <c r="I43" i="15"/>
  <c r="E43" i="15"/>
  <c r="B43" i="15"/>
  <c r="M42" i="15"/>
  <c r="I42" i="15"/>
  <c r="E42" i="15"/>
  <c r="B42" i="15"/>
  <c r="M41" i="15"/>
  <c r="I41" i="15"/>
  <c r="E41" i="15"/>
  <c r="B41" i="15"/>
  <c r="G40" i="15"/>
  <c r="E40" i="15"/>
  <c r="I44" i="10"/>
  <c r="I43" i="10"/>
  <c r="I42" i="10"/>
  <c r="I41" i="10"/>
  <c r="I40" i="10"/>
  <c r="K43" i="18"/>
  <c r="K42" i="18"/>
  <c r="K41" i="18"/>
  <c r="K40" i="18"/>
  <c r="K39" i="18"/>
  <c r="B2" i="18"/>
  <c r="C2" i="18" s="1"/>
  <c r="M43" i="18"/>
  <c r="I43" i="18"/>
  <c r="E43" i="18"/>
  <c r="B43" i="18"/>
  <c r="M42" i="18"/>
  <c r="I42" i="18"/>
  <c r="E42" i="18"/>
  <c r="B42" i="18"/>
  <c r="M41" i="18"/>
  <c r="I41" i="18"/>
  <c r="E41" i="18"/>
  <c r="B41" i="18"/>
  <c r="M40" i="18"/>
  <c r="I40" i="18"/>
  <c r="E40" i="18"/>
  <c r="B40" i="18"/>
  <c r="M39" i="18"/>
  <c r="I39" i="18"/>
  <c r="E39" i="18"/>
  <c r="B39" i="18"/>
  <c r="G38" i="18"/>
  <c r="E38" i="18"/>
  <c r="B2" i="17"/>
  <c r="M44" i="17"/>
  <c r="I44" i="17"/>
  <c r="E44" i="17"/>
  <c r="B44" i="17"/>
  <c r="M43" i="17"/>
  <c r="I43" i="17"/>
  <c r="E43" i="17"/>
  <c r="B43" i="17"/>
  <c r="M42" i="17"/>
  <c r="I42" i="17"/>
  <c r="E42" i="17"/>
  <c r="B42" i="17"/>
  <c r="M41" i="17"/>
  <c r="I41" i="17"/>
  <c r="E41" i="17"/>
  <c r="B41" i="17"/>
  <c r="M40" i="17"/>
  <c r="I40" i="17"/>
  <c r="E40" i="17"/>
  <c r="B40" i="17"/>
  <c r="G39" i="17"/>
  <c r="E39" i="17"/>
  <c r="B2" i="16"/>
  <c r="M45" i="16"/>
  <c r="I45" i="16"/>
  <c r="E45" i="16"/>
  <c r="B45" i="16"/>
  <c r="M44" i="16"/>
  <c r="I44" i="16"/>
  <c r="E44" i="16"/>
  <c r="B44" i="16"/>
  <c r="M43" i="16"/>
  <c r="I43" i="16"/>
  <c r="E43" i="16"/>
  <c r="B43" i="16"/>
  <c r="M42" i="16"/>
  <c r="I42" i="16"/>
  <c r="E42" i="16"/>
  <c r="B42" i="16"/>
  <c r="M41" i="16"/>
  <c r="I41" i="16"/>
  <c r="E41" i="16"/>
  <c r="B41" i="16"/>
  <c r="G40" i="16"/>
  <c r="E40" i="16"/>
  <c r="B2" i="14"/>
  <c r="M44" i="14"/>
  <c r="I44" i="14"/>
  <c r="E44" i="14"/>
  <c r="B44" i="14"/>
  <c r="M43" i="14"/>
  <c r="I43" i="14"/>
  <c r="E43" i="14"/>
  <c r="B43" i="14"/>
  <c r="M42" i="14"/>
  <c r="I42" i="14"/>
  <c r="E42" i="14"/>
  <c r="B42" i="14"/>
  <c r="M41" i="14"/>
  <c r="I41" i="14"/>
  <c r="E41" i="14"/>
  <c r="B41" i="14"/>
  <c r="M40" i="14"/>
  <c r="I40" i="14"/>
  <c r="E40" i="14"/>
  <c r="B40" i="14"/>
  <c r="G39" i="14"/>
  <c r="E39" i="14"/>
  <c r="B2" i="13"/>
  <c r="M43" i="13"/>
  <c r="I43" i="13"/>
  <c r="E43" i="13"/>
  <c r="B43" i="13"/>
  <c r="M42" i="13"/>
  <c r="I42" i="13"/>
  <c r="E42" i="13"/>
  <c r="B42" i="13"/>
  <c r="M41" i="13"/>
  <c r="I41" i="13"/>
  <c r="E41" i="13"/>
  <c r="B41" i="13"/>
  <c r="M40" i="13"/>
  <c r="I40" i="13"/>
  <c r="E40" i="13"/>
  <c r="B40" i="13"/>
  <c r="M39" i="13"/>
  <c r="I39" i="13"/>
  <c r="E39" i="13"/>
  <c r="B39" i="13"/>
  <c r="G38" i="13"/>
  <c r="E38" i="13"/>
  <c r="B2" i="12"/>
  <c r="M45" i="12"/>
  <c r="I45" i="12"/>
  <c r="E45" i="12"/>
  <c r="B45" i="12"/>
  <c r="M44" i="12"/>
  <c r="I44" i="12"/>
  <c r="E44" i="12"/>
  <c r="B44" i="12"/>
  <c r="M43" i="12"/>
  <c r="I43" i="12"/>
  <c r="E43" i="12"/>
  <c r="B43" i="12"/>
  <c r="M42" i="12"/>
  <c r="I42" i="12"/>
  <c r="E42" i="12"/>
  <c r="B42" i="12"/>
  <c r="M41" i="12"/>
  <c r="I41" i="12"/>
  <c r="E41" i="12"/>
  <c r="B41" i="12"/>
  <c r="G40" i="12"/>
  <c r="E40" i="12"/>
  <c r="B2" i="11"/>
  <c r="M45" i="11"/>
  <c r="I45" i="11"/>
  <c r="E45" i="11"/>
  <c r="B45" i="11"/>
  <c r="M44" i="11"/>
  <c r="I44" i="11"/>
  <c r="E44" i="11"/>
  <c r="B44" i="11"/>
  <c r="M43" i="11"/>
  <c r="I43" i="11"/>
  <c r="E43" i="11"/>
  <c r="B43" i="11"/>
  <c r="M42" i="11"/>
  <c r="I42" i="11"/>
  <c r="E42" i="11"/>
  <c r="B42" i="11"/>
  <c r="M41" i="11"/>
  <c r="I41" i="11"/>
  <c r="E41" i="11"/>
  <c r="B41" i="11"/>
  <c r="G40" i="11"/>
  <c r="C6" i="18" l="1"/>
  <c r="C3" i="18"/>
  <c r="C5" i="18"/>
  <c r="C3" i="17"/>
  <c r="C6" i="17"/>
  <c r="C2" i="17"/>
  <c r="C5" i="17"/>
  <c r="C3" i="16"/>
  <c r="C5" i="16"/>
  <c r="C6" i="16"/>
  <c r="C2" i="16"/>
  <c r="C6" i="15"/>
  <c r="C2" i="15"/>
  <c r="C5" i="15"/>
  <c r="C3" i="15"/>
  <c r="C6" i="14"/>
  <c r="C2" i="14"/>
  <c r="C5" i="14"/>
  <c r="C3" i="14"/>
  <c r="C3" i="13"/>
  <c r="C6" i="13"/>
  <c r="C2" i="13"/>
  <c r="C5" i="13"/>
  <c r="C6" i="12"/>
  <c r="C2" i="12"/>
  <c r="C5" i="12"/>
  <c r="C3" i="12"/>
  <c r="C5" i="11"/>
  <c r="C3" i="11"/>
  <c r="C6" i="11"/>
  <c r="C2" i="11"/>
  <c r="B2" i="10"/>
  <c r="M44" i="10"/>
  <c r="E44" i="10"/>
  <c r="B44" i="10"/>
  <c r="M43" i="10"/>
  <c r="E43" i="10"/>
  <c r="B43" i="10"/>
  <c r="M42" i="10"/>
  <c r="E42" i="10"/>
  <c r="B42" i="10"/>
  <c r="M41" i="10"/>
  <c r="E41" i="10"/>
  <c r="B41" i="10"/>
  <c r="M40" i="10"/>
  <c r="E40" i="10"/>
  <c r="B40" i="10"/>
  <c r="G39" i="10"/>
  <c r="C3" i="10" l="1"/>
  <c r="C6" i="10"/>
  <c r="C2" i="10"/>
  <c r="C5" i="10"/>
  <c r="E44" i="4"/>
  <c r="E42" i="4"/>
  <c r="E43" i="4"/>
  <c r="E40" i="4"/>
  <c r="E41" i="4"/>
  <c r="G39" i="4" l="1"/>
  <c r="E39" i="4"/>
  <c r="M44" i="4" l="1"/>
  <c r="K44" i="4"/>
  <c r="I44" i="4"/>
  <c r="B44" i="4"/>
  <c r="M43" i="4"/>
  <c r="K43" i="4"/>
  <c r="I43" i="4"/>
  <c r="B43" i="4"/>
  <c r="M42" i="4"/>
  <c r="K42" i="4"/>
  <c r="I42" i="4"/>
  <c r="B42" i="4"/>
  <c r="M41" i="4"/>
  <c r="K41" i="4"/>
  <c r="I41" i="4"/>
  <c r="B41" i="4"/>
  <c r="M40" i="4"/>
  <c r="K40" i="4"/>
  <c r="I40" i="4"/>
  <c r="B40" i="4"/>
  <c r="B2" i="4"/>
  <c r="C6" i="4" l="1"/>
  <c r="C5" i="4"/>
  <c r="C3" i="4"/>
  <c r="C2" i="4"/>
  <c r="Y7" i="1"/>
  <c r="Z7" i="1" s="1"/>
  <c r="Z8" i="1" l="1"/>
</calcChain>
</file>

<file path=xl/sharedStrings.xml><?xml version="1.0" encoding="utf-8"?>
<sst xmlns="http://schemas.openxmlformats.org/spreadsheetml/2006/main" count="1526" uniqueCount="504">
  <si>
    <t>Research question</t>
  </si>
  <si>
    <t>Version Date</t>
  </si>
  <si>
    <t>PICO1</t>
  </si>
  <si>
    <t>PICO2</t>
  </si>
  <si>
    <t>Population</t>
  </si>
  <si>
    <t>Intervention</t>
  </si>
  <si>
    <t>Comparison</t>
  </si>
  <si>
    <t>Immunogenicity outcomes</t>
  </si>
  <si>
    <t>No</t>
  </si>
  <si>
    <t>PICO3</t>
  </si>
  <si>
    <t>PICO4</t>
  </si>
  <si>
    <t>PICO5</t>
  </si>
  <si>
    <t>PICO6</t>
  </si>
  <si>
    <t>PICO7</t>
  </si>
  <si>
    <t>PICO8</t>
  </si>
  <si>
    <t>PICO9</t>
  </si>
  <si>
    <t>PICO10</t>
  </si>
  <si>
    <t>Analysis</t>
  </si>
  <si>
    <t xml:space="preserve">Reference </t>
  </si>
  <si>
    <t>(first author, year)</t>
  </si>
  <si>
    <t>Study population</t>
  </si>
  <si>
    <t>Period</t>
  </si>
  <si>
    <t>Outcomes</t>
  </si>
  <si>
    <t>Outcome meassures</t>
  </si>
  <si>
    <t>NCT00543543
EUCTR2007-003528-39-DK/SE/DE/AT</t>
  </si>
  <si>
    <t>TOPIC</t>
  </si>
  <si>
    <t>Setting</t>
  </si>
  <si>
    <t>95%CI</t>
  </si>
  <si>
    <t>N participants</t>
  </si>
  <si>
    <t>(studies)</t>
  </si>
  <si>
    <t>Comments</t>
  </si>
  <si>
    <t>Quality of the evidence (GRADE)</t>
  </si>
  <si>
    <t>Short reference</t>
  </si>
  <si>
    <t>Full reference</t>
  </si>
  <si>
    <t>Number</t>
  </si>
  <si>
    <t>Joura, 2015</t>
  </si>
  <si>
    <t>Joura EA, Giuliano AR, Iversen OE, Bouchard C, Mao C, Mehlsen J, Moreira ED Jr, Ngan Y, Petersen LK, Lazcano-Ponce E, Pitisuttithum P, Restrepo JA, Stuart G, Woelber L, Yang YC, Cuzick J, Garland SM, Huh W, Kjaer SK, Bautista OM, Chan IS, Chen J, Gesser R, Moeller E, Ritter M, Vuocolo S, Luxembourg A; Broad Spectrum HPV Vaccine Study. A 9-valent HPV vaccine against infection and intraepithelial neoplasia in women. N Engl J Med. 2015 Feb 19;372(8):711-23. doi: 10.1056/NEJMoa1405044.</t>
  </si>
  <si>
    <t>Study characteristics</t>
  </si>
  <si>
    <t>Design</t>
  </si>
  <si>
    <t>Inconsistency</t>
  </si>
  <si>
    <t>Indirectness</t>
  </si>
  <si>
    <t>Publication bias</t>
  </si>
  <si>
    <t>Other considerations</t>
  </si>
  <si>
    <t>Nº of participants (studies)</t>
  </si>
  <si>
    <t>Risk of bias</t>
  </si>
  <si>
    <t>Not applicable</t>
  </si>
  <si>
    <t>Not serious</t>
  </si>
  <si>
    <t>Serious</t>
  </si>
  <si>
    <t>Very serious</t>
  </si>
  <si>
    <t>Large</t>
  </si>
  <si>
    <t>Very large</t>
  </si>
  <si>
    <t>EVIDENCE PROFILE (EV) TABLE</t>
  </si>
  <si>
    <t>SUMMARY OF FINDINGS (SoF) TABLE</t>
  </si>
  <si>
    <t>9-valent HPV (3 doses)</t>
  </si>
  <si>
    <t>9-valent HPV (2 doses, 0,6 months)</t>
  </si>
  <si>
    <t>9-valent HPV (2 doses, 0,12 months)</t>
  </si>
  <si>
    <t>Joura, 2015 (4)</t>
  </si>
  <si>
    <t>7 months</t>
  </si>
  <si>
    <t>NCT00943722
EUCTR2009-011617-25-FI/BE/ AT/SE/ES</t>
  </si>
  <si>
    <t>Gender and age</t>
  </si>
  <si>
    <t xml:space="preserve">9-valent HPV
(3 doses; 0, 2, 6 months)
</t>
  </si>
  <si>
    <t>4-valent HPV
(3 doses; 0,2,6 months)</t>
  </si>
  <si>
    <t>NCT01047345
EUCTR2009-015500-26-SE/DK</t>
  </si>
  <si>
    <t>Placebo</t>
  </si>
  <si>
    <t>9-valent HPV
(3 doses; 0, 2, 6 months)</t>
  </si>
  <si>
    <t>NCT01304498
EUCTR2010-023393-39-FI/BE/SE/ES/DK/IT</t>
  </si>
  <si>
    <t>NCT01651949</t>
  </si>
  <si>
    <t>NCT02114385
EUCTR2013-003399-10-DE</t>
  </si>
  <si>
    <t>9-valent HPV
(3 doses; 0, 2, 6 months)
in heterosexual males
16 to 26-year old and MSM 16 to 26-year old</t>
  </si>
  <si>
    <t>QUALITY ASSESSMENT</t>
  </si>
  <si>
    <t>SUMMARY OF FINDINGS</t>
  </si>
  <si>
    <t>OUTCOMES</t>
  </si>
  <si>
    <t>ABSOLUTE EFFECT</t>
  </si>
  <si>
    <t>RELATIVE EFFECT</t>
  </si>
  <si>
    <t>MODERATE</t>
  </si>
  <si>
    <t>LOW</t>
  </si>
  <si>
    <t>VERY LOW</t>
  </si>
  <si>
    <t>Van Damme P, Meijer CJLM, Kieninger D, Schuyleman A, Thomas S, Luxembourg A, Baudin M. A phase III clinical study to compare the immunogenicity and safety of the 9-valent and quadrivalent HPV vaccines in men. Vaccine. 2016 Jul 29;34(35):4205-4212. doi: 10.1016/j.vaccine.2016.06.056. Epub 2016 Jun 25.</t>
  </si>
  <si>
    <t>Iversen OE, Miranda MJ, Ulied A, Soerdal T, Lazarus E, Chokephaibulkit K, Block SL, Skrivanek A, Nur Azurah AG, Fong SM, Dvorak V, Kim KH, Cestero RM, Berkovitch M, Ceyhan M, Ellison MC, Ritter MA, Yuan SS, DiNubile MJ, Saah AJ, Luxembourg A. Immunogenicity of the 9-Valent HPV Vaccine Using 2-Dose Regimens in Girls and Boys vs a 3-Dose Regimen in Women. JAMA. 2016 Dec 13;316(22):2411-2421. doi: 10.1001/jama.2016.17615.</t>
  </si>
  <si>
    <t>Castellsagué X, Giuliano AR, Goldstone S, Guevara A, Mogensen O, Palefsky JM, Group T, Shields C, Liu K, Maansson R, Luxembourg A, Kaplan SS. Immunogenicity and safety of the 9-valent HPV vaccine in men. Vaccine. 2015 Nov 27;33(48):6892-901. doi: 10.1016/j.vaccine.2015.06.088. Epub 2015 Jul 2.</t>
  </si>
  <si>
    <t xml:space="preserve">Vesikari T, Brodszki N, van Damme P, Diez-Domingo J, Icardi G, Petersen LK, Tran C, Thomas S, Luxembourg A, Baudin M. A Randomized, Double-Blind, Phase III Study of the Immunogenicity and Safety of a 9-Valent Human Papillomavirus L1 Virus-Like Particle Vaccine (V503) Versus Gardasil® in 9-15-Year-Old Girls. Pediatr Infect Dis J. 2015 Sep;34(9):992-8. doi: 10.1097/INF.0000000000000773.   </t>
  </si>
  <si>
    <t>Garland SM, Cheung TH, McNeill S, Petersen LK, Romaguera J, Vazquez-Narvaez J, Bautista O, Shields C, Vuocolo S, Luxembourg A. Safety and immunogenicity of a 9-valent HPV vaccine in females 12-26 years of age who previously received the quadrivalent HPV vaccine. Vaccine. 2015 Nov 27;33(48):6855-64. doi: 10.1016/j.vaccine.2015.08.059. Epub 2015 Sep 26.</t>
  </si>
  <si>
    <t>Van Damme P, Olsson SE, Block S, Castellsague X, Gray GE, Herrera T, Huang LM, Kim DS, Pitisuttithum P, Chen J, Christiano S, Maansson R, Moeller E, Sun X, Vuocolo S, Luxembourg A. Immunogenicity and Safety of a 9-Valent HPV Vaccine. Pediatrics. 2015 Jul;136(1):e28-39. doi: 10.1542/peds.2014-3745.</t>
  </si>
  <si>
    <t>Vesikari, 2015</t>
  </si>
  <si>
    <t>Van Dame, 2015</t>
  </si>
  <si>
    <t>Iversen, 2016</t>
  </si>
  <si>
    <t>Garland, 2015</t>
  </si>
  <si>
    <t>Castellsagué, 2015</t>
  </si>
  <si>
    <t>24 centers across 6 countries (Belgium, Denmark, Finland, Italy, Spain and Sweden)</t>
  </si>
  <si>
    <t>NCT01984697</t>
  </si>
  <si>
    <t>52 centers in 15 countries</t>
  </si>
  <si>
    <t>9-valent HPV
(Two doses 0, 6 months)
9-valent HPV
(Two doses 0, 12 months)</t>
  </si>
  <si>
    <t>9-valent HPV
(3 doses
at 0, 2, 6 months)</t>
  </si>
  <si>
    <r>
      <t xml:space="preserve">Incidence (n, %) of: 
- AEs (overall).
- Injection-site events.
- Systemic events (all events not correlated to the injection site and not serious)
- SAEs (effects that results in death, life-threatening, or requires inpatient hospitalization or prolongation of existing hospitalization, results in persistent or significant disability/incapacity, or in congenital anomaly/birth defect).
- Discontinuation due to AEs.
</t>
    </r>
    <r>
      <rPr>
        <i/>
        <sz val="11"/>
        <color theme="1"/>
        <rFont val="Calibri"/>
        <family val="2"/>
        <scheme val="minor"/>
      </rPr>
      <t>* Irrespective of causality.</t>
    </r>
  </si>
  <si>
    <t>One or more AEs</t>
  </si>
  <si>
    <t>Injection-site events</t>
  </si>
  <si>
    <t>Systemic events</t>
  </si>
  <si>
    <t>Serious events</t>
  </si>
  <si>
    <t>Discontinuation due to AEs</t>
  </si>
  <si>
    <t>599 (1RCT)</t>
  </si>
  <si>
    <t xml:space="preserve">Study event rates (%) </t>
  </si>
  <si>
    <t>281/300 (93.7%)</t>
  </si>
  <si>
    <t>265/300 (88.3%)</t>
  </si>
  <si>
    <t>156/300 (52.0%)</t>
  </si>
  <si>
    <t>2/300 (0.7%)</t>
  </si>
  <si>
    <t>1/300 (0.3%)</t>
  </si>
  <si>
    <t>287/299 (96.0%)</t>
  </si>
  <si>
    <t>274/299 (91.6%)</t>
  </si>
  <si>
    <t>142/299 (47.5%)</t>
  </si>
  <si>
    <t>1/299 (0.3%)</t>
  </si>
  <si>
    <t xml:space="preserve"> Effect</t>
  </si>
  <si>
    <t xml:space="preserve">HIGH </t>
  </si>
  <si>
    <t>Risk difference with 9vHPV</t>
  </si>
  <si>
    <t xml:space="preserve">Site of injection AEs include pain, swelling, erythema and pruritus. </t>
  </si>
  <si>
    <t xml:space="preserve">Systemic events are defined as all events that are not correlated to the injection site and are not serious (they include principally headache, pyrexia and dizziness). </t>
  </si>
  <si>
    <t>420/466 (90.1%)</t>
  </si>
  <si>
    <t>398/466 (85.4%)</t>
  </si>
  <si>
    <t>266/466 (57.1%)</t>
  </si>
  <si>
    <t>16/466 (3.4%)</t>
  </si>
  <si>
    <t>0/466 (0.0%)</t>
  </si>
  <si>
    <t>-</t>
  </si>
  <si>
    <t>536/662 (81.0%)</t>
  </si>
  <si>
    <t>482/662 (72.8%)</t>
  </si>
  <si>
    <t>277/662 (41.8%)</t>
  </si>
  <si>
    <t>11/662 (1.7%)</t>
  </si>
  <si>
    <t>0/662 (0.0%)</t>
  </si>
  <si>
    <t>127/313  (40.6%)</t>
  </si>
  <si>
    <t>87/313 (27.8%)</t>
  </si>
  <si>
    <t>32/313 (10.2%)</t>
  </si>
  <si>
    <t>8/313 (2.6%)</t>
  </si>
  <si>
    <t>0/313 (0.0%)</t>
  </si>
  <si>
    <t>75/294 (25.5%)</t>
  </si>
  <si>
    <t>48/294 (16.3%)</t>
  </si>
  <si>
    <t>16/294 (5.4%)</t>
  </si>
  <si>
    <t>3/294 (1.0%)</t>
  </si>
  <si>
    <t>0/294 (0.0%)</t>
  </si>
  <si>
    <t>59/293 (20.1%)</t>
  </si>
  <si>
    <t>36/293 (12.3%)</t>
  </si>
  <si>
    <t>12/293 (4.1%)</t>
  </si>
  <si>
    <t>3/293 (1.0%)</t>
  </si>
  <si>
    <t>1/293 (0.3%)</t>
  </si>
  <si>
    <t>48/296 (16.2%)</t>
  </si>
  <si>
    <t>24/296 (8.1%)</t>
  </si>
  <si>
    <t>12/296 (4.1%)</t>
  </si>
  <si>
    <t>5/296 (1.7%)</t>
  </si>
  <si>
    <t>0/296 (0.0%)</t>
  </si>
  <si>
    <t>229/305 (75.1%)</t>
  </si>
  <si>
    <t>134/305 (43.9%)</t>
  </si>
  <si>
    <t>170/305 (55.7%)</t>
  </si>
  <si>
    <t>3/305 (1.0%)</t>
  </si>
  <si>
    <t>0/305 (0.0%)</t>
  </si>
  <si>
    <t>583/608 (95.9%)</t>
  </si>
  <si>
    <t>554/608 (91.1%)</t>
  </si>
  <si>
    <t>363/608 (59.7%)</t>
  </si>
  <si>
    <t>3/608 (0.5%)</t>
  </si>
  <si>
    <t>913 (1RCT)</t>
  </si>
  <si>
    <t>204/248 (82.3%)</t>
  </si>
  <si>
    <t>196/248 (79.0%)</t>
  </si>
  <si>
    <t>101/248 (40.7%)</t>
  </si>
  <si>
    <t>0/248 (0.0%)</t>
  </si>
  <si>
    <t>203/248 (81.9%)</t>
  </si>
  <si>
    <t>179/248 (72.2%)</t>
  </si>
  <si>
    <t>100/248 (40.3%)</t>
  </si>
  <si>
    <t>6/248 (2.42%)</t>
  </si>
  <si>
    <t>Known allergy to any vaccine component, a history of severe allergic reaction, thrombocytopenia, coagulation disorder, positive urine pregnancy test or a previous positive HPV test. Immunocompromised (including anyone who had had a splenectomy), subjects that had received immunosuppressive therapy in the previous year, had received immunoglobulin or a blood-derived product within the previous 6 months, had enrolled in any other clinical study of an investigational medicinal product, had received a marketed HPV vaccine or participated in a previous HPV vaccine clinical trial (active agent or placebo) or had a history of any other condition that could confound study results or interfere with participation in the study.</t>
  </si>
  <si>
    <t xml:space="preserve">Serious events were defined as side effects that results in death, life-threatening, or requires inpatient hospitalization or prolongation of existing hospitalization, results in persistent or significant disability/incapacity, or in congenital anomaly/birth defect. </t>
  </si>
  <si>
    <t>496 (1RCT)</t>
  </si>
  <si>
    <t>36 months</t>
  </si>
  <si>
    <t>60 months</t>
  </si>
  <si>
    <t>Participants
who received at least 1 study vaccine dose and for whom
safety follow-up data were available</t>
  </si>
  <si>
    <t>*</t>
  </si>
  <si>
    <t xml:space="preserve">Total sample size = 924 females 
9vHPVvaccine (n=618): 122 (12-15 years old) and 496 (16-26 years old) 
Placebo group (n=306): 60 (12-15 years old) and 246 (16-26 years old) </t>
  </si>
  <si>
    <t xml:space="preserve">Outcomes are recorded regardless of causality </t>
  </si>
  <si>
    <t>Data source:</t>
  </si>
  <si>
    <t>Highlighted in brown data extrated or completed by ICO group</t>
  </si>
  <si>
    <t>Site</t>
  </si>
  <si>
    <t>Inclusion criteria</t>
  </si>
  <si>
    <t>Exclusion criteria</t>
  </si>
  <si>
    <t>Follow-up</t>
  </si>
  <si>
    <t>Sample size</t>
  </si>
  <si>
    <t>PICO questions - Full text</t>
  </si>
  <si>
    <t>Control group risk</t>
  </si>
  <si>
    <t>Relative effect</t>
  </si>
  <si>
    <t>Absolute effect</t>
  </si>
  <si>
    <t>Quality (GRADE)</t>
  </si>
  <si>
    <t>Relative risk is the ratio of the probability of an event occurring in an exposed group to the probability of the event occurring in control group. The relative risk, its standard error and 95% confidence interval are calculated according to Altman, 1991. Where zeros cause problems with computation of the relative risk or its standard error, 0.5 is added to all cells (Pagano &amp; Gauvreau, 2000; Deeks &amp; Higgins, 2010).</t>
  </si>
  <si>
    <t>2 Downgraded one level for imprecision: wide 95%CI</t>
  </si>
  <si>
    <t>Analysis in participants who received at least 1 study vaccine dose and for whom safety follow-up data were available</t>
  </si>
  <si>
    <r>
      <rPr>
        <sz val="11"/>
        <color theme="1"/>
        <rFont val="Calibri"/>
        <family val="2"/>
      </rPr>
      <t xml:space="preserve"># </t>
    </r>
    <r>
      <rPr>
        <sz val="11"/>
        <color theme="1"/>
        <rFont val="Calibri"/>
        <family val="2"/>
        <scheme val="minor"/>
      </rPr>
      <t>Although the original study design is randomized, the present comparison is not randomized.</t>
    </r>
  </si>
  <si>
    <t>202 (1NoRCT)#</t>
  </si>
  <si>
    <t>606 (1NoRCT)#</t>
  </si>
  <si>
    <t>509 (1NoRCT)#</t>
  </si>
  <si>
    <t>Incidence (n, %) of: 
- AEs (overall).
- Injection-site events.
- Systemic events (all events not correlated to the injection site and not serious)
- SAEs (effects that result in death, are life-threatening, or require inpatient hospitalization or prolongation of existing hospitalization, result in persistent or significant disability/incapacity, or in congenital anomaly/birth defect).
- Discontinuation due to AEs.
* Irrespective of causality.</t>
  </si>
  <si>
    <t>HPV: human papillomavirus; AEs: adverse events; SAEs: several adverse events.</t>
  </si>
  <si>
    <t>What is the evidence on the safety of the 9vHPV vaccine?</t>
  </si>
  <si>
    <t>safety</t>
  </si>
  <si>
    <t>Three doses of 9-valent HPV vaccine versus three doses of 4-valent HPV vaccine in 9-to-15-year-old females - safety outcomes</t>
  </si>
  <si>
    <t>Three doses of 9-valent HPV vaccine in 9-to-15-year-old females versus three doses of 9-valent HPV vaccine in 16-to-26-year-old females – safety outcomes</t>
  </si>
  <si>
    <t>Two doses (0, 6 months) of 9-valent HPV vaccine in 9-to-14-year-old females versus three doses of 9-valent HPV vaccine in 16-to-26-year-old females – safety outcomes</t>
  </si>
  <si>
    <t>Two doses (0, 12 months) of 9-valent HPV vaccine in 9-to-14-year-old females and males versus three doses of 9-valent HPV vaccine in 16-to-26-year-old females – safety outcomes</t>
  </si>
  <si>
    <t>Three doses of 9-valent HPV vaccine versus three doses of 4-valent HPV vaccine in 16-to-26-year-old females - safety outcomes</t>
  </si>
  <si>
    <t>Three doses of 9-valent HPV vaccine versus placebo in 12-to-26-year-old females previously vaccinated with 4-valent HPV (3 doses) - safety outcomes</t>
  </si>
  <si>
    <t>Three doses of 9-valent HPV vaccine in 9-to-15-year-old males versus three doses of 9-valent HPV vaccine in 16-to-26-year-old females – safety outcomes</t>
  </si>
  <si>
    <t>Two doses (0, 6 months) of 9-valent HPV vaccine in 9-to-14-year-old males versus three doses of 9-valent HPV vaccine in 16-to-26-year-old females – safety outcomes</t>
  </si>
  <si>
    <t>Three doses of 9-valent HPV vaccine versus three doses of 4-valent HPV vaccine in 16-to-26-year-old males − safety outcomes</t>
  </si>
  <si>
    <t>Three doses of 9-valent HPV vaccine in 16-to-26-year-old heterosexual males versus three doses of 9-valent HPV vaccine in 16-to-26-year-old females – safety outcomes</t>
  </si>
  <si>
    <t>9-valent HPV (3 doses) in females 16−26 years old</t>
  </si>
  <si>
    <t>Females 16−26 years old</t>
  </si>
  <si>
    <t xml:space="preserve">4-valent HPV (3 doses)  in females 16−26 years old </t>
  </si>
  <si>
    <t>Males 16−26 years old</t>
  </si>
  <si>
    <t>4-valent HPV (3 doses) in males 16−26 years old</t>
  </si>
  <si>
    <t>Heterosexual males 16−26 years old</t>
  </si>
  <si>
    <t>Females 9−15 years old</t>
  </si>
  <si>
    <t>4-valent HPV (3 doses) in females 9−15 years old</t>
  </si>
  <si>
    <t>Males 9−15 years old</t>
  </si>
  <si>
    <t>Females 9−14 years old</t>
  </si>
  <si>
    <t>Females and males 9−14 years old</t>
  </si>
  <si>
    <t>Males 9−14 years old</t>
  </si>
  <si>
    <t>9-valent HPV (2 doses, 0, 6 months)</t>
  </si>
  <si>
    <t>Females 12−26 years old previously vaccinated with 4-valent HPV (3 doses)</t>
  </si>
  <si>
    <t>Placebo (3 doses) in females 12−26 years old previously vaccinated with 4-valent HPV (3 doses)</t>
  </si>
  <si>
    <r>
      <t xml:space="preserve">Incidence (n, %) of: 
-AEs (overall)
-injection-site events
-systemic events (all events not correlated to the injection site and not serious)
-SAEs (effects that results in death, life-threatening, or requires inpatient hospitalization or prolongation of existing hospitalization, results in persistent or significant disability/incapacity, or in congenital anomaly/birth defect); and
-discontinuation due to AEs.
</t>
    </r>
    <r>
      <rPr>
        <i/>
        <sz val="11"/>
        <color theme="1"/>
        <rFont val="Calibri"/>
        <family val="2"/>
        <scheme val="minor"/>
      </rPr>
      <t>*: irrespective of causality.</t>
    </r>
  </si>
  <si>
    <t>Phase III
Randomised double-blind controlled trial</t>
  </si>
  <si>
    <t>Phase III
Randomised open-label study</t>
  </si>
  <si>
    <t>Phase III
Randomised double-blind controlled clinical trial</t>
  </si>
  <si>
    <t>Phase III
Non-randomised open label trial</t>
  </si>
  <si>
    <t>Data highlighted in brown extracted or completed by ICO group.</t>
  </si>
  <si>
    <t>#: subjects who underwent randomisation.</t>
  </si>
  <si>
    <t>7 centres in 3 countries (Belgium, Germany and the Netherlands)</t>
  </si>
  <si>
    <t>76 centers in 17 countries (Canada, Colombia,Denmark, Germany, Israel, Malaysia, Mexico, Norway, Peru, the Philippines, Poland, South Africa, Spain, Sweden, Thailand, Turkey and the United States)</t>
  </si>
  <si>
    <t>Males aged 16−&lt;27 years in good physical health and with history of no more than five lifetime female and no male sexual partners.</t>
  </si>
  <si>
    <t>February 2011−May 2011 (enrolment)</t>
  </si>
  <si>
    <t>March 2014−September 2014 (enrolment); April 2015 (last study visit)</t>
  </si>
  <si>
    <t>August 2009–April 2013 (last study visit)</t>
  </si>
  <si>
    <t>December 2013–June 2015 (last study visit)</t>
  </si>
  <si>
    <t>September 2007–April 2013 (last study visit)</t>
  </si>
  <si>
    <t>February 2010–June 2011 (last study visit)</t>
  </si>
  <si>
    <t>October 2012–August 2014 (last study visit)</t>
  </si>
  <si>
    <t>Girls aged ≥9−&lt;16 years at enrolment in good physical health who were virgins and not planning to become sexually active through month 7 of the study</t>
  </si>
  <si>
    <t xml:space="preserve">Females 9−26 years old and males 9−15 years old healthy and sexually naive at enrollment and throughout the vaccination period (through month 7). For the older cohort, participants were required to be healthy and have no history of abnormal Papanicolaou test results, no more than 4 lifetime sexual partners and no previous abnormal cervical biopsy results.
</t>
  </si>
  <si>
    <t>Girls and boys aged 9−14 year old healthy and not sexually active prior to enrollment. Adolescent girls and young women aged 16−26 year old healthy, with 4 or fewer lifetime sexual partners without a history of abnormal Papanicolaou test results or other cervical abnormalities  and agree to use effective contraception through study month 7. Participants were required to be afebrile (oral temperature&lt;37.8°C) for 24 hours before each vaccine injection.</t>
  </si>
  <si>
    <t>Females 16−26 years old with no history of an abnormal result on a Papanicolaou (Pap) test, no more than four lifetime sexual partners and no previous abnormal finding on cervical biopsy.</t>
  </si>
  <si>
    <t>Healthy adolescent girls (12–15 years old), sexually naïve at enrollment and throughout the study and healthy young women (16–26 years old) with no history of abnormal Pap test results and no more than four lifetime sexual partners. All subjects were requiredto have received a 3-dose regimen of marketed 4vHPV vaccine within a 1-year period as confirmed by medical or vaccination records,with the third dose of 4vHPV vaccine administered at least one year prior−enrollment in the study.</t>
  </si>
  <si>
    <t xml:space="preserve">Healthy participants aged 16−26 years old with no history of abnormal cervical or anal Pap test results with no more than four lifetime sexual partners and no previous history of HPV-related external genital or anal lesions and (for women) HPV-related vaginal lesions or abnormal cervical biopsy results. </t>
  </si>
  <si>
    <t>Females 16−26 years old
Females and males
9−15 years old</t>
  </si>
  <si>
    <t>Females,
12−26 years old who previously received a 4-valent HPV (3 dose)</t>
  </si>
  <si>
    <t>Females 16−26 years old 
Males 16−26 years old</t>
  </si>
  <si>
    <t>Females and males 9−14 years old
Females 16−26 years old</t>
  </si>
  <si>
    <t xml:space="preserve">Pregnancy, known allergy to any vaccine component, thrombocytopenia, prior or ongoing immunosuppression or previous receipt of an HPV vaccine. </t>
  </si>
  <si>
    <t xml:space="preserve">Pregnancy, known allergy to any vaccine component,  with history of certain medical conditions or has taken certain medications or previous receipt of an HPV vaccine. </t>
  </si>
  <si>
    <t>Pregnancy (determined by urine or serum  -humanchorionic gonadotropin [ -hCG] testing), known allergy to any vaccine component, thrombocytopenia or immunosuppression/priorimmunosuppressive therapy.</t>
  </si>
  <si>
    <t>Pregnancy (determined by urine or serum -human chorionic gonadotropin testing), known allergy to any vaccine component, thrombocytopenia, immunosuppression/prior immunosuppressive therapy or previous receipt of an HPV vaccine.</t>
  </si>
  <si>
    <t>Known allergy to any component of the vaccine, previous history of a severe allergic reaction, thrombocytopenia, coagulation disorder or a positive HPV test, concurrent participation in any other clinical trial of an investigational medicinal product and previous vaccination with a marketed HPV vaccine or participation in a previous HPV vaccine clinical trial (active agent or placebo). Individuals who were immunocompromised (including those who had a splenectomy), received immunosuppressive therapy in the previous year, received immunoglobulin or a bloodderived product within the previous 6 months or had a history of any condition that could confound study results or interfere with participation in the study.</t>
  </si>
  <si>
    <t>Pregnancy, known allergy to any vaccine component, thrombocytopenia, immunosuppression/previous immunosuppressive therapy or previous receipt of an HPV vaccine.</t>
  </si>
  <si>
    <t>Total sample size=600 females</t>
  </si>
  <si>
    <t>Total sample size=14 215 females</t>
  </si>
  <si>
    <t>Total sample size=500 males</t>
  </si>
  <si>
    <t>Total sample size=2 520
1 419 males
HM: 1 106
MSM: 313 
1 101 females</t>
  </si>
  <si>
    <t>Total sample size=1 518 males and females
1) girls 9−14 years old (n=301) 2 doses 6 months apart
2) boys 9−14 years old (n=301) 2 doses 6 months apart
3) girls and boys 9−14 years old (n=301) 2 doses 12 months apart 
4) girls 9−14 years old (n=301) 3 doses over 6 months 
5) Control group adolescent girls and young women 16−26 years old (n=314)</t>
  </si>
  <si>
    <t>Total sample size=3 074
Females 16−26 years old (470)
Females 9−15 years old (1 935)
Males 9−15 years old (669)</t>
  </si>
  <si>
    <t>9-valent HPV
(3 doses; 0, 2, 6 months)
in females and males
9−15 years old</t>
  </si>
  <si>
    <t>4-valent HPV
(3 doses; 0, 2, 6 months)</t>
  </si>
  <si>
    <t>Imprecision</t>
  </si>
  <si>
    <t>Analysis in participants who received at least 1 study vaccine dose and for whom safety follow-up data were available.</t>
  </si>
  <si>
    <t>Outcomes are recorded regardless of causality.</t>
  </si>
  <si>
    <t xml:space="preserve">Systemic events are defined as all events that are not correlated to the injection site and not serious (they include principally headache, pyrexia and dizziness). </t>
  </si>
  <si>
    <t>Serious events were defined as side effects that results in death, are life-threatening or require inpatient hospitalisation or prolongation of existing hospitalisation or results in persistent or significant disability/incapacity or in congenital anomaly/birth defect.</t>
  </si>
  <si>
    <t>*: Quality and risk of bias assessment from 9-valent HPV vaccine systematic review provided by ECDC.</t>
  </si>
  <si>
    <t>1: not applicable because only one study was used to assess the specific outcome</t>
  </si>
  <si>
    <t>2: downgraded one level for imprecision due to wide 95%CI.</t>
  </si>
  <si>
    <t xml:space="preserve">937 per 1 000 </t>
  </si>
  <si>
    <t>883 per 1 000</t>
  </si>
  <si>
    <t>520 per 1 000</t>
  </si>
  <si>
    <t>7 per 1 000</t>
  </si>
  <si>
    <t>3 per 1 000</t>
  </si>
  <si>
    <t xml:space="preserve">High </t>
  </si>
  <si>
    <t>Moderate</t>
  </si>
  <si>
    <t>19 more per 1 000 (from 9 fewer−56 more)</t>
  </si>
  <si>
    <t>35 more per 1 000 (from 16 fewer−79 more)</t>
  </si>
  <si>
    <t>47 fewer per 1 000 (from 114 fewer−36 more)</t>
  </si>
  <si>
    <t>4 fewer per 1 000 (from 7 fewer−32 more)</t>
  </si>
  <si>
    <t>0 fewer per 1 000 (from 3 fewer−45 more)</t>
  </si>
  <si>
    <t>RR 1.02 (0.99−1.06)</t>
  </si>
  <si>
    <t>RR 1.04 (0.98−1.09)</t>
  </si>
  <si>
    <t>RR 0.91 (0.78−1.07)</t>
  </si>
  <si>
    <t>RR 0.5 (0.05−5.50)</t>
  </si>
  <si>
    <t>RR 1.0 (0.06−15.97)</t>
  </si>
  <si>
    <r>
      <rPr>
        <sz val="11"/>
        <color theme="1"/>
        <rFont val="Calibri"/>
        <family val="2"/>
      </rPr>
      <t xml:space="preserve">#: </t>
    </r>
    <r>
      <rPr>
        <sz val="11"/>
        <color theme="1"/>
        <rFont val="Calibri"/>
        <family val="2"/>
        <scheme val="minor"/>
      </rPr>
      <t>Although the original study design is randomised, the present comparison is not randomised.</t>
    </r>
  </si>
  <si>
    <t>1: not applicable because only one study was used to assess the specific outcome.</t>
  </si>
  <si>
    <t>956 per 1 000 (928−993)</t>
  </si>
  <si>
    <t>918 per 1 000 (865−962)</t>
  </si>
  <si>
    <t>473 per 1 000 (406−556)</t>
  </si>
  <si>
    <t>4 per 1 000 (0−39)</t>
  </si>
  <si>
    <t>3 per 1 000 (0−48)</t>
  </si>
  <si>
    <t>1 666/1 923 (86.6%)</t>
  </si>
  <si>
    <t>1 575/1 923 (81.9%)</t>
  </si>
  <si>
    <t>865/1 923 (45.0%)</t>
  </si>
  <si>
    <t>16/1 923 (0.8%)</t>
  </si>
  <si>
    <t>0/1 923 (0.0%)</t>
  </si>
  <si>
    <t>901 per 1 000</t>
  </si>
  <si>
    <t>854 per 1 000</t>
  </si>
  <si>
    <t>571 per 1 000</t>
  </si>
  <si>
    <t>34 per 1 000</t>
  </si>
  <si>
    <t>0 per 1 000</t>
  </si>
  <si>
    <t>36 fewer per 1 000 (from 0−63 fewer)</t>
  </si>
  <si>
    <t>34 fewer per 1 000 (from 0−68 fewer)</t>
  </si>
  <si>
    <t>120 fewer per 1 000 (from 80 fewer−160 fewer)</t>
  </si>
  <si>
    <t>26 fewer per 1 000 (from 18 fewer−30 fewer)</t>
  </si>
  <si>
    <t>Low</t>
  </si>
  <si>
    <t>865 per 1 000 (838−901)</t>
  </si>
  <si>
    <t>820 per 1 000 (786−854)</t>
  </si>
  <si>
    <t>451 per 1 000 (411−491)</t>
  </si>
  <si>
    <t>8 per 1 000 (4−16)</t>
  </si>
  <si>
    <t>2 389 (1NoRCT)#</t>
  </si>
  <si>
    <t>RR 0.96 (0.93−1.00)</t>
  </si>
  <si>
    <t>RR 0.96 (0.92−1.00)</t>
  </si>
  <si>
    <t>RR 0.79 (0.72−0.86)</t>
  </si>
  <si>
    <t>RR 0.24 (0.12−0.48)</t>
  </si>
  <si>
    <t>RR 0.24 (0.00−12.22)</t>
  </si>
  <si>
    <t>406 per 1 000</t>
  </si>
  <si>
    <t>278 per 1 000</t>
  </si>
  <si>
    <t>102 per 1 000</t>
  </si>
  <si>
    <t>26 per 1 000</t>
  </si>
  <si>
    <t>256 per 1 000 (203-325)</t>
  </si>
  <si>
    <t>170 per 1 000 (122-234)</t>
  </si>
  <si>
    <t>54 per 1 000 (31-97)</t>
  </si>
  <si>
    <t>10 per 1 000 (3-39)</t>
  </si>
  <si>
    <t>150 fewer per 1 000 (from 81 fewer−203 fewer)</t>
  </si>
  <si>
    <t>108 fewer per 1 000 (from 44 fewer−156 fewer)</t>
  </si>
  <si>
    <t>48 fewer per 1 000 (from 5 fewer−71 fewer)</t>
  </si>
  <si>
    <t>16 fewer per 1 000 (from 23 fewer−13 more)</t>
  </si>
  <si>
    <t>h</t>
  </si>
  <si>
    <t>Very low</t>
  </si>
  <si>
    <t>RR 0.63 (0.50−0.80)</t>
  </si>
  <si>
    <t>RR 0.61 (0.44−0.84)</t>
  </si>
  <si>
    <t>RR 0.53 (0.30−0.95)</t>
  </si>
  <si>
    <t>RR 0.40 (0.11−1.49)</t>
  </si>
  <si>
    <t>RR 1.06 (0.02−53.47)</t>
  </si>
  <si>
    <t>Control group (4vHPV − females 9−15 years)</t>
  </si>
  <si>
    <t>Intervention group (9vHPV − females 9−15 years)</t>
  </si>
  <si>
    <t>Control group (9vHPV − females 16−26 years)</t>
  </si>
  <si>
    <t>Intervention group (9vHPV −females 9−15 years)</t>
  </si>
  <si>
    <t>Intervention group (9vHPV − females 9−14 years)</t>
  </si>
  <si>
    <t>Control group (9vHPV 3d − females 16−26 years)</t>
  </si>
  <si>
    <t>Intervention group (9vHPV 2d − females 9−14 years)</t>
  </si>
  <si>
    <t>Control group (4vHPV − females 16−26 years)</t>
  </si>
  <si>
    <t>Intervention group (9vHPV  − females 16−26 years)</t>
  </si>
  <si>
    <t>Intervention group (9vHPV − females 16−26 years)</t>
  </si>
  <si>
    <t>Intervention group (9vHPV − males 9−15 years)</t>
  </si>
  <si>
    <t>Intervention group (9vHPV − males 9−14 years)</t>
  </si>
  <si>
    <t>Control group (4vHPV − males 16−26 years)</t>
  </si>
  <si>
    <t>Intervention group (9vHPV − males 16−26 years)</t>
  </si>
  <si>
    <t>Intervention group (9vHPV − HS males 16−26 years)</t>
  </si>
  <si>
    <t>HPV: human papillomavirus; HS: heterosexual; AE: adverse events; NoRCT: not randomised clinical trial; RR: relative risk.</t>
  </si>
  <si>
    <t>894 per 1 000</t>
  </si>
  <si>
    <t>841 per 1 000</t>
  </si>
  <si>
    <t>488 per 1 000</t>
  </si>
  <si>
    <t>24 per 1 000</t>
  </si>
  <si>
    <t>1062/1 394 (76.2%)</t>
  </si>
  <si>
    <t>942/1 394 (67.6%)</t>
  </si>
  <si>
    <t>517/1 394 (37.1%)</t>
  </si>
  <si>
    <t>23/1 394 (1.6%)</t>
  </si>
  <si>
    <t>2/1 394 (0.1%)</t>
  </si>
  <si>
    <t>961/1 075 (89.4%)</t>
  </si>
  <si>
    <t>904/1 075 (84.1%)</t>
  </si>
  <si>
    <t>525/1 075 (48.8%)</t>
  </si>
  <si>
    <t>26/1 075 (2.4%)</t>
  </si>
  <si>
    <t>3/1 075 (0.3%)</t>
  </si>
  <si>
    <t>203 per 1 000 (154-264)</t>
  </si>
  <si>
    <t>122 per 1 000 (86-175)</t>
  </si>
  <si>
    <t>41 per 1 000 (21-78)</t>
  </si>
  <si>
    <t>203 fewer per 1 000 (from 142 fewer−252 fewer)</t>
  </si>
  <si>
    <t>156 fewer per 1 000 (from 103 fewer−192 fewer)</t>
  </si>
  <si>
    <t>61 fewer per 1 000 (from 24 fewer−81 fewer)</t>
  </si>
  <si>
    <t>RR 0.50 (0.38−0.65)</t>
  </si>
  <si>
    <t>RR 0.44 (0.31−0.63)</t>
  </si>
  <si>
    <t>RR 0.40 (0.21−0.76)</t>
  </si>
  <si>
    <t>RR 0.40 (0.11−1.50)</t>
  </si>
  <si>
    <t>RR 3.20 (0.13−78.35)</t>
  </si>
  <si>
    <t>6 448/7 078 (91.1%)</t>
  </si>
  <si>
    <t>6 012/7 078 (84.9%)</t>
  </si>
  <si>
    <t>3 883/7 078 (54.9%)</t>
  </si>
  <si>
    <t>184/7 078 (2.6%)</t>
  </si>
  <si>
    <t>4/7 078 (0.1%)</t>
  </si>
  <si>
    <t>6 660/7 071 (94.2%)</t>
  </si>
  <si>
    <t>6 416/7 071 (90.7%)</t>
  </si>
  <si>
    <t>3 948/7 071 (55.8%)</t>
  </si>
  <si>
    <t>233/7 071 (3.3%)</t>
  </si>
  <si>
    <t>8/7 071 (0.1%)</t>
  </si>
  <si>
    <t>14 149 (1RCT)</t>
  </si>
  <si>
    <t>911 per 1 000</t>
  </si>
  <si>
    <t>849 per 1 000</t>
  </si>
  <si>
    <t>549 per 1 000</t>
  </si>
  <si>
    <t>1 per 1 000</t>
  </si>
  <si>
    <t>27 more per 1 000 (from 18−36 more)</t>
  </si>
  <si>
    <t>59 more per 1 000 (from 51−68 more)</t>
  </si>
  <si>
    <t>11 more per 1 000 (from 0−27 more)</t>
  </si>
  <si>
    <t>7 more per 1 000 (from 1−14 more)</t>
  </si>
  <si>
    <t>1 more per 1 000 (from 0−6 more)</t>
  </si>
  <si>
    <t>938 per 1 000 (929−947)</t>
  </si>
  <si>
    <t>908 per 1 000 (900−917)</t>
  </si>
  <si>
    <t>560 per 1 000 (549−576)</t>
  </si>
  <si>
    <t>33 per 1 000 (27−40)</t>
  </si>
  <si>
    <t>2 per 1 000 (0−7)</t>
  </si>
  <si>
    <t>RR 1.03 (1.02−1.04)</t>
  </si>
  <si>
    <t>RR 1.07 (1.06−1.08)</t>
  </si>
  <si>
    <t>RR 1.02 (1.00−1.05)</t>
  </si>
  <si>
    <t>RR 1.27 (1.05−1.53)</t>
  </si>
  <si>
    <t>RR 2.00 (0.60−6.65)</t>
  </si>
  <si>
    <t>751 per 1 000</t>
  </si>
  <si>
    <t>439 per 1 000</t>
  </si>
  <si>
    <t>557 per 1 000</t>
  </si>
  <si>
    <t xml:space="preserve">HIgh </t>
  </si>
  <si>
    <t>210 more per 1 000 (from 143−278 more)</t>
  </si>
  <si>
    <t>443 more per 1 000 (from 334−566 more)</t>
  </si>
  <si>
    <t>39 more per 1 000 (from 28−117 more)</t>
  </si>
  <si>
    <t>0.5 more per 1 000 (from 0.9−1.5 more)</t>
  </si>
  <si>
    <t>RR 1.28 (1.19−1.37)</t>
  </si>
  <si>
    <t>RR 2.01 (1.76−2.29)</t>
  </si>
  <si>
    <t>RR 1.07 (0.95−1.21)</t>
  </si>
  <si>
    <t>RR 0.50 (0.10−2.47)</t>
  </si>
  <si>
    <t>RR 3.51 (0.18−67.88)</t>
  </si>
  <si>
    <t>882 per 1 000 (773−1005)</t>
  </si>
  <si>
    <t>557 per 1 000 (529−674)</t>
  </si>
  <si>
    <t>596 per 1 000 (529−674)</t>
  </si>
  <si>
    <t>961 per 1 000 (894−1029)</t>
  </si>
  <si>
    <t>HPV: human papillomavirus; AE: adverse events; NoRCT: not randomised clinical trial; RR: relative risk.</t>
  </si>
  <si>
    <t>HPV: human papillomavirus; AE: adverse events; RCT: randomised clinical trial; RR: relative risk.</t>
  </si>
  <si>
    <t>2 389 (1NoRCT)</t>
  </si>
  <si>
    <t>Analysis in participants who received at least 1 study vaccine dose and for whom safety folLow-up data were available.</t>
  </si>
  <si>
    <t>811 per 1 000 (775−847)</t>
  </si>
  <si>
    <t>726 per 1 000 (683−777)</t>
  </si>
  <si>
    <t>417 per 1 000 (371−474)</t>
  </si>
  <si>
    <t>16 per 1 000 (8−35)</t>
  </si>
  <si>
    <t>RR 0.90 (0.86−0.94)</t>
  </si>
  <si>
    <t>RR 0.85 (0.80−0.91)</t>
  </si>
  <si>
    <t>RR 0.48 (0.23−1.03)</t>
  </si>
  <si>
    <t>RR 0.70 (0.01−35.44)</t>
  </si>
  <si>
    <t>RR 0.73 (0.65−0.83)</t>
  </si>
  <si>
    <t>7 months for all subjects (and at months 12, 24 and 36 from ∼600 randomly selected girls (random selection made before unblinding) and from all boys)</t>
  </si>
  <si>
    <t>72 centers in 17 countries (Austria, Belgium, Brazil, Chile, Colombia, Costa Rica, Finland, India, Peru, Poland, South Africa, South Korea, Spain, Sweden, Taiwan, Thailand and the United States)</t>
  </si>
  <si>
    <t>9-valent HPV
(3 doses; 0, 2, 6 months) in females 16−26 years old</t>
  </si>
  <si>
    <t>9-valent HPV
(3 doses; 0, 2, 6 months) in females 16 to 26-year old</t>
  </si>
  <si>
    <t xml:space="preserve">9-valent HPV (3 doses) in females 16−26 years old </t>
  </si>
  <si>
    <t>105 study sites across 18 countries (Austria, Brazil, Canada, Chile, Colombia, Denmark, Germany, Hong Kong, Japan, Korea, Mexico, New Zealand, Norway, Peru, Sweden, Taiwan, Thailand and the United States [including Puerto Rico])</t>
  </si>
  <si>
    <t>32 centers in 8 countries (Australia, Canada, Colombia, Denmark, Hong Kong,Mexico, Sweden and the United States [including Puerto Rico])</t>
  </si>
  <si>
    <t>Control group (Placebo − females 16−26 years)</t>
  </si>
  <si>
    <t>90 fewer per 1 000 (from 54 fewer−126 fewer)</t>
  </si>
  <si>
    <t>128 fewer per 1 000 (from 77 fewer−171 fewer)</t>
  </si>
  <si>
    <t>154 fewer per 1 000 (from 97 fewer−200 fewer)</t>
  </si>
  <si>
    <t>18 fewer per 1 000 (from 26 fewer−1 more)</t>
  </si>
  <si>
    <t>244 fewer per 1 000 (from 187 fewer−284 fewer)</t>
  </si>
  <si>
    <t>197 fewer per 1 000 (from 153 fewer−225 fewer)</t>
  </si>
  <si>
    <t>RR 0.40 (0.30−0.54)</t>
  </si>
  <si>
    <t>RR 0.29 (0.19−0.45)</t>
  </si>
  <si>
    <t>RR 0.66 (0.22−2.00)</t>
  </si>
  <si>
    <t>RR 1.06 (0.02−53.11)</t>
  </si>
  <si>
    <t>162 per 1 000 (122−219)</t>
  </si>
  <si>
    <t>81 per 1 000 (53−125)</t>
  </si>
  <si>
    <t>41 per 1 000 (21−78)</t>
  </si>
  <si>
    <t>17 per 1 000 (6−52)</t>
  </si>
  <si>
    <t>819 per 1 000</t>
  </si>
  <si>
    <t>722 per 1 000</t>
  </si>
  <si>
    <t>403 per 1 000</t>
  </si>
  <si>
    <t>242 per 1 000</t>
  </si>
  <si>
    <t>0 per 1 000 (from 57 fewer−74 more)</t>
  </si>
  <si>
    <t>72 more per 1 000 (from 7 fewer−152 more)</t>
  </si>
  <si>
    <t>4 more per 1 000 (from 73 fewer−100 more)</t>
  </si>
  <si>
    <t>223 fewere per 1 000 (from 242 fewer−87 more)</t>
  </si>
  <si>
    <t>RR 1.00 (0.93−1.09)</t>
  </si>
  <si>
    <t>RR 1.10 (0.99−1.21)</t>
  </si>
  <si>
    <t>RR 1.01 (0.82−1.25)</t>
  </si>
  <si>
    <t>RR 0.08 (0.00−1.36)</t>
  </si>
  <si>
    <t>RR 1.00 (0.02−50.20)</t>
  </si>
  <si>
    <t>819 per 1 000 (762−893)</t>
  </si>
  <si>
    <t>794 per 1 000 (715−874)</t>
  </si>
  <si>
    <t>407 per 1 000 (331−504)</t>
  </si>
  <si>
    <t>19 per 1 000 (0−329)</t>
  </si>
  <si>
    <t>2 469 (1NoRCT)</t>
  </si>
  <si>
    <t>134 fewer per 1 000 (from 107 fewer−161 fewer)</t>
  </si>
  <si>
    <t>168 fewer per 1 000 (from 135 fewer−193 fewer)</t>
  </si>
  <si>
    <t>117 fewer per 1 000 (from 78 fewer−112 fewer)</t>
  </si>
  <si>
    <t>8 fewer per 1 000 (from 15 fewer−5 more)</t>
  </si>
  <si>
    <t>1 fewer per 1 000 (from 3 fewer−6 more)</t>
  </si>
  <si>
    <t>RR 0.85 (0.82−0.88)</t>
  </si>
  <si>
    <t>RR 0.80 (0.77−0.84)</t>
  </si>
  <si>
    <t>RR 0.76 (0.70−0.84)</t>
  </si>
  <si>
    <t>RR 0.68 (0.39−1.19)</t>
  </si>
  <si>
    <t>RR 0.51 (0.09−3.07)</t>
  </si>
  <si>
    <t>760 per 1 000 (733−787)</t>
  </si>
  <si>
    <t>673 per 1 000 (648−704)</t>
  </si>
  <si>
    <t>371 per 1 000 (342−410)</t>
  </si>
  <si>
    <t>16 per 1 000 (9−29)</t>
  </si>
  <si>
    <t>2 per 1 000 (0−9)</t>
  </si>
  <si>
    <t>Vesikari, 2015 (1)</t>
  </si>
  <si>
    <t>Van Damme, 2015 (2)</t>
  </si>
  <si>
    <t>Iversen, 2016 (3)</t>
  </si>
  <si>
    <t>Garland, 2015 (5)</t>
  </si>
  <si>
    <t>Castellsagué, 2015 (6)</t>
  </si>
  <si>
    <t>Van Damme, 2016 (7)</t>
  </si>
  <si>
    <t>HPV: human papillomavirus; AE: adverse events.</t>
  </si>
  <si>
    <t>Van Damme, 2016</t>
  </si>
  <si>
    <t>Trial number (NTC or EUDRAct)</t>
  </si>
  <si>
    <t xml:space="preserve">6. Efficacy/effectiveness, immunogenicity, safety and tolerability of the 9-valent HPV vaccine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</si>
</sst>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11"/>
      <color rgb="FF0000CC"/>
      <name val="Calibri"/>
      <family val="2"/>
      <scheme val="minor"/>
    </font>
    <font>
      <b/>
      <sz val="11"/>
      <color theme="1"/>
      <name val="Calibri"/>
      <family val="2"/>
      <scheme val="minor"/>
    </font>
    <font>
      <b/>
      <sz val="12"/>
      <color rgb="FFC00000"/>
      <name val="Calibri"/>
      <family val="2"/>
      <scheme val="minor"/>
    </font>
    <font>
      <b/>
      <sz val="14"/>
      <color rgb="FFC00000"/>
      <name val="Calibri"/>
      <family val="2"/>
      <scheme val="minor"/>
    </font>
    <font>
      <sz val="12"/>
      <color theme="1"/>
      <name val="Calibri"/>
      <family val="2"/>
      <scheme val="minor"/>
    </font>
    <font>
      <b/>
      <sz val="12"/>
      <color theme="1"/>
      <name val="Calibri"/>
      <family val="2"/>
      <scheme val="minor"/>
    </font>
    <font>
      <i/>
      <sz val="11"/>
      <color theme="1"/>
      <name val="Calibri"/>
      <family val="2"/>
      <scheme val="minor"/>
    </font>
    <font>
      <sz val="11"/>
      <color theme="1"/>
      <name val="Calibri"/>
      <family val="2"/>
    </font>
    <font>
      <b/>
      <sz val="11"/>
      <color theme="0"/>
      <name val="Calibri"/>
      <family val="2"/>
      <scheme val="minor"/>
    </font>
    <font>
      <sz val="11"/>
      <name val="Calibri"/>
      <family val="2"/>
      <scheme val="minor"/>
    </font>
    <font>
      <b/>
      <sz val="9"/>
      <color theme="1"/>
      <name val="Calibri"/>
      <family val="2"/>
      <scheme val="minor"/>
    </font>
    <font>
      <sz val="9"/>
      <color theme="1"/>
      <name val="Calibri"/>
      <family val="2"/>
      <scheme val="minor"/>
    </font>
    <font>
      <b/>
      <sz val="11"/>
      <name val="Calibri"/>
      <family val="2"/>
      <scheme val="minor"/>
    </font>
    <font>
      <b/>
      <sz val="12"/>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39997558519241921"/>
        <bgColor indexed="64"/>
      </patternFill>
    </fill>
    <fill>
      <patternFill patternType="solid">
        <fgColor theme="5"/>
        <bgColor indexed="64"/>
      </patternFill>
    </fill>
    <fill>
      <patternFill patternType="solid">
        <fgColor theme="2"/>
        <bgColor indexed="64"/>
      </patternFill>
    </fill>
    <fill>
      <patternFill patternType="solid">
        <fgColor theme="2" tint="-9.9978637043366805E-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dashed">
        <color indexed="64"/>
      </right>
      <top/>
      <bottom/>
      <diagonal/>
    </border>
    <border>
      <left/>
      <right style="dashed">
        <color indexed="64"/>
      </right>
      <top/>
      <bottom style="medium">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ashed">
        <color indexed="64"/>
      </left>
      <right/>
      <top/>
      <bottom style="thin">
        <color indexed="64"/>
      </bottom>
      <diagonal/>
    </border>
    <border>
      <left/>
      <right style="thin">
        <color indexed="64"/>
      </right>
      <top style="thin">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bottom/>
      <diagonal/>
    </border>
  </borders>
  <cellStyleXfs count="1">
    <xf numFmtId="0" fontId="0" fillId="0" borderId="0"/>
  </cellStyleXfs>
  <cellXfs count="191">
    <xf numFmtId="0" fontId="0" fillId="0" borderId="0" xfId="0"/>
    <xf numFmtId="0" fontId="0" fillId="0" borderId="0" xfId="0" applyAlignment="1">
      <alignment vertical="top"/>
    </xf>
    <xf numFmtId="0" fontId="0" fillId="0" borderId="0" xfId="0" applyAlignment="1">
      <alignment vertical="top" wrapText="1"/>
    </xf>
    <xf numFmtId="0" fontId="1" fillId="2" borderId="0" xfId="0" applyFont="1" applyFill="1" applyAlignment="1">
      <alignment vertical="top" wrapText="1"/>
    </xf>
    <xf numFmtId="0" fontId="0" fillId="0" borderId="0" xfId="0" applyAlignment="1">
      <alignment wrapText="1"/>
    </xf>
    <xf numFmtId="0" fontId="2" fillId="0" borderId="0" xfId="0" applyFont="1" applyAlignment="1">
      <alignment vertical="top"/>
    </xf>
    <xf numFmtId="0" fontId="3" fillId="5" borderId="1" xfId="0" applyFont="1" applyFill="1" applyBorder="1" applyAlignment="1">
      <alignment vertical="top" wrapText="1"/>
    </xf>
    <xf numFmtId="0" fontId="6" fillId="5" borderId="4" xfId="0" applyFont="1" applyFill="1" applyBorder="1" applyAlignment="1">
      <alignment vertical="top" wrapText="1"/>
    </xf>
    <xf numFmtId="0" fontId="6" fillId="5" borderId="6" xfId="0" applyFont="1" applyFill="1" applyBorder="1" applyAlignment="1">
      <alignment vertical="top" wrapText="1"/>
    </xf>
    <xf numFmtId="0" fontId="7" fillId="0" borderId="0" xfId="0" applyFont="1"/>
    <xf numFmtId="0" fontId="7" fillId="0" borderId="0" xfId="0" applyFont="1" applyAlignment="1">
      <alignment vertical="top"/>
    </xf>
    <xf numFmtId="0" fontId="1" fillId="0" borderId="0" xfId="0" applyFont="1" applyFill="1" applyAlignment="1">
      <alignment vertical="top" wrapText="1"/>
    </xf>
    <xf numFmtId="0" fontId="0" fillId="0" borderId="0" xfId="0" applyFont="1" applyFill="1" applyAlignment="1">
      <alignment vertical="top" wrapText="1"/>
    </xf>
    <xf numFmtId="0" fontId="10" fillId="0" borderId="0" xfId="0" applyFont="1" applyFill="1" applyAlignment="1">
      <alignment vertical="top" wrapText="1"/>
    </xf>
    <xf numFmtId="0" fontId="1" fillId="2" borderId="25" xfId="0" applyFont="1" applyFill="1" applyBorder="1" applyAlignment="1">
      <alignment vertical="top" wrapText="1"/>
    </xf>
    <xf numFmtId="0" fontId="11" fillId="3" borderId="26" xfId="0" applyFont="1" applyFill="1" applyBorder="1"/>
    <xf numFmtId="0" fontId="11" fillId="3" borderId="27" xfId="0" applyFont="1" applyFill="1" applyBorder="1" applyAlignment="1">
      <alignment wrapText="1"/>
    </xf>
    <xf numFmtId="0" fontId="11" fillId="2" borderId="4" xfId="0" applyFont="1" applyFill="1" applyBorder="1"/>
    <xf numFmtId="0" fontId="12" fillId="0" borderId="5" xfId="0" applyFont="1" applyBorder="1" applyAlignment="1">
      <alignment wrapText="1"/>
    </xf>
    <xf numFmtId="0" fontId="0" fillId="0" borderId="25" xfId="0" applyBorder="1" applyAlignment="1">
      <alignment vertical="top"/>
    </xf>
    <xf numFmtId="0" fontId="1" fillId="2" borderId="0" xfId="0" applyFont="1" applyFill="1" applyAlignment="1">
      <alignment vertical="top"/>
    </xf>
    <xf numFmtId="0" fontId="0" fillId="0" borderId="0" xfId="0" applyFont="1" applyFill="1" applyAlignment="1">
      <alignment vertical="top"/>
    </xf>
    <xf numFmtId="0" fontId="2" fillId="0" borderId="0" xfId="0" applyFont="1" applyAlignment="1">
      <alignment vertical="top" wrapText="1"/>
    </xf>
    <xf numFmtId="0" fontId="0" fillId="0" borderId="0" xfId="0" applyAlignment="1">
      <alignment horizontal="left" vertical="top"/>
    </xf>
    <xf numFmtId="0" fontId="0" fillId="0" borderId="0" xfId="0" quotePrefix="1"/>
    <xf numFmtId="0" fontId="0" fillId="0" borderId="0" xfId="0" applyAlignment="1">
      <alignment vertical="center"/>
    </xf>
    <xf numFmtId="0" fontId="0" fillId="0" borderId="0" xfId="0" applyProtection="1">
      <protection locked="0"/>
    </xf>
    <xf numFmtId="0" fontId="14" fillId="6" borderId="0" xfId="0" applyFont="1" applyFill="1" applyBorder="1" applyAlignment="1" applyProtection="1">
      <alignment vertical="center" wrapText="1"/>
      <protection locked="0"/>
    </xf>
    <xf numFmtId="0" fontId="14" fillId="6" borderId="21" xfId="0" applyFont="1" applyFill="1" applyBorder="1" applyAlignment="1" applyProtection="1">
      <alignment vertical="center" wrapText="1"/>
      <protection locked="0"/>
    </xf>
    <xf numFmtId="0" fontId="9" fillId="6" borderId="28" xfId="0" applyFont="1" applyFill="1" applyBorder="1" applyAlignment="1" applyProtection="1">
      <alignment horizontal="center" vertical="center" wrapText="1"/>
      <protection locked="0"/>
    </xf>
    <xf numFmtId="0" fontId="9" fillId="6" borderId="31" xfId="0"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protection locked="0"/>
    </xf>
    <xf numFmtId="0" fontId="9" fillId="6" borderId="7" xfId="0" applyFont="1" applyFill="1" applyBorder="1" applyAlignment="1" applyProtection="1">
      <alignment horizontal="left" vertical="center"/>
      <protection locked="0"/>
    </xf>
    <xf numFmtId="0" fontId="9" fillId="6" borderId="7" xfId="0" applyFont="1" applyFill="1" applyBorder="1" applyAlignment="1" applyProtection="1">
      <alignment horizontal="center" vertical="center"/>
      <protection locked="0"/>
    </xf>
    <xf numFmtId="0" fontId="5" fillId="0" borderId="0" xfId="0" applyFont="1" applyAlignment="1" applyProtection="1">
      <alignment vertical="center"/>
      <protection locked="0"/>
    </xf>
    <xf numFmtId="0" fontId="14" fillId="7" borderId="25" xfId="0" applyFont="1" applyFill="1" applyBorder="1" applyAlignment="1" applyProtection="1">
      <alignment vertical="center"/>
    </xf>
    <xf numFmtId="0" fontId="6" fillId="0" borderId="0" xfId="0" applyFont="1" applyBorder="1" applyAlignment="1" applyProtection="1">
      <alignment vertical="center"/>
      <protection locked="0"/>
    </xf>
    <xf numFmtId="0" fontId="5" fillId="0" borderId="0" xfId="0" applyFont="1" applyBorder="1" applyAlignment="1" applyProtection="1">
      <alignment horizontal="left" vertical="center"/>
    </xf>
    <xf numFmtId="0" fontId="6" fillId="0" borderId="7" xfId="0" applyFont="1" applyBorder="1" applyAlignment="1" applyProtection="1">
      <alignment vertical="center"/>
      <protection locked="0"/>
    </xf>
    <xf numFmtId="0" fontId="0" fillId="0" borderId="0" xfId="0" applyAlignment="1" applyProtection="1">
      <alignment vertical="center"/>
      <protection locked="0"/>
    </xf>
    <xf numFmtId="0" fontId="15" fillId="6" borderId="25" xfId="0" applyFont="1" applyFill="1" applyBorder="1" applyAlignment="1" applyProtection="1">
      <alignment vertical="center"/>
      <protection locked="0"/>
    </xf>
    <xf numFmtId="0" fontId="9" fillId="6" borderId="25" xfId="0" applyFont="1" applyFill="1" applyBorder="1" applyAlignment="1" applyProtection="1">
      <alignment vertical="center"/>
      <protection locked="0"/>
    </xf>
    <xf numFmtId="0" fontId="2" fillId="0" borderId="0" xfId="0" applyFont="1" applyAlignment="1" applyProtection="1">
      <alignment vertical="center"/>
      <protection locked="0"/>
    </xf>
    <xf numFmtId="0" fontId="9" fillId="6" borderId="41" xfId="0" applyFont="1" applyFill="1" applyBorder="1" applyAlignment="1" applyProtection="1">
      <alignment horizontal="center" vertical="center"/>
      <protection locked="0"/>
    </xf>
    <xf numFmtId="0" fontId="9" fillId="6" borderId="7" xfId="0" applyFont="1" applyFill="1" applyBorder="1" applyAlignment="1" applyProtection="1">
      <alignment horizontal="right" vertical="center"/>
      <protection locked="0"/>
    </xf>
    <xf numFmtId="0" fontId="13" fillId="3" borderId="36" xfId="0" applyFont="1" applyFill="1" applyBorder="1" applyAlignment="1" applyProtection="1">
      <alignment vertical="center"/>
      <protection locked="0"/>
    </xf>
    <xf numFmtId="0" fontId="13" fillId="3" borderId="2" xfId="0" applyFont="1" applyFill="1" applyBorder="1" applyAlignment="1" applyProtection="1">
      <alignment vertical="center"/>
    </xf>
    <xf numFmtId="0" fontId="13" fillId="3" borderId="2" xfId="0" applyFont="1" applyFill="1" applyBorder="1" applyAlignment="1" applyProtection="1">
      <alignment vertical="center"/>
      <protection locked="0"/>
    </xf>
    <xf numFmtId="0" fontId="13" fillId="3" borderId="2" xfId="0" applyFont="1" applyFill="1" applyBorder="1" applyAlignment="1" applyProtection="1">
      <alignment vertical="center" wrapText="1"/>
      <protection locked="0"/>
    </xf>
    <xf numFmtId="0" fontId="13" fillId="3" borderId="37"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0" xfId="0"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0" fillId="0" borderId="20"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8" borderId="0" xfId="0" applyFill="1" applyBorder="1" applyAlignment="1" applyProtection="1">
      <alignment horizontal="center" vertical="center"/>
      <protection locked="0"/>
    </xf>
    <xf numFmtId="0" fontId="0" fillId="8" borderId="0" xfId="0" applyFill="1" applyBorder="1" applyAlignment="1" applyProtection="1">
      <alignment horizontal="center" vertical="center" wrapText="1"/>
      <protection locked="0"/>
    </xf>
    <xf numFmtId="0" fontId="13" fillId="3" borderId="20" xfId="0" applyFont="1" applyFill="1" applyBorder="1" applyAlignment="1" applyProtection="1">
      <alignment vertical="center"/>
      <protection locked="0"/>
    </xf>
    <xf numFmtId="0" fontId="13" fillId="3" borderId="0" xfId="0" applyFont="1" applyFill="1" applyBorder="1" applyAlignment="1" applyProtection="1">
      <alignment vertical="center"/>
    </xf>
    <xf numFmtId="0" fontId="13" fillId="3" borderId="0" xfId="0" applyFont="1" applyFill="1" applyBorder="1" applyAlignment="1" applyProtection="1">
      <alignment vertical="center"/>
      <protection locked="0"/>
    </xf>
    <xf numFmtId="0" fontId="13" fillId="3" borderId="0" xfId="0" applyFont="1" applyFill="1" applyBorder="1" applyAlignment="1" applyProtection="1">
      <alignment horizontal="center" vertical="center"/>
      <protection locked="0"/>
    </xf>
    <xf numFmtId="0" fontId="13" fillId="3" borderId="0" xfId="0" applyFont="1" applyFill="1" applyBorder="1" applyAlignment="1" applyProtection="1">
      <alignment horizontal="center" vertical="center" wrapText="1"/>
      <protection locked="0"/>
    </xf>
    <xf numFmtId="0" fontId="0" fillId="0" borderId="12" xfId="0" applyBorder="1" applyAlignment="1" applyProtection="1">
      <alignment vertical="center"/>
      <protection locked="0"/>
    </xf>
    <xf numFmtId="0" fontId="0" fillId="0" borderId="13" xfId="0" applyBorder="1" applyAlignment="1" applyProtection="1">
      <alignment horizontal="right" vertical="center"/>
      <protection locked="0"/>
    </xf>
    <xf numFmtId="0" fontId="0" fillId="0" borderId="13" xfId="0" applyBorder="1" applyAlignment="1" applyProtection="1">
      <alignment horizontal="left" vertical="center"/>
      <protection locked="0"/>
    </xf>
    <xf numFmtId="0" fontId="0" fillId="0" borderId="12"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8" borderId="32" xfId="0" applyFill="1" applyBorder="1" applyAlignment="1" applyProtection="1">
      <alignment horizontal="center" vertical="center"/>
      <protection locked="0"/>
    </xf>
    <xf numFmtId="0" fontId="0" fillId="8" borderId="32" xfId="0"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0" fontId="8" fillId="0" borderId="0" xfId="0" applyFont="1" applyAlignment="1">
      <alignment vertical="center"/>
    </xf>
    <xf numFmtId="0" fontId="0" fillId="0" borderId="0" xfId="0" applyAlignment="1">
      <alignment horizontal="left" vertical="center"/>
    </xf>
    <xf numFmtId="0" fontId="9" fillId="6" borderId="39" xfId="0" applyFont="1" applyFill="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0" fillId="8" borderId="38" xfId="0" applyFill="1" applyBorder="1" applyAlignment="1" applyProtection="1">
      <alignment horizontal="center" vertical="center" wrapText="1"/>
      <protection locked="0"/>
    </xf>
    <xf numFmtId="0" fontId="0" fillId="8" borderId="13" xfId="0" applyFill="1" applyBorder="1" applyAlignment="1" applyProtection="1">
      <alignment horizontal="center" vertical="center" wrapText="1"/>
      <protection locked="0"/>
    </xf>
    <xf numFmtId="1" fontId="0" fillId="0" borderId="0" xfId="0" applyNumberFormat="1" applyFill="1" applyAlignment="1" applyProtection="1">
      <alignment horizontal="left" vertical="center"/>
      <protection locked="0"/>
    </xf>
    <xf numFmtId="1" fontId="2" fillId="0" borderId="0" xfId="0" applyNumberFormat="1" applyFont="1" applyFill="1" applyAlignment="1" applyProtection="1">
      <alignment horizontal="left" vertical="center"/>
      <protection locked="0"/>
    </xf>
    <xf numFmtId="0" fontId="0" fillId="0" borderId="0" xfId="0" applyFill="1" applyAlignment="1" applyProtection="1">
      <alignment vertical="center"/>
      <protection locked="0"/>
    </xf>
    <xf numFmtId="0" fontId="0" fillId="0" borderId="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8" fillId="0" borderId="0" xfId="0" applyFont="1" applyBorder="1" applyAlignment="1" applyProtection="1">
      <alignment horizontal="center" vertical="center" wrapText="1"/>
    </xf>
    <xf numFmtId="0" fontId="8" fillId="0" borderId="13" xfId="0" applyFont="1" applyBorder="1" applyAlignment="1" applyProtection="1">
      <alignment horizontal="center" vertical="center" wrapText="1"/>
    </xf>
    <xf numFmtId="0" fontId="8" fillId="0" borderId="13"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0" fillId="8" borderId="13" xfId="0" quotePrefix="1" applyFill="1" applyBorder="1" applyAlignment="1" applyProtection="1">
      <alignment horizontal="center" vertical="center" wrapText="1"/>
      <protection locked="0"/>
    </xf>
    <xf numFmtId="0" fontId="2" fillId="3" borderId="22" xfId="0" applyFont="1" applyFill="1" applyBorder="1" applyAlignment="1">
      <alignment vertical="center" wrapText="1"/>
    </xf>
    <xf numFmtId="0" fontId="2" fillId="3" borderId="23" xfId="0" applyFont="1" applyFill="1" applyBorder="1" applyAlignment="1">
      <alignment vertical="center" wrapText="1"/>
    </xf>
    <xf numFmtId="0" fontId="2" fillId="3" borderId="24" xfId="0" applyFont="1" applyFill="1" applyBorder="1" applyAlignment="1">
      <alignment vertical="center" wrapText="1"/>
    </xf>
    <xf numFmtId="0" fontId="2" fillId="0" borderId="0" xfId="0" applyFont="1" applyAlignment="1">
      <alignment horizontal="left" vertical="center"/>
    </xf>
    <xf numFmtId="0" fontId="2" fillId="0" borderId="0" xfId="0" applyFont="1" applyAlignment="1">
      <alignment vertical="center"/>
    </xf>
    <xf numFmtId="0" fontId="0" fillId="0" borderId="0" xfId="0" applyAlignment="1">
      <alignment vertical="center" wrapText="1"/>
    </xf>
    <xf numFmtId="0" fontId="0" fillId="0" borderId="10" xfId="0" applyFont="1" applyBorder="1" applyAlignment="1" applyProtection="1">
      <alignment horizontal="left" vertical="center"/>
      <protection locked="0"/>
    </xf>
    <xf numFmtId="0" fontId="2" fillId="3" borderId="15" xfId="0" applyFont="1" applyFill="1" applyBorder="1" applyAlignment="1">
      <alignment vertical="center" wrapText="1"/>
    </xf>
    <xf numFmtId="0" fontId="2" fillId="3" borderId="15" xfId="0" applyFont="1" applyFill="1" applyBorder="1" applyAlignment="1">
      <alignment vertical="center"/>
    </xf>
    <xf numFmtId="0" fontId="2" fillId="3" borderId="16" xfId="0" applyFont="1" applyFill="1" applyBorder="1" applyAlignment="1">
      <alignment vertical="center" wrapText="1"/>
    </xf>
    <xf numFmtId="0" fontId="2" fillId="3" borderId="13" xfId="0" applyFont="1" applyFill="1" applyBorder="1" applyAlignment="1">
      <alignment vertical="center" wrapText="1"/>
    </xf>
    <xf numFmtId="0" fontId="2" fillId="3" borderId="18" xfId="0" applyFont="1" applyFill="1" applyBorder="1" applyAlignment="1">
      <alignment vertical="center" wrapText="1"/>
    </xf>
    <xf numFmtId="0" fontId="2" fillId="3" borderId="14" xfId="0" applyFont="1" applyFill="1" applyBorder="1" applyAlignment="1">
      <alignment vertical="center" wrapText="1"/>
    </xf>
    <xf numFmtId="0" fontId="2" fillId="3" borderId="12" xfId="0" applyFont="1" applyFill="1" applyBorder="1" applyAlignment="1">
      <alignment vertical="center"/>
    </xf>
    <xf numFmtId="0" fontId="2" fillId="3" borderId="13" xfId="0" applyFont="1" applyFill="1" applyBorder="1" applyAlignment="1">
      <alignment horizontal="left" vertical="center"/>
    </xf>
    <xf numFmtId="0" fontId="2" fillId="3" borderId="14" xfId="0" applyFont="1" applyFill="1" applyBorder="1" applyAlignment="1">
      <alignment horizontal="left" vertical="center" wrapText="1"/>
    </xf>
    <xf numFmtId="0" fontId="2" fillId="3" borderId="16" xfId="0" applyFont="1" applyFill="1" applyBorder="1" applyAlignment="1">
      <alignment vertical="center"/>
    </xf>
    <xf numFmtId="0" fontId="0" fillId="0" borderId="20" xfId="0" applyFont="1" applyBorder="1" applyAlignment="1">
      <alignment vertical="center"/>
    </xf>
    <xf numFmtId="0" fontId="0" fillId="0" borderId="0" xfId="0" applyBorder="1" applyAlignment="1">
      <alignment vertical="center" wrapText="1"/>
    </xf>
    <xf numFmtId="0" fontId="0" fillId="9" borderId="0" xfId="0" applyFill="1" applyBorder="1" applyAlignment="1">
      <alignment vertical="center" wrapText="1"/>
    </xf>
    <xf numFmtId="0" fontId="0" fillId="0" borderId="0" xfId="0" applyBorder="1" applyAlignment="1">
      <alignment vertical="center"/>
    </xf>
    <xf numFmtId="0" fontId="0" fillId="9" borderId="0" xfId="0" applyFill="1" applyBorder="1" applyAlignment="1">
      <alignment horizontal="left" vertical="center" wrapText="1"/>
    </xf>
    <xf numFmtId="0" fontId="0" fillId="0" borderId="0" xfId="0" applyBorder="1" applyAlignment="1">
      <alignment horizontal="left" vertical="center"/>
    </xf>
    <xf numFmtId="0" fontId="0" fillId="9" borderId="0" xfId="0" applyFill="1" applyAlignment="1">
      <alignment vertical="center" wrapText="1"/>
    </xf>
    <xf numFmtId="0" fontId="0" fillId="0" borderId="21" xfId="0" applyBorder="1" applyAlignment="1">
      <alignment vertical="center"/>
    </xf>
    <xf numFmtId="0" fontId="10" fillId="9" borderId="0" xfId="0" applyFont="1" applyFill="1" applyBorder="1" applyAlignment="1">
      <alignment horizontal="left" vertical="center" wrapText="1"/>
    </xf>
    <xf numFmtId="0" fontId="0" fillId="9" borderId="0" xfId="0" applyFill="1" applyBorder="1" applyAlignment="1">
      <alignment horizontal="left" vertical="center"/>
    </xf>
    <xf numFmtId="0" fontId="0" fillId="0" borderId="12" xfId="0" applyFont="1" applyBorder="1" applyAlignment="1">
      <alignment vertical="center"/>
    </xf>
    <xf numFmtId="0" fontId="0" fillId="0" borderId="13" xfId="0" applyBorder="1" applyAlignment="1">
      <alignment vertical="center" wrapText="1"/>
    </xf>
    <xf numFmtId="0" fontId="0" fillId="9" borderId="13" xfId="0" applyFill="1" applyBorder="1" applyAlignment="1">
      <alignment vertical="center" wrapText="1"/>
    </xf>
    <xf numFmtId="0" fontId="0" fillId="0" borderId="13" xfId="0" applyBorder="1" applyAlignment="1">
      <alignment horizontal="left" vertical="center"/>
    </xf>
    <xf numFmtId="0" fontId="0" fillId="0" borderId="14" xfId="0" applyBorder="1" applyAlignment="1">
      <alignment vertical="center"/>
    </xf>
    <xf numFmtId="0" fontId="4" fillId="4" borderId="2" xfId="0" applyFont="1" applyFill="1" applyBorder="1" applyAlignment="1">
      <alignment horizontal="left" vertical="top" wrapText="1"/>
    </xf>
    <xf numFmtId="0" fontId="4" fillId="4" borderId="2" xfId="0" applyFont="1" applyFill="1" applyBorder="1" applyAlignment="1">
      <alignment horizontal="left" vertical="top"/>
    </xf>
    <xf numFmtId="0" fontId="4" fillId="4" borderId="3" xfId="0" applyFont="1" applyFill="1" applyBorder="1" applyAlignment="1">
      <alignment horizontal="left" vertical="top"/>
    </xf>
    <xf numFmtId="0" fontId="3" fillId="0" borderId="0" xfId="0" applyFont="1" applyBorder="1" applyAlignment="1">
      <alignment horizontal="left" vertical="top"/>
    </xf>
    <xf numFmtId="0" fontId="3" fillId="0" borderId="5" xfId="0" applyFont="1" applyBorder="1" applyAlignment="1">
      <alignment horizontal="left" vertical="top"/>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14" fontId="5" fillId="0" borderId="7" xfId="0" applyNumberFormat="1"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9" fillId="6" borderId="10"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29" xfId="0" applyFont="1" applyFill="1" applyBorder="1" applyAlignment="1" applyProtection="1">
      <alignment horizontal="center" vertical="center"/>
      <protection locked="0"/>
    </xf>
    <xf numFmtId="0" fontId="9" fillId="6" borderId="10"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0" fontId="0" fillId="0" borderId="0" xfId="0" applyFill="1" applyBorder="1" applyAlignment="1">
      <alignment horizontal="center" vertical="center" wrapText="1"/>
    </xf>
    <xf numFmtId="0" fontId="0" fillId="9" borderId="0" xfId="0" applyFill="1" applyBorder="1" applyAlignment="1" applyProtection="1">
      <alignment horizontal="center" vertical="center"/>
    </xf>
    <xf numFmtId="0" fontId="2" fillId="3" borderId="2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0" fillId="0" borderId="10" xfId="0" applyFont="1" applyBorder="1" applyAlignment="1" applyProtection="1">
      <alignment horizontal="left" vertical="center"/>
      <protection locked="0"/>
    </xf>
    <xf numFmtId="0" fontId="2" fillId="3" borderId="12"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0" fillId="0" borderId="13" xfId="0" applyFill="1" applyBorder="1" applyAlignment="1">
      <alignment horizontal="center" vertical="center" wrapText="1"/>
    </xf>
    <xf numFmtId="0" fontId="0" fillId="0" borderId="13" xfId="0" applyBorder="1" applyAlignment="1" applyProtection="1">
      <alignment horizontal="center" vertical="center"/>
    </xf>
    <xf numFmtId="0" fontId="0" fillId="0" borderId="13"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14" fillId="6" borderId="9" xfId="0" applyFont="1" applyFill="1" applyBorder="1" applyAlignment="1" applyProtection="1">
      <alignment horizontal="center" vertical="center"/>
      <protection locked="0"/>
    </xf>
    <xf numFmtId="0" fontId="14" fillId="6" borderId="10" xfId="0" applyFont="1" applyFill="1" applyBorder="1" applyAlignment="1" applyProtection="1">
      <alignment horizontal="center" vertical="center"/>
      <protection locked="0"/>
    </xf>
    <xf numFmtId="0" fontId="14" fillId="6" borderId="11" xfId="0" applyFont="1" applyFill="1" applyBorder="1" applyAlignment="1" applyProtection="1">
      <alignment horizontal="center" vertical="center"/>
      <protection locked="0"/>
    </xf>
    <xf numFmtId="0" fontId="9" fillId="6" borderId="20" xfId="0" applyFont="1" applyFill="1" applyBorder="1" applyAlignment="1" applyProtection="1">
      <alignment horizontal="center" vertical="center" wrapText="1"/>
      <protection locked="0"/>
    </xf>
    <xf numFmtId="0" fontId="9" fillId="6" borderId="28" xfId="0" applyFont="1" applyFill="1" applyBorder="1" applyAlignment="1" applyProtection="1">
      <alignment horizontal="center" vertical="center" wrapText="1"/>
      <protection locked="0"/>
    </xf>
    <xf numFmtId="0" fontId="9" fillId="6" borderId="20" xfId="0" applyFont="1" applyFill="1" applyBorder="1" applyAlignment="1" applyProtection="1">
      <alignment horizontal="center" vertical="center"/>
      <protection locked="0"/>
    </xf>
    <xf numFmtId="0" fontId="9" fillId="6" borderId="30" xfId="0" applyFont="1" applyFill="1" applyBorder="1" applyAlignment="1" applyProtection="1">
      <alignment horizontal="center" vertical="center"/>
      <protection locked="0"/>
    </xf>
    <xf numFmtId="0" fontId="9" fillId="6" borderId="0" xfId="0" applyFont="1" applyFill="1" applyBorder="1" applyAlignment="1" applyProtection="1">
      <alignment horizontal="center" vertical="center"/>
      <protection locked="0"/>
    </xf>
    <xf numFmtId="0" fontId="9" fillId="6" borderId="34" xfId="0" applyFont="1" applyFill="1" applyBorder="1" applyAlignment="1" applyProtection="1">
      <alignment horizontal="center" vertical="center"/>
      <protection locked="0"/>
    </xf>
    <xf numFmtId="0" fontId="9" fillId="6" borderId="35" xfId="0" applyFont="1" applyFill="1" applyBorder="1" applyAlignment="1" applyProtection="1">
      <alignment horizontal="center" vertical="center"/>
      <protection locked="0"/>
    </xf>
    <xf numFmtId="0" fontId="14" fillId="6" borderId="9" xfId="0" applyFont="1" applyFill="1" applyBorder="1" applyAlignment="1" applyProtection="1">
      <alignment horizontal="center" vertical="center" wrapText="1"/>
      <protection locked="0"/>
    </xf>
    <xf numFmtId="0" fontId="14" fillId="6" borderId="10" xfId="0" applyFont="1" applyFill="1" applyBorder="1" applyAlignment="1" applyProtection="1">
      <alignment horizontal="center" vertical="center" wrapText="1"/>
      <protection locked="0"/>
    </xf>
    <xf numFmtId="0" fontId="14" fillId="6" borderId="11" xfId="0" applyFont="1" applyFill="1" applyBorder="1" applyAlignment="1" applyProtection="1">
      <alignment horizontal="center" vertical="center" wrapText="1"/>
      <protection locked="0"/>
    </xf>
    <xf numFmtId="0" fontId="14" fillId="7" borderId="0" xfId="0" applyFont="1" applyFill="1" applyBorder="1" applyAlignment="1" applyProtection="1">
      <alignment horizontal="lef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left" vertical="center"/>
    </xf>
    <xf numFmtId="0" fontId="0" fillId="0" borderId="0" xfId="0" applyAlignment="1" applyProtection="1">
      <alignment horizontal="left" vertical="center"/>
      <protection locked="0"/>
    </xf>
    <xf numFmtId="0" fontId="9" fillId="6" borderId="9" xfId="0" applyFont="1" applyFill="1" applyBorder="1" applyAlignment="1" applyProtection="1">
      <alignment horizontal="left" vertical="center"/>
      <protection locked="0"/>
    </xf>
    <xf numFmtId="0" fontId="9" fillId="6" borderId="10" xfId="0" applyFont="1" applyFill="1" applyBorder="1" applyAlignment="1" applyProtection="1">
      <alignment horizontal="left" vertical="center"/>
      <protection locked="0"/>
    </xf>
    <xf numFmtId="0" fontId="9" fillId="6" borderId="28" xfId="0" applyFont="1" applyFill="1" applyBorder="1" applyAlignment="1" applyProtection="1">
      <alignment horizontal="left" vertical="center"/>
      <protection locked="0"/>
    </xf>
    <xf numFmtId="0" fontId="9" fillId="6" borderId="7" xfId="0" applyFont="1" applyFill="1" applyBorder="1" applyAlignment="1" applyProtection="1">
      <alignment horizontal="left" vertical="center"/>
      <protection locked="0"/>
    </xf>
    <xf numFmtId="0" fontId="0" fillId="9" borderId="13" xfId="0" applyFill="1" applyBorder="1" applyAlignment="1" applyProtection="1">
      <alignment horizontal="center" vertical="center"/>
    </xf>
    <xf numFmtId="0" fontId="0" fillId="9" borderId="0" xfId="0" applyFill="1" applyBorder="1" applyAlignment="1">
      <alignment horizontal="center" vertical="center" wrapText="1"/>
    </xf>
    <xf numFmtId="0" fontId="0" fillId="9" borderId="2" xfId="0" applyFill="1" applyBorder="1" applyAlignment="1">
      <alignment horizontal="center" vertical="center" wrapText="1"/>
    </xf>
    <xf numFmtId="0" fontId="0" fillId="0" borderId="2" xfId="0" applyBorder="1" applyAlignment="1" applyProtection="1">
      <alignment horizontal="center" vertical="center"/>
    </xf>
    <xf numFmtId="0" fontId="0" fillId="9" borderId="13" xfId="0" applyFill="1" applyBorder="1" applyAlignment="1">
      <alignment horizontal="center" vertical="center" wrapText="1"/>
    </xf>
    <xf numFmtId="0" fontId="5" fillId="0" borderId="0" xfId="0" applyFont="1" applyBorder="1" applyAlignment="1" applyProtection="1">
      <alignment horizontal="left" vertical="center" wrapText="1"/>
    </xf>
    <xf numFmtId="0" fontId="14" fillId="7" borderId="0" xfId="0" applyFont="1" applyFill="1" applyBorder="1" applyAlignment="1" applyProtection="1">
      <alignment horizontal="left" vertical="center" wrapText="1"/>
    </xf>
    <xf numFmtId="0" fontId="0" fillId="9" borderId="2" xfId="0" applyFill="1" applyBorder="1" applyAlignment="1" applyProtection="1">
      <alignment horizontal="center" vertical="center"/>
    </xf>
  </cellXfs>
  <cellStyles count="1">
    <cellStyle name="Normal" xfId="0" builtinId="0"/>
  </cellStyles>
  <dxfs count="702">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dms.ecdcnet.europa.eu/sites/sarms/2018/PHG-20180416-393/Lists/Workdocs/Template_GRADE_ICO_9vHPV_immunogenicity_2018.02.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TEXTS"/>
      <sheetName val="STUDIES"/>
      <sheetName val="PICO1"/>
      <sheetName val="PICO2"/>
      <sheetName val="PICO3"/>
      <sheetName val="PICO4"/>
      <sheetName val="PICO5"/>
      <sheetName val="PICO6"/>
      <sheetName val="PICO7"/>
      <sheetName val="PICO8"/>
      <sheetName val="PICO9"/>
      <sheetName val="PICO10"/>
      <sheetName val="REFERENCES"/>
      <sheetName val="LOG"/>
      <sheetName val="Hoja1"/>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Not applicable</v>
          </cell>
        </row>
        <row r="3">
          <cell r="D3" t="str">
            <v>No</v>
          </cell>
        </row>
        <row r="4">
          <cell r="D4" t="str">
            <v>Large</v>
          </cell>
        </row>
        <row r="5">
          <cell r="D5" t="str">
            <v>Very large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workbookViewId="0">
      <selection activeCell="C2" sqref="C2:E2"/>
    </sheetView>
  </sheetViews>
  <sheetFormatPr defaultColWidth="11.42578125" defaultRowHeight="15" x14ac:dyDescent="0.25"/>
  <cols>
    <col min="1" max="1" width="5.7109375" customWidth="1"/>
    <col min="2" max="2" width="19.5703125" style="2" customWidth="1"/>
    <col min="3" max="3" width="35.42578125" style="2" customWidth="1"/>
    <col min="4" max="4" width="34.28515625" style="1" customWidth="1"/>
    <col min="5" max="5" width="38.7109375" style="1" customWidth="1"/>
    <col min="6" max="6" width="45.85546875" style="1" customWidth="1"/>
    <col min="7" max="7" width="73.5703125" style="1" customWidth="1"/>
    <col min="8" max="8" width="13.5703125" customWidth="1"/>
    <col min="11" max="11" width="56.5703125" customWidth="1"/>
  </cols>
  <sheetData>
    <row r="1" spans="1:26" ht="15.75" thickBot="1" x14ac:dyDescent="0.3"/>
    <row r="2" spans="1:26" ht="18.75" x14ac:dyDescent="0.25">
      <c r="B2" s="6" t="s">
        <v>25</v>
      </c>
      <c r="C2" s="124" t="s">
        <v>503</v>
      </c>
      <c r="D2" s="125"/>
      <c r="E2" s="126"/>
    </row>
    <row r="3" spans="1:26" ht="15.75" x14ac:dyDescent="0.25">
      <c r="B3" s="7" t="s">
        <v>0</v>
      </c>
      <c r="C3" s="127" t="s">
        <v>194</v>
      </c>
      <c r="D3" s="127"/>
      <c r="E3" s="128"/>
    </row>
    <row r="4" spans="1:26" ht="130.5" customHeight="1" x14ac:dyDescent="0.25">
      <c r="B4" s="7" t="s">
        <v>7</v>
      </c>
      <c r="C4" s="129" t="s">
        <v>192</v>
      </c>
      <c r="D4" s="129"/>
      <c r="E4" s="130"/>
    </row>
    <row r="5" spans="1:26" ht="16.5" thickBot="1" x14ac:dyDescent="0.3">
      <c r="B5" s="8" t="s">
        <v>1</v>
      </c>
      <c r="C5" s="131">
        <v>43284</v>
      </c>
      <c r="D5" s="132"/>
      <c r="E5" s="133"/>
    </row>
    <row r="6" spans="1:26" ht="15.75" thickBot="1" x14ac:dyDescent="0.3"/>
    <row r="7" spans="1:26" ht="15.75" thickBot="1" x14ac:dyDescent="0.3">
      <c r="B7" s="14" t="s">
        <v>195</v>
      </c>
      <c r="C7" s="19"/>
      <c r="D7" s="19"/>
      <c r="E7" s="19"/>
      <c r="F7" s="19"/>
      <c r="G7" s="19"/>
      <c r="Y7" s="15" t="e">
        <f>#REF!</f>
        <v>#REF!</v>
      </c>
      <c r="Z7" s="16" t="e">
        <f>VLOOKUP(Y7,B$4:G$18,6,FALSE)</f>
        <v>#REF!</v>
      </c>
    </row>
    <row r="8" spans="1:26" x14ac:dyDescent="0.25">
      <c r="C8" s="3" t="s">
        <v>4</v>
      </c>
      <c r="D8" s="20" t="s">
        <v>5</v>
      </c>
      <c r="E8" s="20" t="s">
        <v>6</v>
      </c>
      <c r="F8" s="20" t="s">
        <v>22</v>
      </c>
      <c r="G8" s="20" t="s">
        <v>180</v>
      </c>
      <c r="Y8" s="17" t="s">
        <v>4</v>
      </c>
      <c r="Z8" s="18" t="e">
        <f>VLOOKUP(Y7,B$4:G$18,2,FALSE)</f>
        <v>#REF!</v>
      </c>
    </row>
    <row r="9" spans="1:26" ht="195" x14ac:dyDescent="0.25">
      <c r="A9" s="10"/>
      <c r="B9" s="3" t="s">
        <v>2</v>
      </c>
      <c r="C9" s="12" t="s">
        <v>212</v>
      </c>
      <c r="D9" s="21" t="s">
        <v>53</v>
      </c>
      <c r="E9" s="12" t="s">
        <v>213</v>
      </c>
      <c r="F9" s="2" t="s">
        <v>221</v>
      </c>
      <c r="G9" s="22" t="s">
        <v>196</v>
      </c>
    </row>
    <row r="10" spans="1:26" ht="195" x14ac:dyDescent="0.25">
      <c r="A10" s="10"/>
      <c r="B10" s="3" t="s">
        <v>3</v>
      </c>
      <c r="C10" s="12" t="s">
        <v>212</v>
      </c>
      <c r="D10" s="21" t="s">
        <v>53</v>
      </c>
      <c r="E10" s="12" t="s">
        <v>206</v>
      </c>
      <c r="F10" s="2" t="s">
        <v>221</v>
      </c>
      <c r="G10" s="22" t="s">
        <v>197</v>
      </c>
      <c r="K10" s="4"/>
    </row>
    <row r="11" spans="1:26" ht="195" x14ac:dyDescent="0.25">
      <c r="A11" s="10"/>
      <c r="B11" s="3" t="s">
        <v>9</v>
      </c>
      <c r="C11" s="12" t="s">
        <v>215</v>
      </c>
      <c r="D11" s="21" t="s">
        <v>218</v>
      </c>
      <c r="E11" s="12" t="s">
        <v>443</v>
      </c>
      <c r="F11" s="2" t="s">
        <v>221</v>
      </c>
      <c r="G11" s="22" t="s">
        <v>198</v>
      </c>
    </row>
    <row r="12" spans="1:26" ht="195" x14ac:dyDescent="0.25">
      <c r="A12" s="10"/>
      <c r="B12" s="3" t="s">
        <v>10</v>
      </c>
      <c r="C12" s="21" t="s">
        <v>216</v>
      </c>
      <c r="D12" s="21" t="s">
        <v>55</v>
      </c>
      <c r="E12" s="12" t="s">
        <v>206</v>
      </c>
      <c r="F12" s="2" t="s">
        <v>221</v>
      </c>
      <c r="G12" s="22" t="s">
        <v>199</v>
      </c>
    </row>
    <row r="13" spans="1:26" ht="195" x14ac:dyDescent="0.25">
      <c r="A13" s="10"/>
      <c r="B13" s="3" t="s">
        <v>11</v>
      </c>
      <c r="C13" s="12" t="s">
        <v>207</v>
      </c>
      <c r="D13" s="21" t="s">
        <v>53</v>
      </c>
      <c r="E13" s="12" t="s">
        <v>208</v>
      </c>
      <c r="F13" s="2" t="s">
        <v>93</v>
      </c>
      <c r="G13" s="22" t="s">
        <v>200</v>
      </c>
    </row>
    <row r="14" spans="1:26" ht="195" x14ac:dyDescent="0.25">
      <c r="A14" s="10"/>
      <c r="B14" s="3" t="s">
        <v>12</v>
      </c>
      <c r="C14" s="12" t="s">
        <v>219</v>
      </c>
      <c r="D14" s="21" t="s">
        <v>53</v>
      </c>
      <c r="E14" s="13" t="s">
        <v>220</v>
      </c>
      <c r="F14" s="2" t="s">
        <v>93</v>
      </c>
      <c r="G14" s="22" t="s">
        <v>201</v>
      </c>
    </row>
    <row r="15" spans="1:26" ht="195" x14ac:dyDescent="0.25">
      <c r="A15" s="10"/>
      <c r="B15" s="3" t="s">
        <v>13</v>
      </c>
      <c r="C15" s="12" t="s">
        <v>214</v>
      </c>
      <c r="D15" s="21" t="s">
        <v>53</v>
      </c>
      <c r="E15" s="12" t="s">
        <v>206</v>
      </c>
      <c r="F15" s="2" t="s">
        <v>221</v>
      </c>
      <c r="G15" s="22" t="s">
        <v>202</v>
      </c>
    </row>
    <row r="16" spans="1:26" ht="195" x14ac:dyDescent="0.25">
      <c r="A16" s="10"/>
      <c r="B16" s="3" t="s">
        <v>14</v>
      </c>
      <c r="C16" s="12" t="s">
        <v>217</v>
      </c>
      <c r="D16" s="21" t="s">
        <v>54</v>
      </c>
      <c r="E16" s="12" t="s">
        <v>206</v>
      </c>
      <c r="F16" s="2" t="s">
        <v>221</v>
      </c>
      <c r="G16" s="22" t="s">
        <v>203</v>
      </c>
    </row>
    <row r="17" spans="1:7" ht="195" x14ac:dyDescent="0.25">
      <c r="A17" s="10"/>
      <c r="B17" s="3" t="s">
        <v>15</v>
      </c>
      <c r="C17" s="12" t="s">
        <v>209</v>
      </c>
      <c r="D17" s="21" t="s">
        <v>53</v>
      </c>
      <c r="E17" s="12" t="s">
        <v>210</v>
      </c>
      <c r="F17" s="2" t="s">
        <v>221</v>
      </c>
      <c r="G17" s="22" t="s">
        <v>204</v>
      </c>
    </row>
    <row r="18" spans="1:7" ht="195" x14ac:dyDescent="0.25">
      <c r="A18" s="9"/>
      <c r="B18" s="3" t="s">
        <v>16</v>
      </c>
      <c r="C18" s="12" t="s">
        <v>211</v>
      </c>
      <c r="D18" s="21" t="s">
        <v>53</v>
      </c>
      <c r="E18" s="12" t="s">
        <v>443</v>
      </c>
      <c r="F18" s="2" t="s">
        <v>221</v>
      </c>
      <c r="G18" s="22" t="s">
        <v>205</v>
      </c>
    </row>
    <row r="19" spans="1:7" ht="15" customHeight="1" x14ac:dyDescent="0.25">
      <c r="B19" s="21" t="s">
        <v>193</v>
      </c>
    </row>
    <row r="20" spans="1:7" x14ac:dyDescent="0.25">
      <c r="B20" s="11"/>
    </row>
    <row r="21" spans="1:7" x14ac:dyDescent="0.25">
      <c r="B21" s="11"/>
    </row>
    <row r="22" spans="1:7" x14ac:dyDescent="0.25">
      <c r="B22" s="11"/>
    </row>
    <row r="23" spans="1:7" x14ac:dyDescent="0.25">
      <c r="B23" s="11"/>
    </row>
    <row r="24" spans="1:7" x14ac:dyDescent="0.25">
      <c r="B24" s="11"/>
    </row>
  </sheetData>
  <mergeCells count="4">
    <mergeCell ref="C2:E2"/>
    <mergeCell ref="C3:E3"/>
    <mergeCell ref="C4:E4"/>
    <mergeCell ref="C5:E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topLeftCell="A22" workbookViewId="0">
      <selection activeCell="B46" sqref="B46:P46"/>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HOME!B15</f>
        <v>PICO7</v>
      </c>
      <c r="C2" s="175" t="str">
        <f>VLOOKUP(B2,HOME!B:G,6,0)</f>
        <v>Three doses of 9-valent HPV vaccine in 9-to-15-year-old males versus three doses of 9-valent HPV vaccine in 16-to-26-year-old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Males 9−15 years old</v>
      </c>
      <c r="D3" s="176"/>
      <c r="E3" s="176"/>
      <c r="F3" s="176"/>
      <c r="G3" s="176"/>
      <c r="H3" s="176"/>
      <c r="I3" s="176"/>
      <c r="J3" s="176"/>
      <c r="K3" s="176"/>
      <c r="L3" s="176"/>
      <c r="M3" s="176"/>
      <c r="N3" s="176"/>
      <c r="O3" s="176"/>
      <c r="P3" s="176"/>
      <c r="Q3" s="37"/>
    </row>
    <row r="4" spans="2:20" s="34" customFormat="1" ht="15.75" x14ac:dyDescent="0.25">
      <c r="B4" s="36" t="s">
        <v>26</v>
      </c>
      <c r="C4" s="176" t="str">
        <f>STUDIES!D4</f>
        <v>72 centers in 17 countries (Austria, Belgium, Brazil, Chile, Colombia, Costa Rica, Finland, India, Peru, Poland, South Africa, South Korea, Spain, Sweden, Taiwan, Thailand and the United States)</v>
      </c>
      <c r="D4" s="176"/>
      <c r="E4" s="176"/>
      <c r="F4" s="176"/>
      <c r="G4" s="176"/>
      <c r="H4" s="176"/>
      <c r="I4" s="176"/>
      <c r="J4" s="176"/>
      <c r="K4" s="176"/>
      <c r="L4" s="176"/>
      <c r="M4" s="176"/>
      <c r="N4" s="176"/>
      <c r="O4" s="176"/>
      <c r="P4" s="176"/>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9-valent HPV (3 doses) in females 16−26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340</v>
      </c>
      <c r="P12" s="30" t="s">
        <v>348</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428</v>
      </c>
      <c r="C14" s="51" t="s">
        <v>46</v>
      </c>
      <c r="D14" s="52"/>
      <c r="E14" s="51" t="s">
        <v>45</v>
      </c>
      <c r="F14" s="80">
        <v>1</v>
      </c>
      <c r="G14" s="51" t="s">
        <v>46</v>
      </c>
      <c r="H14" s="52"/>
      <c r="I14" s="51" t="s">
        <v>46</v>
      </c>
      <c r="J14" s="52"/>
      <c r="K14" s="51" t="s">
        <v>45</v>
      </c>
      <c r="L14" s="80">
        <v>1</v>
      </c>
      <c r="M14" s="51" t="s">
        <v>45</v>
      </c>
      <c r="N14" s="52"/>
      <c r="O14" s="53" t="s">
        <v>115</v>
      </c>
      <c r="P14" s="54" t="s">
        <v>121</v>
      </c>
      <c r="Q14" s="56" t="s">
        <v>299</v>
      </c>
      <c r="R14" s="56" t="s">
        <v>447</v>
      </c>
      <c r="S14" s="56" t="s">
        <v>434</v>
      </c>
      <c r="T14" s="82" t="s">
        <v>308</v>
      </c>
    </row>
    <row r="15" spans="2:20" x14ac:dyDescent="0.25">
      <c r="B15" s="57" t="s">
        <v>95</v>
      </c>
      <c r="C15" s="58"/>
      <c r="D15" s="59"/>
      <c r="E15" s="59"/>
      <c r="F15" s="60"/>
      <c r="G15" s="59"/>
      <c r="H15" s="59"/>
      <c r="I15" s="59"/>
      <c r="J15" s="59"/>
      <c r="K15" s="59"/>
      <c r="L15" s="60"/>
      <c r="M15" s="59"/>
      <c r="N15" s="59"/>
      <c r="O15" s="60"/>
      <c r="P15" s="60"/>
      <c r="Q15" s="60"/>
      <c r="R15" s="61"/>
      <c r="S15" s="61"/>
      <c r="T15" s="83"/>
    </row>
    <row r="16" spans="2:20" ht="30" x14ac:dyDescent="0.25">
      <c r="B16" s="50" t="s">
        <v>428</v>
      </c>
      <c r="C16" s="51" t="s">
        <v>46</v>
      </c>
      <c r="D16" s="52"/>
      <c r="E16" s="51" t="s">
        <v>45</v>
      </c>
      <c r="F16" s="80">
        <v>1</v>
      </c>
      <c r="G16" s="51" t="s">
        <v>46</v>
      </c>
      <c r="H16" s="52"/>
      <c r="I16" s="51" t="s">
        <v>46</v>
      </c>
      <c r="J16" s="52"/>
      <c r="K16" s="51" t="s">
        <v>45</v>
      </c>
      <c r="L16" s="80">
        <v>1</v>
      </c>
      <c r="M16" s="51" t="s">
        <v>45</v>
      </c>
      <c r="N16" s="52"/>
      <c r="O16" s="53" t="s">
        <v>116</v>
      </c>
      <c r="P16" s="54" t="s">
        <v>122</v>
      </c>
      <c r="Q16" s="56" t="s">
        <v>300</v>
      </c>
      <c r="R16" s="56" t="s">
        <v>448</v>
      </c>
      <c r="S16" s="56" t="s">
        <v>435</v>
      </c>
      <c r="T16" s="82" t="s">
        <v>308</v>
      </c>
    </row>
    <row r="17" spans="2:20" x14ac:dyDescent="0.25">
      <c r="B17" s="57" t="s">
        <v>96</v>
      </c>
      <c r="C17" s="58"/>
      <c r="D17" s="59"/>
      <c r="E17" s="59"/>
      <c r="F17" s="60"/>
      <c r="G17" s="59"/>
      <c r="H17" s="59"/>
      <c r="I17" s="59"/>
      <c r="J17" s="59"/>
      <c r="K17" s="59"/>
      <c r="L17" s="60"/>
      <c r="M17" s="59"/>
      <c r="N17" s="59"/>
      <c r="O17" s="60"/>
      <c r="P17" s="60"/>
      <c r="Q17" s="60"/>
      <c r="R17" s="61"/>
      <c r="S17" s="61"/>
      <c r="T17" s="83"/>
    </row>
    <row r="18" spans="2:20" ht="30" x14ac:dyDescent="0.25">
      <c r="B18" s="50" t="s">
        <v>428</v>
      </c>
      <c r="C18" s="51" t="s">
        <v>46</v>
      </c>
      <c r="D18" s="52"/>
      <c r="E18" s="51" t="s">
        <v>45</v>
      </c>
      <c r="F18" s="80">
        <v>1</v>
      </c>
      <c r="G18" s="51" t="s">
        <v>46</v>
      </c>
      <c r="H18" s="52"/>
      <c r="I18" s="51" t="s">
        <v>46</v>
      </c>
      <c r="J18" s="52"/>
      <c r="K18" s="51" t="s">
        <v>45</v>
      </c>
      <c r="L18" s="80">
        <v>1</v>
      </c>
      <c r="M18" s="51" t="s">
        <v>45</v>
      </c>
      <c r="N18" s="52"/>
      <c r="O18" s="53" t="s">
        <v>117</v>
      </c>
      <c r="P18" s="54" t="s">
        <v>123</v>
      </c>
      <c r="Q18" s="56" t="s">
        <v>301</v>
      </c>
      <c r="R18" s="56" t="s">
        <v>449</v>
      </c>
      <c r="S18" s="56" t="s">
        <v>438</v>
      </c>
      <c r="T18" s="82" t="s">
        <v>308</v>
      </c>
    </row>
    <row r="19" spans="2:20" x14ac:dyDescent="0.25">
      <c r="B19" s="57" t="s">
        <v>97</v>
      </c>
      <c r="C19" s="58"/>
      <c r="D19" s="59"/>
      <c r="E19" s="59"/>
      <c r="F19" s="60"/>
      <c r="G19" s="59"/>
      <c r="H19" s="59"/>
      <c r="I19" s="59"/>
      <c r="J19" s="59"/>
      <c r="K19" s="59"/>
      <c r="L19" s="60"/>
      <c r="M19" s="59"/>
      <c r="N19" s="59"/>
      <c r="O19" s="60"/>
      <c r="P19" s="60"/>
      <c r="Q19" s="60"/>
      <c r="R19" s="61"/>
      <c r="S19" s="61"/>
      <c r="T19" s="83"/>
    </row>
    <row r="20" spans="2:20" ht="30" x14ac:dyDescent="0.25">
      <c r="B20" s="50" t="s">
        <v>428</v>
      </c>
      <c r="C20" s="51" t="s">
        <v>46</v>
      </c>
      <c r="D20" s="52"/>
      <c r="E20" s="51" t="s">
        <v>45</v>
      </c>
      <c r="F20" s="80">
        <v>1</v>
      </c>
      <c r="G20" s="51" t="s">
        <v>46</v>
      </c>
      <c r="H20" s="52"/>
      <c r="I20" s="51" t="s">
        <v>46</v>
      </c>
      <c r="J20" s="52"/>
      <c r="K20" s="51" t="s">
        <v>45</v>
      </c>
      <c r="L20" s="80">
        <v>1</v>
      </c>
      <c r="M20" s="51" t="s">
        <v>45</v>
      </c>
      <c r="N20" s="52"/>
      <c r="O20" s="53" t="s">
        <v>118</v>
      </c>
      <c r="P20" s="54" t="s">
        <v>124</v>
      </c>
      <c r="Q20" s="56" t="s">
        <v>302</v>
      </c>
      <c r="R20" s="56" t="s">
        <v>450</v>
      </c>
      <c r="S20" s="56" t="s">
        <v>436</v>
      </c>
      <c r="T20" s="82" t="s">
        <v>308</v>
      </c>
    </row>
    <row r="21" spans="2:20" x14ac:dyDescent="0.25">
      <c r="B21" s="57" t="s">
        <v>98</v>
      </c>
      <c r="C21" s="58"/>
      <c r="D21" s="59"/>
      <c r="E21" s="59"/>
      <c r="F21" s="60"/>
      <c r="G21" s="59"/>
      <c r="H21" s="59"/>
      <c r="I21" s="59"/>
      <c r="J21" s="59"/>
      <c r="K21" s="59"/>
      <c r="L21" s="60"/>
      <c r="M21" s="59"/>
      <c r="N21" s="59"/>
      <c r="O21" s="60"/>
      <c r="P21" s="60"/>
      <c r="Q21" s="60"/>
      <c r="R21" s="61"/>
      <c r="S21" s="61"/>
      <c r="T21" s="83"/>
    </row>
    <row r="22" spans="2:20" x14ac:dyDescent="0.25">
      <c r="B22" s="62" t="s">
        <v>428</v>
      </c>
      <c r="C22" s="63" t="s">
        <v>46</v>
      </c>
      <c r="D22" s="64"/>
      <c r="E22" s="63" t="s">
        <v>45</v>
      </c>
      <c r="F22" s="81">
        <v>1</v>
      </c>
      <c r="G22" s="63" t="s">
        <v>46</v>
      </c>
      <c r="H22" s="64"/>
      <c r="I22" s="63" t="s">
        <v>47</v>
      </c>
      <c r="J22" s="81">
        <v>2</v>
      </c>
      <c r="K22" s="63" t="s">
        <v>45</v>
      </c>
      <c r="L22" s="81">
        <v>1</v>
      </c>
      <c r="M22" s="63" t="s">
        <v>45</v>
      </c>
      <c r="N22" s="64"/>
      <c r="O22" s="65" t="s">
        <v>119</v>
      </c>
      <c r="P22" s="66" t="s">
        <v>125</v>
      </c>
      <c r="Q22" s="75" t="s">
        <v>303</v>
      </c>
      <c r="R22" s="76" t="s">
        <v>120</v>
      </c>
      <c r="S22" s="76" t="s">
        <v>437</v>
      </c>
      <c r="T22" s="84" t="s">
        <v>332</v>
      </c>
    </row>
    <row r="23" spans="2:20" x14ac:dyDescent="0.25">
      <c r="B23" s="155" t="s">
        <v>426</v>
      </c>
      <c r="C23" s="155"/>
      <c r="D23" s="155"/>
      <c r="E23" s="155"/>
      <c r="F23" s="155"/>
      <c r="G23" s="155"/>
      <c r="H23" s="155"/>
      <c r="I23" s="155"/>
      <c r="J23" s="155"/>
      <c r="K23" s="155"/>
      <c r="L23" s="155"/>
      <c r="M23" s="155"/>
      <c r="N23" s="155"/>
      <c r="O23" s="155"/>
      <c r="P23" s="155"/>
    </row>
    <row r="24" spans="2:20" x14ac:dyDescent="0.25">
      <c r="B24" s="140" t="s">
        <v>429</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287</v>
      </c>
      <c r="C32" s="141"/>
      <c r="D32" s="141"/>
      <c r="E32" s="141"/>
      <c r="F32" s="141"/>
      <c r="G32" s="141"/>
      <c r="H32" s="141"/>
      <c r="I32" s="141"/>
      <c r="J32" s="141"/>
      <c r="K32" s="141"/>
      <c r="L32" s="141"/>
      <c r="M32" s="141"/>
      <c r="N32" s="141"/>
      <c r="O32" s="141"/>
      <c r="P32" s="141"/>
    </row>
    <row r="33" spans="2:19" ht="15" customHeight="1" x14ac:dyDescent="0.25">
      <c r="B33" s="141" t="s">
        <v>268</v>
      </c>
      <c r="C33" s="141"/>
      <c r="D33" s="141"/>
      <c r="E33" s="141"/>
      <c r="F33" s="141"/>
      <c r="G33" s="141"/>
      <c r="H33" s="141"/>
      <c r="I33" s="141"/>
      <c r="J33" s="141"/>
      <c r="K33" s="141"/>
      <c r="L33" s="141"/>
      <c r="M33" s="141"/>
      <c r="N33" s="141"/>
      <c r="O33" s="141"/>
      <c r="P33" s="141"/>
    </row>
    <row r="34" spans="2:19" ht="15" customHeight="1" x14ac:dyDescent="0.25">
      <c r="B34" s="141" t="s">
        <v>269</v>
      </c>
      <c r="C34" s="141"/>
      <c r="D34" s="141"/>
      <c r="E34" s="141"/>
      <c r="F34" s="141"/>
      <c r="G34" s="141"/>
      <c r="H34" s="141"/>
      <c r="I34" s="141"/>
      <c r="J34" s="141"/>
      <c r="K34" s="141"/>
      <c r="L34" s="141"/>
      <c r="M34" s="141"/>
      <c r="N34" s="141"/>
      <c r="O34" s="141"/>
      <c r="P34" s="141"/>
    </row>
    <row r="35" spans="2:19" x14ac:dyDescent="0.25">
      <c r="B35" s="42" t="s">
        <v>173</v>
      </c>
      <c r="C35" s="178" t="str">
        <f>STUDIES!A4</f>
        <v>Van Damme, 2015 (2)</v>
      </c>
      <c r="D35" s="178"/>
      <c r="E35" s="178"/>
      <c r="F35" s="178"/>
      <c r="G35" s="178"/>
      <c r="H35" s="178"/>
      <c r="I35" s="178"/>
      <c r="J35" s="178"/>
      <c r="K35" s="178"/>
      <c r="L35" s="178"/>
      <c r="M35" s="178"/>
      <c r="N35" s="178"/>
      <c r="O35" s="178"/>
      <c r="P35" s="178"/>
    </row>
    <row r="37" spans="2:19" ht="21.75" thickBot="1" x14ac:dyDescent="0.3">
      <c r="B37" s="40" t="s">
        <v>52</v>
      </c>
      <c r="C37" s="41"/>
      <c r="D37" s="41"/>
      <c r="E37" s="41"/>
      <c r="F37" s="41"/>
      <c r="G37" s="41"/>
      <c r="H37" s="41"/>
      <c r="I37" s="41"/>
      <c r="J37" s="41"/>
      <c r="K37" s="41"/>
      <c r="L37" s="41"/>
      <c r="M37" s="41"/>
      <c r="N37" s="41"/>
      <c r="O37" s="41"/>
      <c r="P37" s="72"/>
    </row>
    <row r="39" spans="2:19" s="42" customFormat="1" ht="15" customHeight="1" x14ac:dyDescent="0.25">
      <c r="B39" s="179" t="s">
        <v>71</v>
      </c>
      <c r="C39" s="180"/>
      <c r="D39" s="180"/>
      <c r="E39" s="142" t="s">
        <v>72</v>
      </c>
      <c r="F39" s="142"/>
      <c r="G39" s="142"/>
      <c r="H39" s="142"/>
      <c r="I39" s="142" t="s">
        <v>73</v>
      </c>
      <c r="J39" s="142"/>
      <c r="K39" s="142" t="s">
        <v>28</v>
      </c>
      <c r="L39" s="142"/>
      <c r="M39" s="146" t="s">
        <v>31</v>
      </c>
      <c r="N39" s="146"/>
      <c r="O39" s="142" t="s">
        <v>30</v>
      </c>
      <c r="P39" s="143"/>
      <c r="R39" s="39"/>
      <c r="S39" s="39"/>
    </row>
    <row r="40" spans="2:19" s="42" customFormat="1" ht="32.25" customHeight="1" thickBot="1" x14ac:dyDescent="0.3">
      <c r="B40" s="181"/>
      <c r="C40" s="182"/>
      <c r="D40" s="182"/>
      <c r="E40" s="147" t="str">
        <f>O12</f>
        <v>Control group (9vHPV − females 16−26 years)</v>
      </c>
      <c r="F40" s="147"/>
      <c r="G40" s="147" t="str">
        <f>P12</f>
        <v>Intervention group (9vHPV − males 9−15 years)</v>
      </c>
      <c r="H40" s="147"/>
      <c r="I40" s="144" t="s">
        <v>27</v>
      </c>
      <c r="J40" s="144"/>
      <c r="K40" s="144" t="s">
        <v>29</v>
      </c>
      <c r="L40" s="144"/>
      <c r="M40" s="147"/>
      <c r="N40" s="147"/>
      <c r="O40" s="144"/>
      <c r="P40" s="145"/>
      <c r="R40" s="39"/>
      <c r="S40" s="39"/>
    </row>
    <row r="41" spans="2:19" x14ac:dyDescent="0.25">
      <c r="B41" s="153" t="str">
        <f>B13</f>
        <v>One or more AEs</v>
      </c>
      <c r="C41" s="154"/>
      <c r="D41" s="154"/>
      <c r="E41" s="151" t="str">
        <f>IF(Q14="","",Q14)</f>
        <v>901 per 1 000</v>
      </c>
      <c r="F41" s="151"/>
      <c r="G41" s="185" t="s">
        <v>430</v>
      </c>
      <c r="H41" s="185"/>
      <c r="I41" s="190" t="str">
        <f>IF(S14="","",S14)</f>
        <v>RR 0.90 (0.86−0.94)</v>
      </c>
      <c r="J41" s="190"/>
      <c r="K41" s="148" t="str">
        <f>IF(B14="","",B14)</f>
        <v>2 389 (1NoRCT)</v>
      </c>
      <c r="L41" s="148"/>
      <c r="M41" s="85" t="str">
        <f>IF(T14="","",T14)</f>
        <v>Low</v>
      </c>
      <c r="N41" s="88"/>
      <c r="O41" s="149"/>
      <c r="P41" s="150"/>
    </row>
    <row r="42" spans="2:19" x14ac:dyDescent="0.25">
      <c r="B42" s="153" t="str">
        <f>B15</f>
        <v>Injection-site events</v>
      </c>
      <c r="C42" s="154"/>
      <c r="D42" s="154"/>
      <c r="E42" s="151" t="str">
        <f>IF(Q16="","",Q16)</f>
        <v>854 per 1 000</v>
      </c>
      <c r="F42" s="151"/>
      <c r="G42" s="184" t="s">
        <v>431</v>
      </c>
      <c r="H42" s="184"/>
      <c r="I42" s="152" t="str">
        <f>IF(S16="","",S16)</f>
        <v>RR 0.85 (0.80−0.91)</v>
      </c>
      <c r="J42" s="152"/>
      <c r="K42" s="148" t="str">
        <f>IF(B16="","",B16)</f>
        <v>2 389 (1NoRCT)</v>
      </c>
      <c r="L42" s="148"/>
      <c r="M42" s="85" t="str">
        <f>IF(T16="","",T16)</f>
        <v>Low</v>
      </c>
      <c r="N42" s="88"/>
      <c r="O42" s="149"/>
      <c r="P42" s="150"/>
    </row>
    <row r="43" spans="2:19" x14ac:dyDescent="0.25">
      <c r="B43" s="153" t="str">
        <f>B17</f>
        <v>Systemic events</v>
      </c>
      <c r="C43" s="154"/>
      <c r="D43" s="154"/>
      <c r="E43" s="151" t="str">
        <f>IF(Q18="","",Q18)</f>
        <v>571 per 1 000</v>
      </c>
      <c r="F43" s="151"/>
      <c r="G43" s="184" t="s">
        <v>432</v>
      </c>
      <c r="H43" s="184"/>
      <c r="I43" s="152" t="str">
        <f>IF(S18="","",S18)</f>
        <v>RR 0.73 (0.65−0.83)</v>
      </c>
      <c r="J43" s="152"/>
      <c r="K43" s="148" t="str">
        <f>IF(B18="","",B18)</f>
        <v>2 389 (1NoRCT)</v>
      </c>
      <c r="L43" s="148"/>
      <c r="M43" s="85" t="str">
        <f>IF(T18="","",T18)</f>
        <v>Low</v>
      </c>
      <c r="N43" s="88"/>
      <c r="O43" s="149"/>
      <c r="P43" s="150"/>
    </row>
    <row r="44" spans="2:19" x14ac:dyDescent="0.25">
      <c r="B44" s="153" t="str">
        <f>B19</f>
        <v>Serious events</v>
      </c>
      <c r="C44" s="154"/>
      <c r="D44" s="154"/>
      <c r="E44" s="151" t="str">
        <f>IF(Q20="","",Q20)</f>
        <v>34 per 1 000</v>
      </c>
      <c r="F44" s="151"/>
      <c r="G44" s="184" t="s">
        <v>433</v>
      </c>
      <c r="H44" s="184"/>
      <c r="I44" s="152" t="str">
        <f>IF(S20="","",S20)</f>
        <v>RR 0.48 (0.23−1.03)</v>
      </c>
      <c r="J44" s="152"/>
      <c r="K44" s="148" t="str">
        <f>IF(B20="","",B20)</f>
        <v>2 389 (1NoRCT)</v>
      </c>
      <c r="L44" s="148"/>
      <c r="M44" s="85" t="str">
        <f>IF(T20="","",T20)</f>
        <v>Low</v>
      </c>
      <c r="N44" s="88"/>
      <c r="O44" s="149"/>
      <c r="P44" s="150"/>
    </row>
    <row r="45" spans="2:19" x14ac:dyDescent="0.25">
      <c r="B45" s="156" t="str">
        <f>B21</f>
        <v>Discontinuation due to AEs</v>
      </c>
      <c r="C45" s="157"/>
      <c r="D45" s="157"/>
      <c r="E45" s="158" t="str">
        <f>IF(Q22="","",Q22)</f>
        <v>0 per 1 000</v>
      </c>
      <c r="F45" s="158"/>
      <c r="G45" s="187" t="s">
        <v>303</v>
      </c>
      <c r="H45" s="187"/>
      <c r="I45" s="183" t="str">
        <f>IF(S22="","",S22)</f>
        <v>RR 0.70 (0.01−35.44)</v>
      </c>
      <c r="J45" s="183"/>
      <c r="K45" s="159" t="str">
        <f>IF(B22="","",B22)</f>
        <v>2 389 (1NoRCT)</v>
      </c>
      <c r="L45" s="159"/>
      <c r="M45" s="86" t="str">
        <f>IF(T22="","",T22)</f>
        <v>Very low</v>
      </c>
      <c r="N45" s="87">
        <v>2</v>
      </c>
      <c r="O45" s="160"/>
      <c r="P45" s="161"/>
    </row>
    <row r="46" spans="2:19" x14ac:dyDescent="0.25">
      <c r="B46" s="155" t="s">
        <v>426</v>
      </c>
      <c r="C46" s="155"/>
      <c r="D46" s="155"/>
      <c r="E46" s="155"/>
      <c r="F46" s="155"/>
      <c r="G46" s="155"/>
      <c r="H46" s="155"/>
      <c r="I46" s="155"/>
      <c r="J46" s="155"/>
      <c r="K46" s="155"/>
      <c r="L46" s="155"/>
      <c r="M46" s="155"/>
      <c r="N46" s="155"/>
      <c r="O46" s="155"/>
      <c r="P46" s="155"/>
    </row>
    <row r="47" spans="2:19" x14ac:dyDescent="0.25">
      <c r="B47" s="140" t="s">
        <v>429</v>
      </c>
      <c r="C47" s="140"/>
      <c r="D47" s="140"/>
      <c r="E47" s="140"/>
      <c r="F47" s="140"/>
      <c r="G47" s="140"/>
      <c r="H47" s="140"/>
      <c r="I47" s="140"/>
      <c r="J47" s="140"/>
      <c r="K47" s="140"/>
      <c r="L47" s="140"/>
      <c r="M47" s="140"/>
      <c r="N47" s="140"/>
      <c r="O47" s="140"/>
      <c r="P47" s="140"/>
    </row>
    <row r="48" spans="2:19" x14ac:dyDescent="0.25">
      <c r="B48" s="140" t="s">
        <v>264</v>
      </c>
      <c r="C48" s="140"/>
      <c r="D48" s="140"/>
      <c r="E48" s="140"/>
      <c r="F48" s="140"/>
      <c r="G48" s="140"/>
      <c r="H48" s="140"/>
      <c r="I48" s="140"/>
      <c r="J48" s="140"/>
      <c r="K48" s="140"/>
      <c r="L48" s="140"/>
      <c r="M48" s="140"/>
      <c r="N48" s="140"/>
      <c r="O48" s="140"/>
      <c r="P48" s="140"/>
    </row>
    <row r="49" spans="2:16" s="69" customFormat="1" x14ac:dyDescent="0.25">
      <c r="B49" s="140" t="s">
        <v>113</v>
      </c>
      <c r="C49" s="140"/>
      <c r="D49" s="140"/>
      <c r="E49" s="140"/>
      <c r="F49" s="140"/>
      <c r="G49" s="140"/>
      <c r="H49" s="140"/>
      <c r="I49" s="140"/>
      <c r="J49" s="140"/>
      <c r="K49" s="140"/>
      <c r="L49" s="140"/>
      <c r="M49" s="140"/>
      <c r="N49" s="140"/>
      <c r="O49" s="140"/>
      <c r="P49" s="140"/>
    </row>
    <row r="50" spans="2:16" s="69" customFormat="1" x14ac:dyDescent="0.25">
      <c r="B50" s="140" t="s">
        <v>265</v>
      </c>
      <c r="C50" s="140"/>
      <c r="D50" s="140"/>
      <c r="E50" s="140"/>
      <c r="F50" s="140"/>
      <c r="G50" s="140"/>
      <c r="H50" s="140"/>
      <c r="I50" s="140"/>
      <c r="J50" s="140"/>
      <c r="K50" s="140"/>
      <c r="L50" s="140"/>
      <c r="M50" s="140"/>
      <c r="N50" s="140"/>
      <c r="O50" s="140"/>
      <c r="P50" s="140"/>
    </row>
    <row r="51" spans="2:16" s="69" customFormat="1" ht="28.5" customHeight="1" x14ac:dyDescent="0.25">
      <c r="B51" s="141" t="s">
        <v>266</v>
      </c>
      <c r="C51" s="141"/>
      <c r="D51" s="141"/>
      <c r="E51" s="141"/>
      <c r="F51" s="141"/>
      <c r="G51" s="141"/>
      <c r="H51" s="141"/>
      <c r="I51" s="141"/>
      <c r="J51" s="141"/>
      <c r="K51" s="141"/>
      <c r="L51" s="141"/>
      <c r="M51" s="141"/>
      <c r="N51" s="141"/>
      <c r="O51" s="141"/>
      <c r="P51" s="141"/>
    </row>
    <row r="52" spans="2:16" s="69" customFormat="1" ht="29.25" customHeight="1" x14ac:dyDescent="0.25">
      <c r="B52" s="141" t="s">
        <v>185</v>
      </c>
      <c r="C52" s="141"/>
      <c r="D52" s="141"/>
      <c r="E52" s="141"/>
      <c r="F52" s="141"/>
      <c r="G52" s="141"/>
      <c r="H52" s="141"/>
      <c r="I52" s="141"/>
      <c r="J52" s="141"/>
      <c r="K52" s="141"/>
      <c r="L52" s="141"/>
      <c r="M52" s="141"/>
      <c r="N52" s="141"/>
      <c r="O52" s="141"/>
      <c r="P52" s="141"/>
    </row>
    <row r="53" spans="2:16" s="25" customFormat="1" x14ac:dyDescent="0.25">
      <c r="B53" s="70" t="s">
        <v>226</v>
      </c>
      <c r="I53" s="71"/>
      <c r="J53" s="71"/>
    </row>
    <row r="54" spans="2:16" ht="15" customHeight="1" x14ac:dyDescent="0.25">
      <c r="B54" s="141" t="s">
        <v>287</v>
      </c>
      <c r="C54" s="141"/>
      <c r="D54" s="141"/>
      <c r="E54" s="141"/>
      <c r="F54" s="141"/>
      <c r="G54" s="141"/>
      <c r="H54" s="141"/>
      <c r="I54" s="141"/>
      <c r="J54" s="141"/>
      <c r="K54" s="141"/>
      <c r="L54" s="141"/>
      <c r="M54" s="141"/>
      <c r="N54" s="141"/>
      <c r="O54" s="141"/>
      <c r="P54" s="141"/>
    </row>
    <row r="55" spans="2:16" ht="15" customHeight="1" x14ac:dyDescent="0.25">
      <c r="B55" s="141" t="s">
        <v>269</v>
      </c>
      <c r="C55" s="141"/>
      <c r="D55" s="141"/>
      <c r="E55" s="141"/>
      <c r="F55" s="141"/>
      <c r="G55" s="141"/>
      <c r="H55" s="141"/>
      <c r="I55" s="141"/>
      <c r="J55" s="141"/>
      <c r="K55" s="141"/>
      <c r="L55" s="141"/>
      <c r="M55" s="141"/>
      <c r="N55" s="141"/>
      <c r="O55" s="141"/>
      <c r="P55" s="141"/>
    </row>
    <row r="56" spans="2:16" x14ac:dyDescent="0.25">
      <c r="B56" s="42" t="s">
        <v>173</v>
      </c>
      <c r="C56" s="178" t="str">
        <f>C35</f>
        <v>Van Damme, 2015 (2)</v>
      </c>
      <c r="D56" s="178"/>
      <c r="E56" s="178"/>
      <c r="F56" s="178"/>
      <c r="G56" s="178"/>
      <c r="H56" s="178"/>
      <c r="I56" s="178"/>
      <c r="J56" s="178"/>
      <c r="K56" s="178"/>
      <c r="L56" s="178"/>
      <c r="M56" s="178"/>
      <c r="N56" s="178"/>
      <c r="O56" s="178"/>
      <c r="P56" s="178"/>
    </row>
  </sheetData>
  <mergeCells count="73">
    <mergeCell ref="B51:P51"/>
    <mergeCell ref="B55:P55"/>
    <mergeCell ref="B47:P47"/>
    <mergeCell ref="B52:P52"/>
    <mergeCell ref="B44:D44"/>
    <mergeCell ref="E44:F44"/>
    <mergeCell ref="G44:H44"/>
    <mergeCell ref="I44:J44"/>
    <mergeCell ref="K44:L44"/>
    <mergeCell ref="B54:P54"/>
    <mergeCell ref="B46:P46"/>
    <mergeCell ref="B48:P48"/>
    <mergeCell ref="B49:P49"/>
    <mergeCell ref="O45:P45"/>
    <mergeCell ref="O44:P44"/>
    <mergeCell ref="I45:J45"/>
    <mergeCell ref="K45:L45"/>
    <mergeCell ref="C56:P56"/>
    <mergeCell ref="B50:P50"/>
    <mergeCell ref="E41:F41"/>
    <mergeCell ref="G41:H41"/>
    <mergeCell ref="B45:D45"/>
    <mergeCell ref="E45:F45"/>
    <mergeCell ref="G45:H45"/>
    <mergeCell ref="O43:P43"/>
    <mergeCell ref="O41:P41"/>
    <mergeCell ref="B42:D42"/>
    <mergeCell ref="E42:F42"/>
    <mergeCell ref="G42:H42"/>
    <mergeCell ref="I42:J42"/>
    <mergeCell ref="K42:L42"/>
    <mergeCell ref="O42:P42"/>
    <mergeCell ref="B43:D43"/>
    <mergeCell ref="E43:F43"/>
    <mergeCell ref="G43:H43"/>
    <mergeCell ref="I43:J43"/>
    <mergeCell ref="K43:L43"/>
    <mergeCell ref="B41:D41"/>
    <mergeCell ref="I41:J41"/>
    <mergeCell ref="K41:L41"/>
    <mergeCell ref="B39:D40"/>
    <mergeCell ref="E39:H39"/>
    <mergeCell ref="I39:J39"/>
    <mergeCell ref="K39:L39"/>
    <mergeCell ref="O39:P40"/>
    <mergeCell ref="E40:F40"/>
    <mergeCell ref="G40:H40"/>
    <mergeCell ref="I40:J40"/>
    <mergeCell ref="K40:L40"/>
    <mergeCell ref="M39:N40"/>
    <mergeCell ref="C2:P2"/>
    <mergeCell ref="C3:P3"/>
    <mergeCell ref="C4:P4"/>
    <mergeCell ref="C5:P5"/>
    <mergeCell ref="C6:P6"/>
    <mergeCell ref="B10:N10"/>
    <mergeCell ref="O10:T10"/>
    <mergeCell ref="R11:S11"/>
    <mergeCell ref="T11:T12"/>
    <mergeCell ref="B23:P23"/>
    <mergeCell ref="B11:B12"/>
    <mergeCell ref="O11:P11"/>
    <mergeCell ref="B25:P25"/>
    <mergeCell ref="C35:P35"/>
    <mergeCell ref="B24:P24"/>
    <mergeCell ref="B32:P32"/>
    <mergeCell ref="B26:P26"/>
    <mergeCell ref="B29:P29"/>
    <mergeCell ref="B27:P27"/>
    <mergeCell ref="B28:P28"/>
    <mergeCell ref="B31:P31"/>
    <mergeCell ref="B33:P33"/>
    <mergeCell ref="B34:P34"/>
  </mergeCells>
  <conditionalFormatting sqref="M15 M17 M19 M21">
    <cfRule type="cellIs" dxfId="281" priority="99" operator="equal">
      <formula>"Very large"</formula>
    </cfRule>
    <cfRule type="cellIs" dxfId="280" priority="100" operator="equal">
      <formula>"Large"</formula>
    </cfRule>
  </conditionalFormatting>
  <conditionalFormatting sqref="I15 I17 I19 I21">
    <cfRule type="cellIs" dxfId="279" priority="103" operator="equal">
      <formula>"Very serious"</formula>
    </cfRule>
    <cfRule type="cellIs" dxfId="278" priority="104" operator="equal">
      <formula>"Serious"</formula>
    </cfRule>
  </conditionalFormatting>
  <conditionalFormatting sqref="I14">
    <cfRule type="cellIs" dxfId="277" priority="93" operator="equal">
      <formula>"Very serious"</formula>
    </cfRule>
    <cfRule type="cellIs" dxfId="276" priority="94" operator="equal">
      <formula>"Serious"</formula>
    </cfRule>
  </conditionalFormatting>
  <conditionalFormatting sqref="M14">
    <cfRule type="cellIs" dxfId="275" priority="89" operator="equal">
      <formula>"Very large"</formula>
    </cfRule>
    <cfRule type="cellIs" dxfId="274" priority="90" operator="equal">
      <formula>"Large"</formula>
    </cfRule>
  </conditionalFormatting>
  <conditionalFormatting sqref="C14">
    <cfRule type="cellIs" dxfId="273" priority="87" operator="equal">
      <formula>"Very serious"</formula>
    </cfRule>
    <cfRule type="cellIs" dxfId="272" priority="88" operator="equal">
      <formula>"Serious"</formula>
    </cfRule>
  </conditionalFormatting>
  <conditionalFormatting sqref="I16">
    <cfRule type="cellIs" dxfId="271" priority="81" operator="equal">
      <formula>"Very serious"</formula>
    </cfRule>
    <cfRule type="cellIs" dxfId="270" priority="82" operator="equal">
      <formula>"Serious"</formula>
    </cfRule>
  </conditionalFormatting>
  <conditionalFormatting sqref="M16">
    <cfRule type="cellIs" dxfId="269" priority="77" operator="equal">
      <formula>"Very large"</formula>
    </cfRule>
    <cfRule type="cellIs" dxfId="268" priority="78" operator="equal">
      <formula>"Large"</formula>
    </cfRule>
  </conditionalFormatting>
  <conditionalFormatting sqref="C16">
    <cfRule type="cellIs" dxfId="267" priority="75" operator="equal">
      <formula>"Very serious"</formula>
    </cfRule>
    <cfRule type="cellIs" dxfId="266" priority="76" operator="equal">
      <formula>"Serious"</formula>
    </cfRule>
  </conditionalFormatting>
  <conditionalFormatting sqref="I18">
    <cfRule type="cellIs" dxfId="265" priority="69" operator="equal">
      <formula>"Very serious"</formula>
    </cfRule>
    <cfRule type="cellIs" dxfId="264" priority="70" operator="equal">
      <formula>"Serious"</formula>
    </cfRule>
  </conditionalFormatting>
  <conditionalFormatting sqref="M18">
    <cfRule type="cellIs" dxfId="263" priority="65" operator="equal">
      <formula>"Very large"</formula>
    </cfRule>
    <cfRule type="cellIs" dxfId="262" priority="66" operator="equal">
      <formula>"Large"</formula>
    </cfRule>
  </conditionalFormatting>
  <conditionalFormatting sqref="C18">
    <cfRule type="cellIs" dxfId="261" priority="63" operator="equal">
      <formula>"Very serious"</formula>
    </cfRule>
    <cfRule type="cellIs" dxfId="260" priority="64" operator="equal">
      <formula>"Serious"</formula>
    </cfRule>
  </conditionalFormatting>
  <conditionalFormatting sqref="G15 G17 G19 G21">
    <cfRule type="cellIs" dxfId="259" priority="37" operator="equal">
      <formula>"Very serious"</formula>
    </cfRule>
    <cfRule type="cellIs" dxfId="258" priority="38" operator="equal">
      <formula>"Serious"</formula>
    </cfRule>
  </conditionalFormatting>
  <conditionalFormatting sqref="M20">
    <cfRule type="cellIs" dxfId="257" priority="53" operator="equal">
      <formula>"Very large"</formula>
    </cfRule>
    <cfRule type="cellIs" dxfId="256" priority="54" operator="equal">
      <formula>"Large"</formula>
    </cfRule>
  </conditionalFormatting>
  <conditionalFormatting sqref="C20">
    <cfRule type="cellIs" dxfId="255" priority="51" operator="equal">
      <formula>"Very serious"</formula>
    </cfRule>
    <cfRule type="cellIs" dxfId="254" priority="52" operator="equal">
      <formula>"Serious"</formula>
    </cfRule>
  </conditionalFormatting>
  <conditionalFormatting sqref="E15 E17 E19 E21">
    <cfRule type="cellIs" dxfId="253" priority="25" operator="equal">
      <formula>"Very serious"</formula>
    </cfRule>
    <cfRule type="cellIs" dxfId="252" priority="26" operator="equal">
      <formula>"Serious"</formula>
    </cfRule>
  </conditionalFormatting>
  <conditionalFormatting sqref="I22">
    <cfRule type="cellIs" dxfId="251" priority="45" operator="equal">
      <formula>"Very serious"</formula>
    </cfRule>
    <cfRule type="cellIs" dxfId="250" priority="46" operator="equal">
      <formula>"Serious"</formula>
    </cfRule>
  </conditionalFormatting>
  <conditionalFormatting sqref="G18">
    <cfRule type="cellIs" dxfId="249" priority="31" operator="equal">
      <formula>"Very serious"</formula>
    </cfRule>
    <cfRule type="cellIs" dxfId="248" priority="32" operator="equal">
      <formula>"Serious"</formula>
    </cfRule>
  </conditionalFormatting>
  <conditionalFormatting sqref="M22">
    <cfRule type="cellIs" dxfId="247" priority="41" operator="equal">
      <formula>"Very large"</formula>
    </cfRule>
    <cfRule type="cellIs" dxfId="246" priority="42" operator="equal">
      <formula>"Large"</formula>
    </cfRule>
  </conditionalFormatting>
  <conditionalFormatting sqref="C22">
    <cfRule type="cellIs" dxfId="245" priority="39" operator="equal">
      <formula>"Very serious"</formula>
    </cfRule>
    <cfRule type="cellIs" dxfId="244" priority="40" operator="equal">
      <formula>"Serious"</formula>
    </cfRule>
  </conditionalFormatting>
  <conditionalFormatting sqref="G14">
    <cfRule type="cellIs" dxfId="243" priority="35" operator="equal">
      <formula>"Very serious"</formula>
    </cfRule>
    <cfRule type="cellIs" dxfId="242" priority="36" operator="equal">
      <formula>"Serious"</formula>
    </cfRule>
  </conditionalFormatting>
  <conditionalFormatting sqref="G16">
    <cfRule type="cellIs" dxfId="241" priority="33" operator="equal">
      <formula>"Very serious"</formula>
    </cfRule>
    <cfRule type="cellIs" dxfId="240" priority="34" operator="equal">
      <formula>"Serious"</formula>
    </cfRule>
  </conditionalFormatting>
  <conditionalFormatting sqref="G20">
    <cfRule type="cellIs" dxfId="239" priority="29" operator="equal">
      <formula>"Very serious"</formula>
    </cfRule>
    <cfRule type="cellIs" dxfId="238" priority="30" operator="equal">
      <formula>"Serious"</formula>
    </cfRule>
  </conditionalFormatting>
  <conditionalFormatting sqref="G22">
    <cfRule type="cellIs" dxfId="237" priority="27" operator="equal">
      <formula>"Very serious"</formula>
    </cfRule>
    <cfRule type="cellIs" dxfId="236" priority="28" operator="equal">
      <formula>"Serious"</formula>
    </cfRule>
  </conditionalFormatting>
  <conditionalFormatting sqref="E14">
    <cfRule type="cellIs" dxfId="235" priority="23" operator="equal">
      <formula>"Very serious"</formula>
    </cfRule>
    <cfRule type="cellIs" dxfId="234" priority="24" operator="equal">
      <formula>"Serious"</formula>
    </cfRule>
  </conditionalFormatting>
  <conditionalFormatting sqref="E16">
    <cfRule type="cellIs" dxfId="233" priority="21" operator="equal">
      <formula>"Very serious"</formula>
    </cfRule>
    <cfRule type="cellIs" dxfId="232" priority="22" operator="equal">
      <formula>"Serious"</formula>
    </cfRule>
  </conditionalFormatting>
  <conditionalFormatting sqref="E18">
    <cfRule type="cellIs" dxfId="231" priority="19" operator="equal">
      <formula>"Very serious"</formula>
    </cfRule>
    <cfRule type="cellIs" dxfId="230" priority="20" operator="equal">
      <formula>"Serious"</formula>
    </cfRule>
  </conditionalFormatting>
  <conditionalFormatting sqref="E20">
    <cfRule type="cellIs" dxfId="229" priority="17" operator="equal">
      <formula>"Very serious"</formula>
    </cfRule>
    <cfRule type="cellIs" dxfId="228" priority="18" operator="equal">
      <formula>"Serious"</formula>
    </cfRule>
  </conditionalFormatting>
  <conditionalFormatting sqref="E22">
    <cfRule type="cellIs" dxfId="227" priority="15" operator="equal">
      <formula>"Very serious"</formula>
    </cfRule>
    <cfRule type="cellIs" dxfId="226" priority="16" operator="equal">
      <formula>"Serious"</formula>
    </cfRule>
  </conditionalFormatting>
  <conditionalFormatting sqref="K15 K17 K19 K21">
    <cfRule type="cellIs" dxfId="225" priority="13" operator="equal">
      <formula>"Very serious"</formula>
    </cfRule>
    <cfRule type="cellIs" dxfId="224" priority="14" operator="equal">
      <formula>"Serious"</formula>
    </cfRule>
  </conditionalFormatting>
  <conditionalFormatting sqref="K14">
    <cfRule type="cellIs" dxfId="223" priority="11" operator="equal">
      <formula>"Very serious"</formula>
    </cfRule>
    <cfRule type="cellIs" dxfId="222" priority="12" operator="equal">
      <formula>"Serious"</formula>
    </cfRule>
  </conditionalFormatting>
  <conditionalFormatting sqref="K16">
    <cfRule type="cellIs" dxfId="221" priority="9" operator="equal">
      <formula>"Very serious"</formula>
    </cfRule>
    <cfRule type="cellIs" dxfId="220" priority="10" operator="equal">
      <formula>"Serious"</formula>
    </cfRule>
  </conditionalFormatting>
  <conditionalFormatting sqref="K18">
    <cfRule type="cellIs" dxfId="219" priority="7" operator="equal">
      <formula>"Very serious"</formula>
    </cfRule>
    <cfRule type="cellIs" dxfId="218" priority="8" operator="equal">
      <formula>"Serious"</formula>
    </cfRule>
  </conditionalFormatting>
  <conditionalFormatting sqref="K20">
    <cfRule type="cellIs" dxfId="217" priority="5" operator="equal">
      <formula>"Very serious"</formula>
    </cfRule>
    <cfRule type="cellIs" dxfId="216" priority="6" operator="equal">
      <formula>"Serious"</formula>
    </cfRule>
  </conditionalFormatting>
  <conditionalFormatting sqref="K22">
    <cfRule type="cellIs" dxfId="215" priority="3" operator="equal">
      <formula>"Very serious"</formula>
    </cfRule>
    <cfRule type="cellIs" dxfId="214" priority="4" operator="equal">
      <formula>"Serious"</formula>
    </cfRule>
  </conditionalFormatting>
  <conditionalFormatting sqref="I20">
    <cfRule type="cellIs" dxfId="213" priority="1" operator="equal">
      <formula>"Very serious"</formula>
    </cfRule>
    <cfRule type="cellIs" dxfId="212" priority="2" operator="equal">
      <formula>"Serious"</formula>
    </cfRule>
  </conditionalFormatting>
  <dataValidations count="5">
    <dataValidation type="list" errorStyle="warning" allowBlank="1" showInputMessage="1" showErrorMessage="1" sqref="E19 E15 C15 C17 C19 G19 G15 G17 I17 I19 E17 I15 K19 K15 K17">
      <formula1>Grade_down</formula1>
    </dataValidation>
    <dataValidation type="list" errorStyle="warning" allowBlank="1" showInputMessage="1" showErrorMessage="1" sqref="C14 C16 C18 I14 I16 G14 G16 I18 C22 G18 C20 I22 G22 G20 I20">
      <formula1>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topLeftCell="A22" workbookViewId="0">
      <selection activeCell="G42" sqref="G42:H42"/>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HOME!B16</f>
        <v>PICO8</v>
      </c>
      <c r="C2" s="189" t="str">
        <f>VLOOKUP(B2,HOME!B:G,6,0)</f>
        <v>Two doses (0, 6 months) of 9-valent HPV vaccine in 9-to-14-year-old males versus three doses of 9-valent HPV vaccine in 16-to-26-year-old females – safety outcomes</v>
      </c>
      <c r="D2" s="189"/>
      <c r="E2" s="189"/>
      <c r="F2" s="189"/>
      <c r="G2" s="189"/>
      <c r="H2" s="189"/>
      <c r="I2" s="189"/>
      <c r="J2" s="189"/>
      <c r="K2" s="189"/>
      <c r="L2" s="189"/>
      <c r="M2" s="189"/>
      <c r="N2" s="189"/>
      <c r="O2" s="189"/>
      <c r="P2" s="189"/>
    </row>
    <row r="3" spans="2:20" s="34" customFormat="1" ht="15.75" x14ac:dyDescent="0.25">
      <c r="B3" s="36" t="s">
        <v>4</v>
      </c>
      <c r="C3" s="176" t="str">
        <f>VLOOKUP(B2,HOME!B:G,2,0)</f>
        <v>Males 9−14 years old</v>
      </c>
      <c r="D3" s="176"/>
      <c r="E3" s="176"/>
      <c r="F3" s="176"/>
      <c r="G3" s="176"/>
      <c r="H3" s="176"/>
      <c r="I3" s="176"/>
      <c r="J3" s="176"/>
      <c r="K3" s="176"/>
      <c r="L3" s="176"/>
      <c r="M3" s="176"/>
      <c r="N3" s="176"/>
      <c r="O3" s="176"/>
      <c r="P3" s="176"/>
      <c r="Q3" s="37"/>
    </row>
    <row r="4" spans="2:20" s="34" customFormat="1" ht="15.75" x14ac:dyDescent="0.25">
      <c r="B4" s="36" t="s">
        <v>26</v>
      </c>
      <c r="C4" s="188" t="str">
        <f>STUDIES!D5</f>
        <v>52 centers in 15 countries</v>
      </c>
      <c r="D4" s="188"/>
      <c r="E4" s="188"/>
      <c r="F4" s="188"/>
      <c r="G4" s="188"/>
      <c r="H4" s="188"/>
      <c r="I4" s="188"/>
      <c r="J4" s="188"/>
      <c r="K4" s="188"/>
      <c r="L4" s="188"/>
      <c r="M4" s="188"/>
      <c r="N4" s="188"/>
      <c r="O4" s="188"/>
      <c r="P4" s="188"/>
      <c r="Q4" s="37"/>
    </row>
    <row r="5" spans="2:20" s="34" customFormat="1" ht="15.75" x14ac:dyDescent="0.25">
      <c r="B5" s="36" t="s">
        <v>5</v>
      </c>
      <c r="C5" s="176" t="str">
        <f>VLOOKUP(B2,HOME!B:G,3,0)</f>
        <v>9-valent HPV (2 doses, 0,6 months)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9-valent HPV (3 doses) in females 16−26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c r="E12" s="44" t="s">
        <v>39</v>
      </c>
      <c r="F12" s="32"/>
      <c r="G12" s="44" t="s">
        <v>40</v>
      </c>
      <c r="H12" s="32"/>
      <c r="I12" s="44" t="s">
        <v>262</v>
      </c>
      <c r="J12" s="32"/>
      <c r="K12" s="44" t="s">
        <v>41</v>
      </c>
      <c r="L12" s="32"/>
      <c r="M12" s="44" t="s">
        <v>42</v>
      </c>
      <c r="N12" s="32"/>
      <c r="O12" s="29" t="s">
        <v>340</v>
      </c>
      <c r="P12" s="30" t="s">
        <v>349</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191</v>
      </c>
      <c r="C14" s="51" t="s">
        <v>46</v>
      </c>
      <c r="D14" s="52"/>
      <c r="E14" s="51" t="s">
        <v>45</v>
      </c>
      <c r="F14" s="80">
        <v>1</v>
      </c>
      <c r="G14" s="51" t="s">
        <v>46</v>
      </c>
      <c r="H14" s="52"/>
      <c r="I14" s="51" t="s">
        <v>46</v>
      </c>
      <c r="J14" s="52"/>
      <c r="K14" s="51" t="s">
        <v>45</v>
      </c>
      <c r="L14" s="80">
        <v>1</v>
      </c>
      <c r="M14" s="51" t="s">
        <v>45</v>
      </c>
      <c r="N14" s="52"/>
      <c r="O14" s="53" t="s">
        <v>126</v>
      </c>
      <c r="P14" s="54" t="s">
        <v>141</v>
      </c>
      <c r="Q14" s="56" t="s">
        <v>319</v>
      </c>
      <c r="R14" s="56" t="s">
        <v>451</v>
      </c>
      <c r="S14" s="55" t="s">
        <v>453</v>
      </c>
      <c r="T14" s="82" t="s">
        <v>308</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191</v>
      </c>
      <c r="C16" s="51" t="s">
        <v>46</v>
      </c>
      <c r="D16" s="52"/>
      <c r="E16" s="51" t="s">
        <v>45</v>
      </c>
      <c r="F16" s="80">
        <v>1</v>
      </c>
      <c r="G16" s="51" t="s">
        <v>46</v>
      </c>
      <c r="H16" s="52"/>
      <c r="I16" s="51" t="s">
        <v>46</v>
      </c>
      <c r="J16" s="52"/>
      <c r="K16" s="51" t="s">
        <v>45</v>
      </c>
      <c r="L16" s="80">
        <v>1</v>
      </c>
      <c r="M16" s="51" t="s">
        <v>45</v>
      </c>
      <c r="N16" s="52"/>
      <c r="O16" s="53" t="s">
        <v>127</v>
      </c>
      <c r="P16" s="54" t="s">
        <v>142</v>
      </c>
      <c r="Q16" s="56" t="s">
        <v>320</v>
      </c>
      <c r="R16" s="56" t="s">
        <v>452</v>
      </c>
      <c r="S16" s="55" t="s">
        <v>454</v>
      </c>
      <c r="T16" s="82" t="s">
        <v>308</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191</v>
      </c>
      <c r="C18" s="51" t="s">
        <v>46</v>
      </c>
      <c r="D18" s="52"/>
      <c r="E18" s="51" t="s">
        <v>45</v>
      </c>
      <c r="F18" s="80">
        <v>1</v>
      </c>
      <c r="G18" s="51" t="s">
        <v>46</v>
      </c>
      <c r="H18" s="52"/>
      <c r="I18" s="51" t="s">
        <v>46</v>
      </c>
      <c r="J18" s="52"/>
      <c r="K18" s="51" t="s">
        <v>45</v>
      </c>
      <c r="L18" s="80">
        <v>1</v>
      </c>
      <c r="M18" s="51" t="s">
        <v>45</v>
      </c>
      <c r="N18" s="52"/>
      <c r="O18" s="53" t="s">
        <v>128</v>
      </c>
      <c r="P18" s="54" t="s">
        <v>143</v>
      </c>
      <c r="Q18" s="56" t="s">
        <v>321</v>
      </c>
      <c r="R18" s="56" t="s">
        <v>451</v>
      </c>
      <c r="S18" s="55" t="s">
        <v>376</v>
      </c>
      <c r="T18" s="82" t="s">
        <v>308</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191</v>
      </c>
      <c r="C20" s="51" t="s">
        <v>46</v>
      </c>
      <c r="D20" s="52"/>
      <c r="E20" s="51" t="s">
        <v>45</v>
      </c>
      <c r="F20" s="80">
        <v>1</v>
      </c>
      <c r="G20" s="51" t="s">
        <v>46</v>
      </c>
      <c r="H20" s="52"/>
      <c r="I20" s="51" t="s">
        <v>46</v>
      </c>
      <c r="J20" s="52"/>
      <c r="K20" s="51" t="s">
        <v>45</v>
      </c>
      <c r="L20" s="80">
        <v>1</v>
      </c>
      <c r="M20" s="51" t="s">
        <v>45</v>
      </c>
      <c r="N20" s="52"/>
      <c r="O20" s="53" t="s">
        <v>129</v>
      </c>
      <c r="P20" s="54" t="s">
        <v>144</v>
      </c>
      <c r="Q20" s="56" t="s">
        <v>322</v>
      </c>
      <c r="R20" s="56" t="s">
        <v>373</v>
      </c>
      <c r="S20" s="55" t="s">
        <v>455</v>
      </c>
      <c r="T20" s="82" t="s">
        <v>308</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x14ac:dyDescent="0.25">
      <c r="B22" s="50" t="s">
        <v>191</v>
      </c>
      <c r="C22" s="63" t="s">
        <v>46</v>
      </c>
      <c r="D22" s="64"/>
      <c r="E22" s="63" t="s">
        <v>45</v>
      </c>
      <c r="F22" s="81">
        <v>1</v>
      </c>
      <c r="G22" s="63" t="s">
        <v>46</v>
      </c>
      <c r="H22" s="64"/>
      <c r="I22" s="63" t="s">
        <v>47</v>
      </c>
      <c r="J22" s="81">
        <v>2</v>
      </c>
      <c r="K22" s="63" t="s">
        <v>45</v>
      </c>
      <c r="L22" s="81">
        <v>1</v>
      </c>
      <c r="M22" s="63" t="s">
        <v>45</v>
      </c>
      <c r="N22" s="64"/>
      <c r="O22" s="65" t="s">
        <v>130</v>
      </c>
      <c r="P22" s="66" t="s">
        <v>145</v>
      </c>
      <c r="Q22" s="75" t="s">
        <v>303</v>
      </c>
      <c r="R22" s="91" t="s">
        <v>120</v>
      </c>
      <c r="S22" s="67" t="s">
        <v>456</v>
      </c>
      <c r="T22" s="84" t="s">
        <v>332</v>
      </c>
    </row>
    <row r="23" spans="2:20" x14ac:dyDescent="0.25">
      <c r="B23" s="155" t="s">
        <v>426</v>
      </c>
      <c r="C23" s="155"/>
      <c r="D23" s="155"/>
      <c r="E23" s="155"/>
      <c r="F23" s="155"/>
      <c r="G23" s="155"/>
      <c r="H23" s="155"/>
      <c r="I23" s="155"/>
      <c r="J23" s="155"/>
      <c r="K23" s="155"/>
      <c r="L23" s="155"/>
      <c r="M23" s="155"/>
      <c r="N23" s="155"/>
      <c r="O23" s="155"/>
      <c r="P23" s="155"/>
    </row>
    <row r="24" spans="2:20" x14ac:dyDescent="0.25">
      <c r="B24" s="140" t="s">
        <v>429</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287</v>
      </c>
      <c r="C32" s="141"/>
      <c r="D32" s="141"/>
      <c r="E32" s="141"/>
      <c r="F32" s="141"/>
      <c r="G32" s="141"/>
      <c r="H32" s="141"/>
      <c r="I32" s="141"/>
      <c r="J32" s="141"/>
      <c r="K32" s="141"/>
      <c r="L32" s="141"/>
      <c r="M32" s="141"/>
      <c r="N32" s="141"/>
      <c r="O32" s="141"/>
      <c r="P32" s="141"/>
    </row>
    <row r="33" spans="2:18" ht="15" customHeight="1" x14ac:dyDescent="0.25">
      <c r="B33" s="141" t="s">
        <v>268</v>
      </c>
      <c r="C33" s="141"/>
      <c r="D33" s="141"/>
      <c r="E33" s="141"/>
      <c r="F33" s="141"/>
      <c r="G33" s="141"/>
      <c r="H33" s="141"/>
      <c r="I33" s="141"/>
      <c r="J33" s="141"/>
      <c r="K33" s="141"/>
      <c r="L33" s="141"/>
      <c r="M33" s="141"/>
      <c r="N33" s="141"/>
      <c r="O33" s="141"/>
      <c r="P33" s="141"/>
    </row>
    <row r="34" spans="2:18" ht="15" customHeight="1" x14ac:dyDescent="0.25">
      <c r="B34" s="141" t="s">
        <v>269</v>
      </c>
      <c r="C34" s="141"/>
      <c r="D34" s="141"/>
      <c r="E34" s="141"/>
      <c r="F34" s="141"/>
      <c r="G34" s="141"/>
      <c r="H34" s="141"/>
      <c r="I34" s="141"/>
      <c r="J34" s="141"/>
      <c r="K34" s="141"/>
      <c r="L34" s="141"/>
      <c r="M34" s="141"/>
      <c r="N34" s="141"/>
      <c r="O34" s="141"/>
      <c r="P34" s="141"/>
    </row>
    <row r="35" spans="2:18" x14ac:dyDescent="0.25">
      <c r="B35" s="42" t="s">
        <v>173</v>
      </c>
      <c r="C35" s="178" t="str">
        <f>STUDIES!A5</f>
        <v>Iversen, 2016 (3)</v>
      </c>
      <c r="D35" s="178"/>
      <c r="E35" s="178"/>
      <c r="F35" s="178"/>
      <c r="G35" s="178"/>
      <c r="H35" s="178"/>
      <c r="I35" s="178"/>
      <c r="J35" s="178"/>
      <c r="K35" s="178"/>
      <c r="L35" s="178"/>
      <c r="M35" s="178"/>
      <c r="N35" s="178"/>
      <c r="O35" s="178"/>
      <c r="P35" s="178"/>
    </row>
    <row r="37" spans="2:18" ht="21.75" thickBot="1" x14ac:dyDescent="0.3">
      <c r="B37" s="40" t="s">
        <v>52</v>
      </c>
      <c r="C37" s="41"/>
      <c r="D37" s="41"/>
      <c r="E37" s="41"/>
      <c r="F37" s="41"/>
      <c r="G37" s="41"/>
      <c r="H37" s="41"/>
      <c r="I37" s="41"/>
      <c r="J37" s="41"/>
      <c r="K37" s="41"/>
      <c r="L37" s="41"/>
      <c r="M37" s="41"/>
      <c r="N37" s="41"/>
      <c r="O37" s="41"/>
      <c r="P37" s="72"/>
    </row>
    <row r="39" spans="2:18" s="42" customFormat="1" ht="15" customHeight="1" x14ac:dyDescent="0.25">
      <c r="B39" s="179" t="s">
        <v>71</v>
      </c>
      <c r="C39" s="180"/>
      <c r="D39" s="180"/>
      <c r="E39" s="142" t="s">
        <v>72</v>
      </c>
      <c r="F39" s="142"/>
      <c r="G39" s="142"/>
      <c r="H39" s="142"/>
      <c r="I39" s="142" t="s">
        <v>73</v>
      </c>
      <c r="J39" s="142"/>
      <c r="K39" s="142" t="s">
        <v>28</v>
      </c>
      <c r="L39" s="142"/>
      <c r="M39" s="146" t="s">
        <v>31</v>
      </c>
      <c r="N39" s="146"/>
      <c r="O39" s="142" t="s">
        <v>30</v>
      </c>
      <c r="P39" s="143"/>
    </row>
    <row r="40" spans="2:18" s="42" customFormat="1" ht="30.75" customHeight="1" thickBot="1" x14ac:dyDescent="0.3">
      <c r="B40" s="181"/>
      <c r="C40" s="182"/>
      <c r="D40" s="182"/>
      <c r="E40" s="147" t="str">
        <f>O12</f>
        <v>Control group (9vHPV − females 16−26 years)</v>
      </c>
      <c r="F40" s="147"/>
      <c r="G40" s="147" t="str">
        <f>P12</f>
        <v>Intervention group (9vHPV − males 9−14 years)</v>
      </c>
      <c r="H40" s="147"/>
      <c r="I40" s="144" t="s">
        <v>27</v>
      </c>
      <c r="J40" s="144"/>
      <c r="K40" s="144" t="s">
        <v>29</v>
      </c>
      <c r="L40" s="144"/>
      <c r="M40" s="147"/>
      <c r="N40" s="147"/>
      <c r="O40" s="144"/>
      <c r="P40" s="145"/>
    </row>
    <row r="41" spans="2:18" x14ac:dyDescent="0.25">
      <c r="B41" s="153" t="str">
        <f>B13</f>
        <v>One or more AEs</v>
      </c>
      <c r="C41" s="154"/>
      <c r="D41" s="154"/>
      <c r="E41" s="151" t="str">
        <f>IF(Q14="","",Q14)</f>
        <v>406 per 1 000</v>
      </c>
      <c r="F41" s="151"/>
      <c r="G41" s="185" t="s">
        <v>457</v>
      </c>
      <c r="H41" s="185"/>
      <c r="I41" s="152" t="str">
        <f>IF(S14="","",S14)</f>
        <v>RR 0.40 (0.30−0.54)</v>
      </c>
      <c r="J41" s="152"/>
      <c r="K41" s="186" t="str">
        <f>IF(B14="","",B14)</f>
        <v>509 (1NoRCT)#</v>
      </c>
      <c r="L41" s="186"/>
      <c r="M41" s="85" t="str">
        <f>IF(T14="","",T14)</f>
        <v>Low</v>
      </c>
      <c r="N41" s="88"/>
      <c r="O41" s="149"/>
      <c r="P41" s="150"/>
      <c r="Q41" s="42"/>
      <c r="R41" s="42"/>
    </row>
    <row r="42" spans="2:18" x14ac:dyDescent="0.25">
      <c r="B42" s="153" t="str">
        <f>B15</f>
        <v>Injection-site events</v>
      </c>
      <c r="C42" s="154"/>
      <c r="D42" s="154"/>
      <c r="E42" s="151" t="str">
        <f>IF(Q16="","",Q16)</f>
        <v>278 per 1 000</v>
      </c>
      <c r="F42" s="151"/>
      <c r="G42" s="184" t="s">
        <v>458</v>
      </c>
      <c r="H42" s="184"/>
      <c r="I42" s="152" t="str">
        <f>IF(S16="","",S16)</f>
        <v>RR 0.29 (0.19−0.45)</v>
      </c>
      <c r="J42" s="152"/>
      <c r="K42" s="148" t="str">
        <f>IF(B16="","",B16)</f>
        <v>509 (1NoRCT)#</v>
      </c>
      <c r="L42" s="148"/>
      <c r="M42" s="85" t="str">
        <f>IF(T16="","",T16)</f>
        <v>Low</v>
      </c>
      <c r="N42" s="88"/>
      <c r="O42" s="149"/>
      <c r="P42" s="150"/>
      <c r="Q42" s="42"/>
      <c r="R42" s="42"/>
    </row>
    <row r="43" spans="2:18" x14ac:dyDescent="0.25">
      <c r="B43" s="153" t="str">
        <f>B17</f>
        <v>Systemic events</v>
      </c>
      <c r="C43" s="154"/>
      <c r="D43" s="154"/>
      <c r="E43" s="151" t="str">
        <f>IF(Q18="","",Q18)</f>
        <v>102 per 1 000</v>
      </c>
      <c r="F43" s="151"/>
      <c r="G43" s="184" t="s">
        <v>459</v>
      </c>
      <c r="H43" s="184"/>
      <c r="I43" s="152" t="str">
        <f>IF(S18="","",S18)</f>
        <v>RR 0.40 (0.21−0.76)</v>
      </c>
      <c r="J43" s="152"/>
      <c r="K43" s="148" t="str">
        <f>IF(B18="","",B18)</f>
        <v>509 (1NoRCT)#</v>
      </c>
      <c r="L43" s="148"/>
      <c r="M43" s="85" t="str">
        <f>IF(T18="","",T18)</f>
        <v>Low</v>
      </c>
      <c r="N43" s="88"/>
      <c r="O43" s="149"/>
      <c r="P43" s="150"/>
      <c r="Q43" s="42"/>
      <c r="R43" s="42"/>
    </row>
    <row r="44" spans="2:18" x14ac:dyDescent="0.25">
      <c r="B44" s="153" t="str">
        <f>B19</f>
        <v>Serious events</v>
      </c>
      <c r="C44" s="154"/>
      <c r="D44" s="154"/>
      <c r="E44" s="151" t="str">
        <f>IF(Q20="","",Q20)</f>
        <v>26 per 1 000</v>
      </c>
      <c r="F44" s="151"/>
      <c r="G44" s="184" t="s">
        <v>460</v>
      </c>
      <c r="H44" s="184"/>
      <c r="I44" s="152" t="str">
        <f>IF(S20="","",S20)</f>
        <v>RR 0.66 (0.22−2.00)</v>
      </c>
      <c r="J44" s="152"/>
      <c r="K44" s="148" t="str">
        <f>IF(B20="","",B20)</f>
        <v>509 (1NoRCT)#</v>
      </c>
      <c r="L44" s="148"/>
      <c r="M44" s="85" t="str">
        <f>IF(T20="","",T20)</f>
        <v>Low</v>
      </c>
      <c r="N44" s="88"/>
      <c r="O44" s="149"/>
      <c r="P44" s="150"/>
    </row>
    <row r="45" spans="2:18" x14ac:dyDescent="0.25">
      <c r="B45" s="156" t="str">
        <f>B21</f>
        <v>Discontinuation due to AEs</v>
      </c>
      <c r="C45" s="157"/>
      <c r="D45" s="157"/>
      <c r="E45" s="158" t="str">
        <f>IF(Q22="","",Q22)</f>
        <v>0 per 1 000</v>
      </c>
      <c r="F45" s="158"/>
      <c r="G45" s="187" t="s">
        <v>120</v>
      </c>
      <c r="H45" s="187"/>
      <c r="I45" s="183" t="str">
        <f>IF(S22="","",S22)</f>
        <v>RR 1.06 (0.02−53.11)</v>
      </c>
      <c r="J45" s="183"/>
      <c r="K45" s="159" t="str">
        <f>IF(B22="","",B22)</f>
        <v>509 (1NoRCT)#</v>
      </c>
      <c r="L45" s="159"/>
      <c r="M45" s="86" t="str">
        <f>IF(T22="","",T22)</f>
        <v>Very low</v>
      </c>
      <c r="N45" s="87">
        <v>2</v>
      </c>
      <c r="O45" s="160"/>
      <c r="P45" s="161"/>
    </row>
    <row r="46" spans="2:18" x14ac:dyDescent="0.25">
      <c r="B46" s="155" t="s">
        <v>426</v>
      </c>
      <c r="C46" s="155"/>
      <c r="D46" s="155"/>
      <c r="E46" s="155"/>
      <c r="F46" s="155"/>
      <c r="G46" s="155"/>
      <c r="H46" s="155"/>
      <c r="I46" s="155"/>
      <c r="J46" s="155"/>
      <c r="K46" s="155"/>
      <c r="L46" s="155"/>
      <c r="M46" s="155"/>
      <c r="N46" s="155"/>
      <c r="O46" s="155"/>
      <c r="P46" s="155"/>
    </row>
    <row r="47" spans="2:18" x14ac:dyDescent="0.25">
      <c r="B47" s="140" t="s">
        <v>429</v>
      </c>
      <c r="C47" s="140"/>
      <c r="D47" s="140"/>
      <c r="E47" s="140"/>
      <c r="F47" s="140"/>
      <c r="G47" s="140"/>
      <c r="H47" s="140"/>
      <c r="I47" s="140"/>
      <c r="J47" s="140"/>
      <c r="K47" s="140"/>
      <c r="L47" s="140"/>
      <c r="M47" s="140"/>
      <c r="N47" s="140"/>
      <c r="O47" s="140"/>
      <c r="P47" s="140"/>
    </row>
    <row r="48" spans="2:18" x14ac:dyDescent="0.25">
      <c r="B48" s="140" t="s">
        <v>264</v>
      </c>
      <c r="C48" s="140"/>
      <c r="D48" s="140"/>
      <c r="E48" s="140"/>
      <c r="F48" s="140"/>
      <c r="G48" s="140"/>
      <c r="H48" s="140"/>
      <c r="I48" s="140"/>
      <c r="J48" s="140"/>
      <c r="K48" s="140"/>
      <c r="L48" s="140"/>
      <c r="M48" s="140"/>
      <c r="N48" s="140"/>
      <c r="O48" s="140"/>
      <c r="P48" s="140"/>
    </row>
    <row r="49" spans="2:16" s="69" customFormat="1" x14ac:dyDescent="0.25">
      <c r="B49" s="140" t="s">
        <v>113</v>
      </c>
      <c r="C49" s="140"/>
      <c r="D49" s="140"/>
      <c r="E49" s="140"/>
      <c r="F49" s="140"/>
      <c r="G49" s="140"/>
      <c r="H49" s="140"/>
      <c r="I49" s="140"/>
      <c r="J49" s="140"/>
      <c r="K49" s="140"/>
      <c r="L49" s="140"/>
      <c r="M49" s="140"/>
      <c r="N49" s="140"/>
      <c r="O49" s="140"/>
      <c r="P49" s="140"/>
    </row>
    <row r="50" spans="2:16" s="69" customFormat="1" x14ac:dyDescent="0.25">
      <c r="B50" s="140" t="s">
        <v>265</v>
      </c>
      <c r="C50" s="140"/>
      <c r="D50" s="140"/>
      <c r="E50" s="140"/>
      <c r="F50" s="140"/>
      <c r="G50" s="140"/>
      <c r="H50" s="140"/>
      <c r="I50" s="140"/>
      <c r="J50" s="140"/>
      <c r="K50" s="140"/>
      <c r="L50" s="140"/>
      <c r="M50" s="140"/>
      <c r="N50" s="140"/>
      <c r="O50" s="140"/>
      <c r="P50" s="140"/>
    </row>
    <row r="51" spans="2:16" s="69" customFormat="1" ht="28.5" customHeight="1" x14ac:dyDescent="0.25">
      <c r="B51" s="141" t="s">
        <v>266</v>
      </c>
      <c r="C51" s="141"/>
      <c r="D51" s="141"/>
      <c r="E51" s="141"/>
      <c r="F51" s="141"/>
      <c r="G51" s="141"/>
      <c r="H51" s="141"/>
      <c r="I51" s="141"/>
      <c r="J51" s="141"/>
      <c r="K51" s="141"/>
      <c r="L51" s="141"/>
      <c r="M51" s="141"/>
      <c r="N51" s="141"/>
      <c r="O51" s="141"/>
      <c r="P51" s="141"/>
    </row>
    <row r="52" spans="2:16" s="69" customFormat="1" ht="29.25" customHeight="1" x14ac:dyDescent="0.25">
      <c r="B52" s="141" t="s">
        <v>185</v>
      </c>
      <c r="C52" s="141"/>
      <c r="D52" s="141"/>
      <c r="E52" s="141"/>
      <c r="F52" s="141"/>
      <c r="G52" s="141"/>
      <c r="H52" s="141"/>
      <c r="I52" s="141"/>
      <c r="J52" s="141"/>
      <c r="K52" s="141"/>
      <c r="L52" s="141"/>
      <c r="M52" s="141"/>
      <c r="N52" s="141"/>
      <c r="O52" s="141"/>
      <c r="P52" s="141"/>
    </row>
    <row r="53" spans="2:16" s="25" customFormat="1" x14ac:dyDescent="0.25">
      <c r="B53" s="70" t="s">
        <v>226</v>
      </c>
      <c r="I53" s="71"/>
      <c r="J53" s="71"/>
    </row>
    <row r="54" spans="2:16" ht="15" customHeight="1" x14ac:dyDescent="0.25">
      <c r="B54" s="141" t="s">
        <v>287</v>
      </c>
      <c r="C54" s="141"/>
      <c r="D54" s="141"/>
      <c r="E54" s="141"/>
      <c r="F54" s="141"/>
      <c r="G54" s="141"/>
      <c r="H54" s="141"/>
      <c r="I54" s="141"/>
      <c r="J54" s="141"/>
      <c r="K54" s="141"/>
      <c r="L54" s="141"/>
      <c r="M54" s="141"/>
      <c r="N54" s="141"/>
      <c r="O54" s="141"/>
      <c r="P54" s="141"/>
    </row>
    <row r="55" spans="2:16" ht="15" customHeight="1" x14ac:dyDescent="0.25">
      <c r="B55" s="141" t="s">
        <v>269</v>
      </c>
      <c r="C55" s="141"/>
      <c r="D55" s="141"/>
      <c r="E55" s="141"/>
      <c r="F55" s="141"/>
      <c r="G55" s="141"/>
      <c r="H55" s="141"/>
      <c r="I55" s="141"/>
      <c r="J55" s="141"/>
      <c r="K55" s="141"/>
      <c r="L55" s="141"/>
      <c r="M55" s="141"/>
      <c r="N55" s="141"/>
      <c r="O55" s="141"/>
      <c r="P55" s="141"/>
    </row>
    <row r="56" spans="2:16" x14ac:dyDescent="0.25">
      <c r="B56" s="42" t="s">
        <v>173</v>
      </c>
      <c r="C56" s="178" t="str">
        <f>C35</f>
        <v>Iversen, 2016 (3)</v>
      </c>
      <c r="D56" s="178"/>
      <c r="E56" s="178"/>
      <c r="F56" s="178"/>
      <c r="G56" s="178"/>
      <c r="H56" s="178"/>
      <c r="I56" s="178"/>
      <c r="J56" s="178"/>
      <c r="K56" s="178"/>
      <c r="L56" s="178"/>
      <c r="M56" s="178"/>
      <c r="N56" s="178"/>
      <c r="O56" s="178"/>
      <c r="P56" s="178"/>
    </row>
  </sheetData>
  <mergeCells count="73">
    <mergeCell ref="B54:P54"/>
    <mergeCell ref="B51:P51"/>
    <mergeCell ref="B55:P55"/>
    <mergeCell ref="C56:P56"/>
    <mergeCell ref="B50:P50"/>
    <mergeCell ref="B52:P52"/>
    <mergeCell ref="B46:P46"/>
    <mergeCell ref="B48:P48"/>
    <mergeCell ref="B49:P49"/>
    <mergeCell ref="O45:P45"/>
    <mergeCell ref="B44:D44"/>
    <mergeCell ref="E44:F44"/>
    <mergeCell ref="G44:H44"/>
    <mergeCell ref="I44:J44"/>
    <mergeCell ref="K44:L44"/>
    <mergeCell ref="O44:P44"/>
    <mergeCell ref="B45:D45"/>
    <mergeCell ref="E45:F45"/>
    <mergeCell ref="G45:H45"/>
    <mergeCell ref="I45:J45"/>
    <mergeCell ref="K45:L45"/>
    <mergeCell ref="B47:P47"/>
    <mergeCell ref="O43:P43"/>
    <mergeCell ref="O41:P41"/>
    <mergeCell ref="B42:D42"/>
    <mergeCell ref="E42:F42"/>
    <mergeCell ref="G42:H42"/>
    <mergeCell ref="I42:J42"/>
    <mergeCell ref="K42:L42"/>
    <mergeCell ref="O42:P42"/>
    <mergeCell ref="B43:D43"/>
    <mergeCell ref="E43:F43"/>
    <mergeCell ref="G43:H43"/>
    <mergeCell ref="I43:J43"/>
    <mergeCell ref="K43:L43"/>
    <mergeCell ref="B41:D41"/>
    <mergeCell ref="E41:F41"/>
    <mergeCell ref="G41:H41"/>
    <mergeCell ref="E40:F40"/>
    <mergeCell ref="G40:H40"/>
    <mergeCell ref="I40:J40"/>
    <mergeCell ref="K40:L40"/>
    <mergeCell ref="C35:P35"/>
    <mergeCell ref="B23:P23"/>
    <mergeCell ref="B26:P26"/>
    <mergeCell ref="B33:P33"/>
    <mergeCell ref="B29:P29"/>
    <mergeCell ref="B31:P31"/>
    <mergeCell ref="B32:P32"/>
    <mergeCell ref="B25:P25"/>
    <mergeCell ref="B27:P27"/>
    <mergeCell ref="B28:P28"/>
    <mergeCell ref="C2:P2"/>
    <mergeCell ref="C3:P3"/>
    <mergeCell ref="C4:P4"/>
    <mergeCell ref="C5:P5"/>
    <mergeCell ref="C6:P6"/>
    <mergeCell ref="I41:J41"/>
    <mergeCell ref="K41:L41"/>
    <mergeCell ref="B11:B12"/>
    <mergeCell ref="O11:P11"/>
    <mergeCell ref="B10:N10"/>
    <mergeCell ref="O10:T10"/>
    <mergeCell ref="R11:S11"/>
    <mergeCell ref="T11:T12"/>
    <mergeCell ref="B39:D40"/>
    <mergeCell ref="E39:H39"/>
    <mergeCell ref="I39:J39"/>
    <mergeCell ref="K39:L39"/>
    <mergeCell ref="M39:N40"/>
    <mergeCell ref="O39:P40"/>
    <mergeCell ref="B34:P34"/>
    <mergeCell ref="B24:P24"/>
  </mergeCells>
  <conditionalFormatting sqref="M15 M17 M19 M21">
    <cfRule type="cellIs" dxfId="211" priority="99" operator="equal">
      <formula>"Very large"</formula>
    </cfRule>
    <cfRule type="cellIs" dxfId="210" priority="100" operator="equal">
      <formula>"Large"</formula>
    </cfRule>
  </conditionalFormatting>
  <conditionalFormatting sqref="I15 I17 I19 I21">
    <cfRule type="cellIs" dxfId="209" priority="103" operator="equal">
      <formula>"Very serious"</formula>
    </cfRule>
    <cfRule type="cellIs" dxfId="208" priority="104" operator="equal">
      <formula>"Serious"</formula>
    </cfRule>
  </conditionalFormatting>
  <conditionalFormatting sqref="I14">
    <cfRule type="cellIs" dxfId="207" priority="93" operator="equal">
      <formula>"Very serious"</formula>
    </cfRule>
    <cfRule type="cellIs" dxfId="206" priority="94" operator="equal">
      <formula>"Serious"</formula>
    </cfRule>
  </conditionalFormatting>
  <conditionalFormatting sqref="M14">
    <cfRule type="cellIs" dxfId="205" priority="89" operator="equal">
      <formula>"Very large"</formula>
    </cfRule>
    <cfRule type="cellIs" dxfId="204" priority="90" operator="equal">
      <formula>"Large"</formula>
    </cfRule>
  </conditionalFormatting>
  <conditionalFormatting sqref="C14">
    <cfRule type="cellIs" dxfId="203" priority="87" operator="equal">
      <formula>"Very serious"</formula>
    </cfRule>
    <cfRule type="cellIs" dxfId="202" priority="88" operator="equal">
      <formula>"Serious"</formula>
    </cfRule>
  </conditionalFormatting>
  <conditionalFormatting sqref="I16">
    <cfRule type="cellIs" dxfId="201" priority="81" operator="equal">
      <formula>"Very serious"</formula>
    </cfRule>
    <cfRule type="cellIs" dxfId="200" priority="82" operator="equal">
      <formula>"Serious"</formula>
    </cfRule>
  </conditionalFormatting>
  <conditionalFormatting sqref="M16">
    <cfRule type="cellIs" dxfId="199" priority="77" operator="equal">
      <formula>"Very large"</formula>
    </cfRule>
    <cfRule type="cellIs" dxfId="198" priority="78" operator="equal">
      <formula>"Large"</formula>
    </cfRule>
  </conditionalFormatting>
  <conditionalFormatting sqref="C16">
    <cfRule type="cellIs" dxfId="197" priority="75" operator="equal">
      <formula>"Very serious"</formula>
    </cfRule>
    <cfRule type="cellIs" dxfId="196" priority="76" operator="equal">
      <formula>"Serious"</formula>
    </cfRule>
  </conditionalFormatting>
  <conditionalFormatting sqref="I18">
    <cfRule type="cellIs" dxfId="195" priority="69" operator="equal">
      <formula>"Very serious"</formula>
    </cfRule>
    <cfRule type="cellIs" dxfId="194" priority="70" operator="equal">
      <formula>"Serious"</formula>
    </cfRule>
  </conditionalFormatting>
  <conditionalFormatting sqref="M18">
    <cfRule type="cellIs" dxfId="193" priority="65" operator="equal">
      <formula>"Very large"</formula>
    </cfRule>
    <cfRule type="cellIs" dxfId="192" priority="66" operator="equal">
      <formula>"Large"</formula>
    </cfRule>
  </conditionalFormatting>
  <conditionalFormatting sqref="C18">
    <cfRule type="cellIs" dxfId="191" priority="63" operator="equal">
      <formula>"Very serious"</formula>
    </cfRule>
    <cfRule type="cellIs" dxfId="190" priority="64" operator="equal">
      <formula>"Serious"</formula>
    </cfRule>
  </conditionalFormatting>
  <conditionalFormatting sqref="G15 G17 G19 G21">
    <cfRule type="cellIs" dxfId="189" priority="37" operator="equal">
      <formula>"Very serious"</formula>
    </cfRule>
    <cfRule type="cellIs" dxfId="188" priority="38" operator="equal">
      <formula>"Serious"</formula>
    </cfRule>
  </conditionalFormatting>
  <conditionalFormatting sqref="M20">
    <cfRule type="cellIs" dxfId="187" priority="53" operator="equal">
      <formula>"Very large"</formula>
    </cfRule>
    <cfRule type="cellIs" dxfId="186" priority="54" operator="equal">
      <formula>"Large"</formula>
    </cfRule>
  </conditionalFormatting>
  <conditionalFormatting sqref="C20">
    <cfRule type="cellIs" dxfId="185" priority="51" operator="equal">
      <formula>"Very serious"</formula>
    </cfRule>
    <cfRule type="cellIs" dxfId="184" priority="52" operator="equal">
      <formula>"Serious"</formula>
    </cfRule>
  </conditionalFormatting>
  <conditionalFormatting sqref="E15 E17 E19 E21">
    <cfRule type="cellIs" dxfId="183" priority="25" operator="equal">
      <formula>"Very serious"</formula>
    </cfRule>
    <cfRule type="cellIs" dxfId="182" priority="26" operator="equal">
      <formula>"Serious"</formula>
    </cfRule>
  </conditionalFormatting>
  <conditionalFormatting sqref="I22">
    <cfRule type="cellIs" dxfId="181" priority="45" operator="equal">
      <formula>"Very serious"</formula>
    </cfRule>
    <cfRule type="cellIs" dxfId="180" priority="46" operator="equal">
      <formula>"Serious"</formula>
    </cfRule>
  </conditionalFormatting>
  <conditionalFormatting sqref="G18">
    <cfRule type="cellIs" dxfId="179" priority="31" operator="equal">
      <formula>"Very serious"</formula>
    </cfRule>
    <cfRule type="cellIs" dxfId="178" priority="32" operator="equal">
      <formula>"Serious"</formula>
    </cfRule>
  </conditionalFormatting>
  <conditionalFormatting sqref="M22">
    <cfRule type="cellIs" dxfId="177" priority="41" operator="equal">
      <formula>"Very large"</formula>
    </cfRule>
    <cfRule type="cellIs" dxfId="176" priority="42" operator="equal">
      <formula>"Large"</formula>
    </cfRule>
  </conditionalFormatting>
  <conditionalFormatting sqref="C22">
    <cfRule type="cellIs" dxfId="175" priority="39" operator="equal">
      <formula>"Very serious"</formula>
    </cfRule>
    <cfRule type="cellIs" dxfId="174" priority="40" operator="equal">
      <formula>"Serious"</formula>
    </cfRule>
  </conditionalFormatting>
  <conditionalFormatting sqref="G14">
    <cfRule type="cellIs" dxfId="173" priority="35" operator="equal">
      <formula>"Very serious"</formula>
    </cfRule>
    <cfRule type="cellIs" dxfId="172" priority="36" operator="equal">
      <formula>"Serious"</formula>
    </cfRule>
  </conditionalFormatting>
  <conditionalFormatting sqref="G16">
    <cfRule type="cellIs" dxfId="171" priority="33" operator="equal">
      <formula>"Very serious"</formula>
    </cfRule>
    <cfRule type="cellIs" dxfId="170" priority="34" operator="equal">
      <formula>"Serious"</formula>
    </cfRule>
  </conditionalFormatting>
  <conditionalFormatting sqref="G20">
    <cfRule type="cellIs" dxfId="169" priority="29" operator="equal">
      <formula>"Very serious"</formula>
    </cfRule>
    <cfRule type="cellIs" dxfId="168" priority="30" operator="equal">
      <formula>"Serious"</formula>
    </cfRule>
  </conditionalFormatting>
  <conditionalFormatting sqref="G22">
    <cfRule type="cellIs" dxfId="167" priority="27" operator="equal">
      <formula>"Very serious"</formula>
    </cfRule>
    <cfRule type="cellIs" dxfId="166" priority="28" operator="equal">
      <formula>"Serious"</formula>
    </cfRule>
  </conditionalFormatting>
  <conditionalFormatting sqref="E14">
    <cfRule type="cellIs" dxfId="165" priority="23" operator="equal">
      <formula>"Very serious"</formula>
    </cfRule>
    <cfRule type="cellIs" dxfId="164" priority="24" operator="equal">
      <formula>"Serious"</formula>
    </cfRule>
  </conditionalFormatting>
  <conditionalFormatting sqref="E16">
    <cfRule type="cellIs" dxfId="163" priority="21" operator="equal">
      <formula>"Very serious"</formula>
    </cfRule>
    <cfRule type="cellIs" dxfId="162" priority="22" operator="equal">
      <formula>"Serious"</formula>
    </cfRule>
  </conditionalFormatting>
  <conditionalFormatting sqref="E18">
    <cfRule type="cellIs" dxfId="161" priority="19" operator="equal">
      <formula>"Very serious"</formula>
    </cfRule>
    <cfRule type="cellIs" dxfId="160" priority="20" operator="equal">
      <formula>"Serious"</formula>
    </cfRule>
  </conditionalFormatting>
  <conditionalFormatting sqref="E20">
    <cfRule type="cellIs" dxfId="159" priority="17" operator="equal">
      <formula>"Very serious"</formula>
    </cfRule>
    <cfRule type="cellIs" dxfId="158" priority="18" operator="equal">
      <formula>"Serious"</formula>
    </cfRule>
  </conditionalFormatting>
  <conditionalFormatting sqref="E22">
    <cfRule type="cellIs" dxfId="157" priority="15" operator="equal">
      <formula>"Very serious"</formula>
    </cfRule>
    <cfRule type="cellIs" dxfId="156" priority="16" operator="equal">
      <formula>"Serious"</formula>
    </cfRule>
  </conditionalFormatting>
  <conditionalFormatting sqref="K15 K17 K19 K21">
    <cfRule type="cellIs" dxfId="155" priority="13" operator="equal">
      <formula>"Very serious"</formula>
    </cfRule>
    <cfRule type="cellIs" dxfId="154" priority="14" operator="equal">
      <formula>"Serious"</formula>
    </cfRule>
  </conditionalFormatting>
  <conditionalFormatting sqref="K14">
    <cfRule type="cellIs" dxfId="153" priority="11" operator="equal">
      <formula>"Very serious"</formula>
    </cfRule>
    <cfRule type="cellIs" dxfId="152" priority="12" operator="equal">
      <formula>"Serious"</formula>
    </cfRule>
  </conditionalFormatting>
  <conditionalFormatting sqref="K16">
    <cfRule type="cellIs" dxfId="151" priority="9" operator="equal">
      <formula>"Very serious"</formula>
    </cfRule>
    <cfRule type="cellIs" dxfId="150" priority="10" operator="equal">
      <formula>"Serious"</formula>
    </cfRule>
  </conditionalFormatting>
  <conditionalFormatting sqref="K18">
    <cfRule type="cellIs" dxfId="149" priority="7" operator="equal">
      <formula>"Very serious"</formula>
    </cfRule>
    <cfRule type="cellIs" dxfId="148" priority="8" operator="equal">
      <formula>"Serious"</formula>
    </cfRule>
  </conditionalFormatting>
  <conditionalFormatting sqref="K20">
    <cfRule type="cellIs" dxfId="147" priority="5" operator="equal">
      <formula>"Very serious"</formula>
    </cfRule>
    <cfRule type="cellIs" dxfId="146" priority="6" operator="equal">
      <formula>"Serious"</formula>
    </cfRule>
  </conditionalFormatting>
  <conditionalFormatting sqref="K22">
    <cfRule type="cellIs" dxfId="145" priority="3" operator="equal">
      <formula>"Very serious"</formula>
    </cfRule>
    <cfRule type="cellIs" dxfId="144" priority="4" operator="equal">
      <formula>"Serious"</formula>
    </cfRule>
  </conditionalFormatting>
  <conditionalFormatting sqref="I20">
    <cfRule type="cellIs" dxfId="143" priority="1" operator="equal">
      <formula>"Very serious"</formula>
    </cfRule>
    <cfRule type="cellIs" dxfId="142" priority="2" operator="equal">
      <formula>"Serious"</formula>
    </cfRule>
  </conditionalFormatting>
  <dataValidations count="5">
    <dataValidation type="list" errorStyle="warning" allowBlank="1" showInputMessage="1" showErrorMessage="1" sqref="C14 C16 C18 I14 I16 G14 G16 I18 C22 G18 C20 I22 G22 G20 I20">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4"/>
  <sheetViews>
    <sheetView topLeftCell="A18" workbookViewId="0">
      <selection activeCell="B24" sqref="B24:P32"/>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HOME!B17</f>
        <v>PICO9</v>
      </c>
      <c r="C2" s="189" t="str">
        <f>VLOOKUP(B2,HOME!B:G,6,0)</f>
        <v>Three doses of 9-valent HPV vaccine versus three doses of 4-valent HPV vaccine in 16-to-26-year-old males − safety outcomes</v>
      </c>
      <c r="D2" s="189"/>
      <c r="E2" s="189"/>
      <c r="F2" s="189"/>
      <c r="G2" s="189"/>
      <c r="H2" s="189"/>
      <c r="I2" s="189"/>
      <c r="J2" s="189"/>
      <c r="K2" s="189"/>
      <c r="L2" s="189"/>
      <c r="M2" s="189"/>
      <c r="N2" s="189"/>
      <c r="O2" s="189"/>
      <c r="P2" s="189"/>
    </row>
    <row r="3" spans="2:20" s="34" customFormat="1" ht="15.75" x14ac:dyDescent="0.25">
      <c r="B3" s="36" t="s">
        <v>4</v>
      </c>
      <c r="C3" s="176" t="str">
        <f>VLOOKUP(B2,HOME!B:G,2,0)</f>
        <v>Males 16−26 years old</v>
      </c>
      <c r="D3" s="176"/>
      <c r="E3" s="176"/>
      <c r="F3" s="176"/>
      <c r="G3" s="176"/>
      <c r="H3" s="176"/>
      <c r="I3" s="176"/>
      <c r="J3" s="176"/>
      <c r="K3" s="176"/>
      <c r="L3" s="176"/>
      <c r="M3" s="176"/>
      <c r="N3" s="176"/>
      <c r="O3" s="176"/>
      <c r="P3" s="176"/>
      <c r="Q3" s="37"/>
    </row>
    <row r="4" spans="2:20" s="34" customFormat="1" ht="15.75" x14ac:dyDescent="0.25">
      <c r="B4" s="36" t="s">
        <v>26</v>
      </c>
      <c r="C4" s="188" t="str">
        <f>STUDIES!D9</f>
        <v>7 centres in 3 countries (Belgium, Germany and the Netherlands)</v>
      </c>
      <c r="D4" s="188"/>
      <c r="E4" s="188"/>
      <c r="F4" s="188"/>
      <c r="G4" s="188"/>
      <c r="H4" s="188"/>
      <c r="I4" s="188"/>
      <c r="J4" s="188"/>
      <c r="K4" s="188"/>
      <c r="L4" s="188"/>
      <c r="M4" s="188"/>
      <c r="N4" s="188"/>
      <c r="O4" s="188"/>
      <c r="P4" s="188"/>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4-valent HPV (3 doses) in males 16−26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350</v>
      </c>
      <c r="P12" s="30" t="s">
        <v>351</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166</v>
      </c>
      <c r="C14" s="51" t="s">
        <v>46</v>
      </c>
      <c r="D14" s="52"/>
      <c r="E14" s="51" t="s">
        <v>45</v>
      </c>
      <c r="F14" s="80">
        <v>1</v>
      </c>
      <c r="G14" s="51" t="s">
        <v>46</v>
      </c>
      <c r="H14" s="52"/>
      <c r="I14" s="51" t="s">
        <v>46</v>
      </c>
      <c r="J14" s="52"/>
      <c r="K14" s="51" t="s">
        <v>45</v>
      </c>
      <c r="L14" s="80">
        <v>1</v>
      </c>
      <c r="M14" s="51" t="s">
        <v>45</v>
      </c>
      <c r="N14" s="52"/>
      <c r="O14" s="53" t="s">
        <v>160</v>
      </c>
      <c r="P14" s="54" t="s">
        <v>156</v>
      </c>
      <c r="Q14" s="56" t="s">
        <v>461</v>
      </c>
      <c r="R14" s="56" t="s">
        <v>465</v>
      </c>
      <c r="S14" s="55" t="s">
        <v>469</v>
      </c>
      <c r="T14" s="82" t="s">
        <v>275</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166</v>
      </c>
      <c r="C16" s="51" t="s">
        <v>46</v>
      </c>
      <c r="D16" s="52"/>
      <c r="E16" s="51" t="s">
        <v>45</v>
      </c>
      <c r="F16" s="80">
        <v>1</v>
      </c>
      <c r="G16" s="51" t="s">
        <v>46</v>
      </c>
      <c r="H16" s="52"/>
      <c r="I16" s="51" t="s">
        <v>46</v>
      </c>
      <c r="J16" s="52"/>
      <c r="K16" s="51" t="s">
        <v>45</v>
      </c>
      <c r="L16" s="80">
        <v>1</v>
      </c>
      <c r="M16" s="51" t="s">
        <v>45</v>
      </c>
      <c r="N16" s="52"/>
      <c r="O16" s="53" t="s">
        <v>161</v>
      </c>
      <c r="P16" s="54" t="s">
        <v>157</v>
      </c>
      <c r="Q16" s="56" t="s">
        <v>462</v>
      </c>
      <c r="R16" s="56" t="s">
        <v>466</v>
      </c>
      <c r="S16" s="55" t="s">
        <v>470</v>
      </c>
      <c r="T16" s="82" t="s">
        <v>275</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166</v>
      </c>
      <c r="C18" s="51" t="s">
        <v>46</v>
      </c>
      <c r="D18" s="52"/>
      <c r="E18" s="51" t="s">
        <v>45</v>
      </c>
      <c r="F18" s="80">
        <v>1</v>
      </c>
      <c r="G18" s="51" t="s">
        <v>46</v>
      </c>
      <c r="H18" s="52"/>
      <c r="I18" s="51" t="s">
        <v>46</v>
      </c>
      <c r="J18" s="52"/>
      <c r="K18" s="51" t="s">
        <v>45</v>
      </c>
      <c r="L18" s="80">
        <v>1</v>
      </c>
      <c r="M18" s="51" t="s">
        <v>45</v>
      </c>
      <c r="N18" s="52"/>
      <c r="O18" s="53" t="s">
        <v>162</v>
      </c>
      <c r="P18" s="54" t="s">
        <v>158</v>
      </c>
      <c r="Q18" s="56" t="s">
        <v>463</v>
      </c>
      <c r="R18" s="56" t="s">
        <v>467</v>
      </c>
      <c r="S18" s="55" t="s">
        <v>471</v>
      </c>
      <c r="T18" s="82" t="s">
        <v>275</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166</v>
      </c>
      <c r="C20" s="51" t="s">
        <v>46</v>
      </c>
      <c r="D20" s="52"/>
      <c r="E20" s="51" t="s">
        <v>45</v>
      </c>
      <c r="F20" s="80">
        <v>1</v>
      </c>
      <c r="G20" s="51" t="s">
        <v>46</v>
      </c>
      <c r="H20" s="52"/>
      <c r="I20" s="51" t="s">
        <v>46</v>
      </c>
      <c r="J20" s="52"/>
      <c r="K20" s="51" t="s">
        <v>45</v>
      </c>
      <c r="L20" s="80">
        <v>1</v>
      </c>
      <c r="M20" s="51" t="s">
        <v>45</v>
      </c>
      <c r="N20" s="52"/>
      <c r="O20" s="53" t="s">
        <v>163</v>
      </c>
      <c r="P20" s="54" t="s">
        <v>159</v>
      </c>
      <c r="Q20" s="56" t="s">
        <v>464</v>
      </c>
      <c r="R20" s="56" t="s">
        <v>468</v>
      </c>
      <c r="S20" s="55" t="s">
        <v>472</v>
      </c>
      <c r="T20" s="82" t="s">
        <v>275</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x14ac:dyDescent="0.25">
      <c r="B22" s="50" t="s">
        <v>166</v>
      </c>
      <c r="C22" s="63" t="s">
        <v>46</v>
      </c>
      <c r="D22" s="64"/>
      <c r="E22" s="63" t="s">
        <v>45</v>
      </c>
      <c r="F22" s="81">
        <v>1</v>
      </c>
      <c r="G22" s="63" t="s">
        <v>46</v>
      </c>
      <c r="H22" s="64"/>
      <c r="I22" s="63" t="s">
        <v>47</v>
      </c>
      <c r="J22" s="81">
        <v>2</v>
      </c>
      <c r="K22" s="63" t="s">
        <v>45</v>
      </c>
      <c r="L22" s="81">
        <v>1</v>
      </c>
      <c r="M22" s="63" t="s">
        <v>45</v>
      </c>
      <c r="N22" s="64"/>
      <c r="O22" s="65" t="s">
        <v>159</v>
      </c>
      <c r="P22" s="66" t="s">
        <v>159</v>
      </c>
      <c r="Q22" s="75" t="s">
        <v>303</v>
      </c>
      <c r="R22" s="76" t="s">
        <v>120</v>
      </c>
      <c r="S22" s="67" t="s">
        <v>473</v>
      </c>
      <c r="T22" s="84" t="s">
        <v>276</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268</v>
      </c>
      <c r="C32" s="141"/>
      <c r="D32" s="141"/>
      <c r="E32" s="141"/>
      <c r="F32" s="141"/>
      <c r="G32" s="141"/>
      <c r="H32" s="141"/>
      <c r="I32" s="141"/>
      <c r="J32" s="141"/>
      <c r="K32" s="141"/>
      <c r="L32" s="141"/>
      <c r="M32" s="141"/>
      <c r="N32" s="141"/>
      <c r="O32" s="141"/>
      <c r="P32" s="141"/>
    </row>
    <row r="33" spans="2:16" ht="15" customHeight="1" x14ac:dyDescent="0.25">
      <c r="B33" s="141" t="s">
        <v>269</v>
      </c>
      <c r="C33" s="141"/>
      <c r="D33" s="141"/>
      <c r="E33" s="141"/>
      <c r="F33" s="141"/>
      <c r="G33" s="141"/>
      <c r="H33" s="141"/>
      <c r="I33" s="141"/>
      <c r="J33" s="141"/>
      <c r="K33" s="141"/>
      <c r="L33" s="141"/>
      <c r="M33" s="141"/>
      <c r="N33" s="141"/>
      <c r="O33" s="141"/>
      <c r="P33" s="141"/>
    </row>
    <row r="34" spans="2:16" ht="15" customHeight="1" x14ac:dyDescent="0.25">
      <c r="B34" s="42" t="s">
        <v>173</v>
      </c>
      <c r="C34" s="178" t="str">
        <f>STUDIES!A9</f>
        <v>Van Damme, 2016 (7)</v>
      </c>
      <c r="D34" s="178"/>
      <c r="E34" s="178"/>
      <c r="F34" s="178"/>
      <c r="G34" s="178"/>
      <c r="H34" s="178"/>
      <c r="I34" s="178"/>
      <c r="J34" s="178"/>
      <c r="K34" s="178"/>
      <c r="L34" s="178"/>
      <c r="M34" s="178"/>
      <c r="N34" s="178"/>
      <c r="O34" s="178"/>
      <c r="P34" s="178"/>
    </row>
    <row r="36" spans="2:16" ht="21.75" thickBot="1" x14ac:dyDescent="0.3">
      <c r="B36" s="40" t="s">
        <v>52</v>
      </c>
      <c r="C36" s="41"/>
      <c r="D36" s="41"/>
      <c r="E36" s="41"/>
      <c r="F36" s="41"/>
      <c r="G36" s="41"/>
      <c r="H36" s="41"/>
      <c r="I36" s="41"/>
      <c r="J36" s="41"/>
      <c r="K36" s="41"/>
      <c r="L36" s="41"/>
      <c r="M36" s="41"/>
      <c r="N36" s="41"/>
      <c r="O36" s="41"/>
      <c r="P36" s="72"/>
    </row>
    <row r="38" spans="2:16" s="42" customFormat="1" ht="15" customHeight="1" x14ac:dyDescent="0.25">
      <c r="B38" s="179" t="s">
        <v>71</v>
      </c>
      <c r="C38" s="180"/>
      <c r="D38" s="180"/>
      <c r="E38" s="142" t="s">
        <v>72</v>
      </c>
      <c r="F38" s="142"/>
      <c r="G38" s="142"/>
      <c r="H38" s="142"/>
      <c r="I38" s="142" t="s">
        <v>73</v>
      </c>
      <c r="J38" s="142"/>
      <c r="K38" s="142" t="s">
        <v>28</v>
      </c>
      <c r="L38" s="142"/>
      <c r="M38" s="146" t="s">
        <v>31</v>
      </c>
      <c r="N38" s="146"/>
      <c r="O38" s="142" t="s">
        <v>30</v>
      </c>
      <c r="P38" s="143"/>
    </row>
    <row r="39" spans="2:16" s="42" customFormat="1" ht="31.5" customHeight="1" thickBot="1" x14ac:dyDescent="0.3">
      <c r="B39" s="181"/>
      <c r="C39" s="182"/>
      <c r="D39" s="182"/>
      <c r="E39" s="147" t="str">
        <f>O12</f>
        <v>Control group (4vHPV − males 16−26 years)</v>
      </c>
      <c r="F39" s="147"/>
      <c r="G39" s="147" t="str">
        <f>P12</f>
        <v>Intervention group (9vHPV − males 16−26 years)</v>
      </c>
      <c r="H39" s="147"/>
      <c r="I39" s="144" t="s">
        <v>27</v>
      </c>
      <c r="J39" s="144"/>
      <c r="K39" s="144" t="s">
        <v>29</v>
      </c>
      <c r="L39" s="144"/>
      <c r="M39" s="147"/>
      <c r="N39" s="147"/>
      <c r="O39" s="144"/>
      <c r="P39" s="145"/>
    </row>
    <row r="40" spans="2:16" x14ac:dyDescent="0.25">
      <c r="B40" s="153" t="str">
        <f>B13</f>
        <v>One or more AEs</v>
      </c>
      <c r="C40" s="154"/>
      <c r="D40" s="154"/>
      <c r="E40" s="151" t="str">
        <f>IF(Q14="","",Q14)</f>
        <v>819 per 1 000</v>
      </c>
      <c r="F40" s="151"/>
      <c r="G40" s="185" t="s">
        <v>474</v>
      </c>
      <c r="H40" s="185"/>
      <c r="I40" s="152" t="str">
        <f>IF(S14="","",S14)</f>
        <v>RR 1.00 (0.93−1.09)</v>
      </c>
      <c r="J40" s="152"/>
      <c r="K40" s="186" t="str">
        <f>IF(B14="","",B14)</f>
        <v>496 (1RCT)</v>
      </c>
      <c r="L40" s="186"/>
      <c r="M40" s="85" t="str">
        <f>IF(T14="","",T14)</f>
        <v xml:space="preserve">High </v>
      </c>
      <c r="N40" s="88"/>
      <c r="O40" s="149"/>
      <c r="P40" s="150"/>
    </row>
    <row r="41" spans="2:16" x14ac:dyDescent="0.25">
      <c r="B41" s="153" t="str">
        <f>B15</f>
        <v>Injection-site events</v>
      </c>
      <c r="C41" s="154"/>
      <c r="D41" s="154"/>
      <c r="E41" s="151" t="str">
        <f>IF(Q16="","",Q16)</f>
        <v>722 per 1 000</v>
      </c>
      <c r="F41" s="151"/>
      <c r="G41" s="184" t="s">
        <v>475</v>
      </c>
      <c r="H41" s="184"/>
      <c r="I41" s="152" t="str">
        <f>IF(S16="","",S16)</f>
        <v>RR 1.10 (0.99−1.21)</v>
      </c>
      <c r="J41" s="152"/>
      <c r="K41" s="148" t="str">
        <f>IF(B16="","",B16)</f>
        <v>496 (1RCT)</v>
      </c>
      <c r="L41" s="148"/>
      <c r="M41" s="85" t="str">
        <f>IF(T16="","",T16)</f>
        <v xml:space="preserve">High </v>
      </c>
      <c r="N41" s="88"/>
      <c r="O41" s="149"/>
      <c r="P41" s="150"/>
    </row>
    <row r="42" spans="2:16" x14ac:dyDescent="0.25">
      <c r="B42" s="153" t="str">
        <f>B17</f>
        <v>Systemic events</v>
      </c>
      <c r="C42" s="154"/>
      <c r="D42" s="154"/>
      <c r="E42" s="151" t="str">
        <f>IF(Q18="","",Q18)</f>
        <v>403 per 1 000</v>
      </c>
      <c r="F42" s="151"/>
      <c r="G42" s="184" t="s">
        <v>476</v>
      </c>
      <c r="H42" s="184"/>
      <c r="I42" s="152" t="str">
        <f>IF(S18="","",S18)</f>
        <v>RR 1.01 (0.82−1.25)</v>
      </c>
      <c r="J42" s="152"/>
      <c r="K42" s="148" t="str">
        <f>IF(B18="","",B18)</f>
        <v>496 (1RCT)</v>
      </c>
      <c r="L42" s="148"/>
      <c r="M42" s="85" t="str">
        <f>IF(T18="","",T18)</f>
        <v xml:space="preserve">High </v>
      </c>
      <c r="N42" s="88"/>
      <c r="O42" s="149"/>
      <c r="P42" s="150"/>
    </row>
    <row r="43" spans="2:16" x14ac:dyDescent="0.25">
      <c r="B43" s="153" t="str">
        <f>B19</f>
        <v>Serious events</v>
      </c>
      <c r="C43" s="154"/>
      <c r="D43" s="154"/>
      <c r="E43" s="151" t="str">
        <f>IF(Q20="","",Q20)</f>
        <v>242 per 1 000</v>
      </c>
      <c r="F43" s="151"/>
      <c r="G43" s="184" t="s">
        <v>477</v>
      </c>
      <c r="H43" s="184"/>
      <c r="I43" s="152" t="str">
        <f>IF(S20="","",S20)</f>
        <v>RR 0.08 (0.00−1.36)</v>
      </c>
      <c r="J43" s="152"/>
      <c r="K43" s="148" t="str">
        <f>IF(B20="","",B20)</f>
        <v>496 (1RCT)</v>
      </c>
      <c r="L43" s="148"/>
      <c r="M43" s="85" t="str">
        <f>IF(T20="","",T20)</f>
        <v xml:space="preserve">High </v>
      </c>
      <c r="N43" s="88"/>
      <c r="O43" s="149"/>
      <c r="P43" s="150"/>
    </row>
    <row r="44" spans="2:16" x14ac:dyDescent="0.25">
      <c r="B44" s="156" t="str">
        <f>B21</f>
        <v>Discontinuation due to AEs</v>
      </c>
      <c r="C44" s="157"/>
      <c r="D44" s="157"/>
      <c r="E44" s="158" t="str">
        <f>IF(Q22="","",Q22)</f>
        <v>0 per 1 000</v>
      </c>
      <c r="F44" s="158"/>
      <c r="G44" s="187" t="s">
        <v>120</v>
      </c>
      <c r="H44" s="187"/>
      <c r="I44" s="183" t="str">
        <f>IF(S22="","",S22)</f>
        <v>RR 1.00 (0.02−50.20)</v>
      </c>
      <c r="J44" s="183"/>
      <c r="K44" s="159" t="str">
        <f>IF(B22="","",B22)</f>
        <v>496 (1RCT)</v>
      </c>
      <c r="L44" s="159"/>
      <c r="M44" s="86" t="str">
        <f>IF(T22="","",T22)</f>
        <v>Moderate</v>
      </c>
      <c r="N44" s="87">
        <v>2</v>
      </c>
      <c r="O44" s="160"/>
      <c r="P44" s="161"/>
    </row>
    <row r="45" spans="2:16" x14ac:dyDescent="0.25">
      <c r="B45" s="155" t="s">
        <v>427</v>
      </c>
      <c r="C45" s="155"/>
      <c r="D45" s="155"/>
      <c r="E45" s="155"/>
      <c r="F45" s="155"/>
      <c r="G45" s="155"/>
      <c r="H45" s="155"/>
      <c r="I45" s="155"/>
      <c r="J45" s="155"/>
      <c r="K45" s="155"/>
      <c r="L45" s="155"/>
      <c r="M45" s="155"/>
      <c r="N45" s="155"/>
      <c r="O45" s="155"/>
      <c r="P45" s="155"/>
    </row>
    <row r="46" spans="2:16" x14ac:dyDescent="0.25">
      <c r="B46" s="140" t="s">
        <v>263</v>
      </c>
      <c r="C46" s="140"/>
      <c r="D46" s="140"/>
      <c r="E46" s="140"/>
      <c r="F46" s="140"/>
      <c r="G46" s="140"/>
      <c r="H46" s="140"/>
      <c r="I46" s="140"/>
      <c r="J46" s="140"/>
      <c r="K46" s="140"/>
      <c r="L46" s="140"/>
      <c r="M46" s="140"/>
      <c r="N46" s="140"/>
      <c r="O46" s="140"/>
      <c r="P46" s="140"/>
    </row>
    <row r="47" spans="2:16" x14ac:dyDescent="0.25">
      <c r="B47" s="140" t="s">
        <v>264</v>
      </c>
      <c r="C47" s="140"/>
      <c r="D47" s="140"/>
      <c r="E47" s="140"/>
      <c r="F47" s="140"/>
      <c r="G47" s="140"/>
      <c r="H47" s="140"/>
      <c r="I47" s="140"/>
      <c r="J47" s="140"/>
      <c r="K47" s="140"/>
      <c r="L47" s="140"/>
      <c r="M47" s="140"/>
      <c r="N47" s="140"/>
      <c r="O47" s="140"/>
      <c r="P47" s="140"/>
    </row>
    <row r="48" spans="2:16" s="69" customFormat="1" x14ac:dyDescent="0.25">
      <c r="B48" s="140" t="s">
        <v>113</v>
      </c>
      <c r="C48" s="140"/>
      <c r="D48" s="140"/>
      <c r="E48" s="140"/>
      <c r="F48" s="140"/>
      <c r="G48" s="140"/>
      <c r="H48" s="140"/>
      <c r="I48" s="140"/>
      <c r="J48" s="140"/>
      <c r="K48" s="140"/>
      <c r="L48" s="140"/>
      <c r="M48" s="140"/>
      <c r="N48" s="140"/>
      <c r="O48" s="140"/>
      <c r="P48" s="140"/>
    </row>
    <row r="49" spans="2:16" s="69" customFormat="1" x14ac:dyDescent="0.25">
      <c r="B49" s="140" t="s">
        <v>265</v>
      </c>
      <c r="C49" s="140"/>
      <c r="D49" s="140"/>
      <c r="E49" s="140"/>
      <c r="F49" s="140"/>
      <c r="G49" s="140"/>
      <c r="H49" s="140"/>
      <c r="I49" s="140"/>
      <c r="J49" s="140"/>
      <c r="K49" s="140"/>
      <c r="L49" s="140"/>
      <c r="M49" s="140"/>
      <c r="N49" s="140"/>
      <c r="O49" s="140"/>
      <c r="P49" s="140"/>
    </row>
    <row r="50" spans="2:16" s="69" customFormat="1" ht="28.5" customHeight="1" x14ac:dyDescent="0.25">
      <c r="B50" s="141" t="s">
        <v>266</v>
      </c>
      <c r="C50" s="141"/>
      <c r="D50" s="141"/>
      <c r="E50" s="141"/>
      <c r="F50" s="141"/>
      <c r="G50" s="141"/>
      <c r="H50" s="141"/>
      <c r="I50" s="141"/>
      <c r="J50" s="141"/>
      <c r="K50" s="141"/>
      <c r="L50" s="141"/>
      <c r="M50" s="141"/>
      <c r="N50" s="141"/>
      <c r="O50" s="141"/>
      <c r="P50" s="141"/>
    </row>
    <row r="51" spans="2:16" s="69" customFormat="1" ht="29.25" customHeight="1" x14ac:dyDescent="0.25">
      <c r="B51" s="141" t="s">
        <v>185</v>
      </c>
      <c r="C51" s="141"/>
      <c r="D51" s="141"/>
      <c r="E51" s="141"/>
      <c r="F51" s="141"/>
      <c r="G51" s="141"/>
      <c r="H51" s="141"/>
      <c r="I51" s="141"/>
      <c r="J51" s="141"/>
      <c r="K51" s="141"/>
      <c r="L51" s="141"/>
      <c r="M51" s="141"/>
      <c r="N51" s="141"/>
      <c r="O51" s="141"/>
      <c r="P51" s="141"/>
    </row>
    <row r="52" spans="2:16" s="25" customFormat="1" x14ac:dyDescent="0.25">
      <c r="B52" s="70" t="s">
        <v>226</v>
      </c>
      <c r="I52" s="71"/>
      <c r="J52" s="71"/>
    </row>
    <row r="53" spans="2:16" ht="15" customHeight="1" x14ac:dyDescent="0.25">
      <c r="B53" s="141" t="s">
        <v>269</v>
      </c>
      <c r="C53" s="141"/>
      <c r="D53" s="141"/>
      <c r="E53" s="141"/>
      <c r="F53" s="141"/>
      <c r="G53" s="141"/>
      <c r="H53" s="141"/>
      <c r="I53" s="141"/>
      <c r="J53" s="141"/>
      <c r="K53" s="141"/>
      <c r="L53" s="141"/>
      <c r="M53" s="141"/>
      <c r="N53" s="141"/>
      <c r="O53" s="141"/>
      <c r="P53" s="141"/>
    </row>
    <row r="54" spans="2:16" x14ac:dyDescent="0.25">
      <c r="B54" s="42" t="s">
        <v>173</v>
      </c>
      <c r="C54" s="178" t="str">
        <f>C34</f>
        <v>Van Damme, 2016 (7)</v>
      </c>
      <c r="D54" s="178"/>
      <c r="E54" s="178"/>
      <c r="F54" s="178"/>
      <c r="G54" s="178"/>
      <c r="H54" s="178"/>
      <c r="I54" s="178"/>
      <c r="J54" s="178"/>
      <c r="K54" s="178"/>
      <c r="L54" s="178"/>
      <c r="M54" s="178"/>
      <c r="N54" s="178"/>
      <c r="O54" s="178"/>
      <c r="P54" s="178"/>
    </row>
  </sheetData>
  <mergeCells count="71">
    <mergeCell ref="B50:P50"/>
    <mergeCell ref="B53:P53"/>
    <mergeCell ref="C54:P54"/>
    <mergeCell ref="B49:P49"/>
    <mergeCell ref="B27:P27"/>
    <mergeCell ref="B28:P28"/>
    <mergeCell ref="B45:P45"/>
    <mergeCell ref="B47:P47"/>
    <mergeCell ref="B48:P48"/>
    <mergeCell ref="O44:P44"/>
    <mergeCell ref="B43:D43"/>
    <mergeCell ref="E43:F43"/>
    <mergeCell ref="G43:H43"/>
    <mergeCell ref="I43:J43"/>
    <mergeCell ref="K43:L43"/>
    <mergeCell ref="O43:P43"/>
    <mergeCell ref="B44:D44"/>
    <mergeCell ref="E44:F44"/>
    <mergeCell ref="G44:H44"/>
    <mergeCell ref="I44:J44"/>
    <mergeCell ref="K44:L44"/>
    <mergeCell ref="O42:P42"/>
    <mergeCell ref="O40:P40"/>
    <mergeCell ref="B41:D41"/>
    <mergeCell ref="E41:F41"/>
    <mergeCell ref="G41:H41"/>
    <mergeCell ref="I41:J41"/>
    <mergeCell ref="K41:L41"/>
    <mergeCell ref="O41:P41"/>
    <mergeCell ref="B42:D42"/>
    <mergeCell ref="E42:F42"/>
    <mergeCell ref="G42:H42"/>
    <mergeCell ref="I42:J42"/>
    <mergeCell ref="K42:L42"/>
    <mergeCell ref="B40:D40"/>
    <mergeCell ref="E40:F40"/>
    <mergeCell ref="G40:H40"/>
    <mergeCell ref="E39:F39"/>
    <mergeCell ref="G39:H39"/>
    <mergeCell ref="I39:J39"/>
    <mergeCell ref="K39:L39"/>
    <mergeCell ref="B23:P23"/>
    <mergeCell ref="B26:P26"/>
    <mergeCell ref="B32:P32"/>
    <mergeCell ref="B29:P29"/>
    <mergeCell ref="B31:P31"/>
    <mergeCell ref="B25:P25"/>
    <mergeCell ref="C34:P34"/>
    <mergeCell ref="B33:P33"/>
    <mergeCell ref="B24:P24"/>
    <mergeCell ref="C2:P2"/>
    <mergeCell ref="C3:P3"/>
    <mergeCell ref="C4:P4"/>
    <mergeCell ref="C5:P5"/>
    <mergeCell ref="C6:P6"/>
    <mergeCell ref="B46:P46"/>
    <mergeCell ref="B51:P51"/>
    <mergeCell ref="B10:N10"/>
    <mergeCell ref="O10:T10"/>
    <mergeCell ref="R11:S11"/>
    <mergeCell ref="T11:T12"/>
    <mergeCell ref="B38:D39"/>
    <mergeCell ref="E38:H38"/>
    <mergeCell ref="I38:J38"/>
    <mergeCell ref="K38:L38"/>
    <mergeCell ref="M38:N39"/>
    <mergeCell ref="O38:P39"/>
    <mergeCell ref="I40:J40"/>
    <mergeCell ref="K40:L40"/>
    <mergeCell ref="B11:B12"/>
    <mergeCell ref="O11:P11"/>
  </mergeCells>
  <conditionalFormatting sqref="M15 M17 M19 M21">
    <cfRule type="cellIs" dxfId="141" priority="113" operator="equal">
      <formula>"Very large"</formula>
    </cfRule>
    <cfRule type="cellIs" dxfId="140" priority="114" operator="equal">
      <formula>"Large"</formula>
    </cfRule>
  </conditionalFormatting>
  <conditionalFormatting sqref="I21">
    <cfRule type="cellIs" dxfId="139" priority="117" operator="equal">
      <formula>"Very serious"</formula>
    </cfRule>
    <cfRule type="cellIs" dxfId="138" priority="118" operator="equal">
      <formula>"Serious"</formula>
    </cfRule>
  </conditionalFormatting>
  <conditionalFormatting sqref="M14">
    <cfRule type="cellIs" dxfId="137" priority="103" operator="equal">
      <formula>"Very large"</formula>
    </cfRule>
    <cfRule type="cellIs" dxfId="136" priority="104" operator="equal">
      <formula>"Large"</formula>
    </cfRule>
  </conditionalFormatting>
  <conditionalFormatting sqref="C14">
    <cfRule type="cellIs" dxfId="135" priority="101" operator="equal">
      <formula>"Very serious"</formula>
    </cfRule>
    <cfRule type="cellIs" dxfId="134" priority="102" operator="equal">
      <formula>"Serious"</formula>
    </cfRule>
  </conditionalFormatting>
  <conditionalFormatting sqref="M16">
    <cfRule type="cellIs" dxfId="133" priority="91" operator="equal">
      <formula>"Very large"</formula>
    </cfRule>
    <cfRule type="cellIs" dxfId="132" priority="92" operator="equal">
      <formula>"Large"</formula>
    </cfRule>
  </conditionalFormatting>
  <conditionalFormatting sqref="C16">
    <cfRule type="cellIs" dxfId="131" priority="89" operator="equal">
      <formula>"Very serious"</formula>
    </cfRule>
    <cfRule type="cellIs" dxfId="130" priority="90" operator="equal">
      <formula>"Serious"</formula>
    </cfRule>
  </conditionalFormatting>
  <conditionalFormatting sqref="M18">
    <cfRule type="cellIs" dxfId="129" priority="79" operator="equal">
      <formula>"Very large"</formula>
    </cfRule>
    <cfRule type="cellIs" dxfId="128" priority="80" operator="equal">
      <formula>"Large"</formula>
    </cfRule>
  </conditionalFormatting>
  <conditionalFormatting sqref="C18">
    <cfRule type="cellIs" dxfId="127" priority="77" operator="equal">
      <formula>"Very serious"</formula>
    </cfRule>
    <cfRule type="cellIs" dxfId="126" priority="78" operator="equal">
      <formula>"Serious"</formula>
    </cfRule>
  </conditionalFormatting>
  <conditionalFormatting sqref="G15 G17 G19 G21">
    <cfRule type="cellIs" dxfId="125" priority="51" operator="equal">
      <formula>"Very serious"</formula>
    </cfRule>
    <cfRule type="cellIs" dxfId="124" priority="52" operator="equal">
      <formula>"Serious"</formula>
    </cfRule>
  </conditionalFormatting>
  <conditionalFormatting sqref="M20">
    <cfRule type="cellIs" dxfId="123" priority="67" operator="equal">
      <formula>"Very large"</formula>
    </cfRule>
    <cfRule type="cellIs" dxfId="122" priority="68" operator="equal">
      <formula>"Large"</formula>
    </cfRule>
  </conditionalFormatting>
  <conditionalFormatting sqref="C20">
    <cfRule type="cellIs" dxfId="121" priority="65" operator="equal">
      <formula>"Very serious"</formula>
    </cfRule>
    <cfRule type="cellIs" dxfId="120" priority="66" operator="equal">
      <formula>"Serious"</formula>
    </cfRule>
  </conditionalFormatting>
  <conditionalFormatting sqref="I22">
    <cfRule type="cellIs" dxfId="119" priority="59" operator="equal">
      <formula>"Very serious"</formula>
    </cfRule>
    <cfRule type="cellIs" dxfId="118" priority="60" operator="equal">
      <formula>"Serious"</formula>
    </cfRule>
  </conditionalFormatting>
  <conditionalFormatting sqref="G18">
    <cfRule type="cellIs" dxfId="117" priority="45" operator="equal">
      <formula>"Very serious"</formula>
    </cfRule>
    <cfRule type="cellIs" dxfId="116" priority="46" operator="equal">
      <formula>"Serious"</formula>
    </cfRule>
  </conditionalFormatting>
  <conditionalFormatting sqref="M22">
    <cfRule type="cellIs" dxfId="115" priority="55" operator="equal">
      <formula>"Very large"</formula>
    </cfRule>
    <cfRule type="cellIs" dxfId="114" priority="56" operator="equal">
      <formula>"Large"</formula>
    </cfRule>
  </conditionalFormatting>
  <conditionalFormatting sqref="C22">
    <cfRule type="cellIs" dxfId="113" priority="53" operator="equal">
      <formula>"Very serious"</formula>
    </cfRule>
    <cfRule type="cellIs" dxfId="112" priority="54" operator="equal">
      <formula>"Serious"</formula>
    </cfRule>
  </conditionalFormatting>
  <conditionalFormatting sqref="G14">
    <cfRule type="cellIs" dxfId="111" priority="49" operator="equal">
      <formula>"Very serious"</formula>
    </cfRule>
    <cfRule type="cellIs" dxfId="110" priority="50" operator="equal">
      <formula>"Serious"</formula>
    </cfRule>
  </conditionalFormatting>
  <conditionalFormatting sqref="G16">
    <cfRule type="cellIs" dxfId="109" priority="47" operator="equal">
      <formula>"Very serious"</formula>
    </cfRule>
    <cfRule type="cellIs" dxfId="108" priority="48" operator="equal">
      <formula>"Serious"</formula>
    </cfRule>
  </conditionalFormatting>
  <conditionalFormatting sqref="G20">
    <cfRule type="cellIs" dxfId="107" priority="43" operator="equal">
      <formula>"Very serious"</formula>
    </cfRule>
    <cfRule type="cellIs" dxfId="106" priority="44" operator="equal">
      <formula>"Serious"</formula>
    </cfRule>
  </conditionalFormatting>
  <conditionalFormatting sqref="G22">
    <cfRule type="cellIs" dxfId="105" priority="41" operator="equal">
      <formula>"Very serious"</formula>
    </cfRule>
    <cfRule type="cellIs" dxfId="104" priority="42" operator="equal">
      <formula>"Serious"</formula>
    </cfRule>
  </conditionalFormatting>
  <conditionalFormatting sqref="E15 E17 E19 E21">
    <cfRule type="cellIs" dxfId="103" priority="33" operator="equal">
      <formula>"Very serious"</formula>
    </cfRule>
    <cfRule type="cellIs" dxfId="102" priority="34" operator="equal">
      <formula>"Serious"</formula>
    </cfRule>
  </conditionalFormatting>
  <conditionalFormatting sqref="E14">
    <cfRule type="cellIs" dxfId="101" priority="31" operator="equal">
      <formula>"Very serious"</formula>
    </cfRule>
    <cfRule type="cellIs" dxfId="100" priority="32" operator="equal">
      <formula>"Serious"</formula>
    </cfRule>
  </conditionalFormatting>
  <conditionalFormatting sqref="E16">
    <cfRule type="cellIs" dxfId="99" priority="29" operator="equal">
      <formula>"Very serious"</formula>
    </cfRule>
    <cfRule type="cellIs" dxfId="98" priority="30" operator="equal">
      <formula>"Serious"</formula>
    </cfRule>
  </conditionalFormatting>
  <conditionalFormatting sqref="E18">
    <cfRule type="cellIs" dxfId="97" priority="27" operator="equal">
      <formula>"Very serious"</formula>
    </cfRule>
    <cfRule type="cellIs" dxfId="96" priority="28" operator="equal">
      <formula>"Serious"</formula>
    </cfRule>
  </conditionalFormatting>
  <conditionalFormatting sqref="E20">
    <cfRule type="cellIs" dxfId="95" priority="25" operator="equal">
      <formula>"Very serious"</formula>
    </cfRule>
    <cfRule type="cellIs" dxfId="94" priority="26" operator="equal">
      <formula>"Serious"</formula>
    </cfRule>
  </conditionalFormatting>
  <conditionalFormatting sqref="E22">
    <cfRule type="cellIs" dxfId="93" priority="23" operator="equal">
      <formula>"Very serious"</formula>
    </cfRule>
    <cfRule type="cellIs" dxfId="92" priority="24" operator="equal">
      <formula>"Serious"</formula>
    </cfRule>
  </conditionalFormatting>
  <conditionalFormatting sqref="K15 K17 K19 K21">
    <cfRule type="cellIs" dxfId="91" priority="21" operator="equal">
      <formula>"Very serious"</formula>
    </cfRule>
    <cfRule type="cellIs" dxfId="90" priority="22" operator="equal">
      <formula>"Serious"</formula>
    </cfRule>
  </conditionalFormatting>
  <conditionalFormatting sqref="K14">
    <cfRule type="cellIs" dxfId="89" priority="19" operator="equal">
      <formula>"Very serious"</formula>
    </cfRule>
    <cfRule type="cellIs" dxfId="88" priority="20" operator="equal">
      <formula>"Serious"</formula>
    </cfRule>
  </conditionalFormatting>
  <conditionalFormatting sqref="K16">
    <cfRule type="cellIs" dxfId="87" priority="17" operator="equal">
      <formula>"Very serious"</formula>
    </cfRule>
    <cfRule type="cellIs" dxfId="86" priority="18" operator="equal">
      <formula>"Serious"</formula>
    </cfRule>
  </conditionalFormatting>
  <conditionalFormatting sqref="K18">
    <cfRule type="cellIs" dxfId="85" priority="15" operator="equal">
      <formula>"Very serious"</formula>
    </cfRule>
    <cfRule type="cellIs" dxfId="84" priority="16" operator="equal">
      <formula>"Serious"</formula>
    </cfRule>
  </conditionalFormatting>
  <conditionalFormatting sqref="K20">
    <cfRule type="cellIs" dxfId="83" priority="13" operator="equal">
      <formula>"Very serious"</formula>
    </cfRule>
    <cfRule type="cellIs" dxfId="82" priority="14" operator="equal">
      <formula>"Serious"</formula>
    </cfRule>
  </conditionalFormatting>
  <conditionalFormatting sqref="K22">
    <cfRule type="cellIs" dxfId="81" priority="11" operator="equal">
      <formula>"Very serious"</formula>
    </cfRule>
    <cfRule type="cellIs" dxfId="80" priority="12" operator="equal">
      <formula>"Serious"</formula>
    </cfRule>
  </conditionalFormatting>
  <conditionalFormatting sqref="I15 I17 I19">
    <cfRule type="cellIs" dxfId="79" priority="9" operator="equal">
      <formula>"Very serious"</formula>
    </cfRule>
    <cfRule type="cellIs" dxfId="78" priority="10" operator="equal">
      <formula>"Serious"</formula>
    </cfRule>
  </conditionalFormatting>
  <conditionalFormatting sqref="I18">
    <cfRule type="cellIs" dxfId="77" priority="3" operator="equal">
      <formula>"Very serious"</formula>
    </cfRule>
    <cfRule type="cellIs" dxfId="76" priority="4" operator="equal">
      <formula>"Serious"</formula>
    </cfRule>
  </conditionalFormatting>
  <conditionalFormatting sqref="I14">
    <cfRule type="cellIs" dxfId="75" priority="7" operator="equal">
      <formula>"Very serious"</formula>
    </cfRule>
    <cfRule type="cellIs" dxfId="74" priority="8" operator="equal">
      <formula>"Serious"</formula>
    </cfRule>
  </conditionalFormatting>
  <conditionalFormatting sqref="I16">
    <cfRule type="cellIs" dxfId="73" priority="5" operator="equal">
      <formula>"Very serious"</formula>
    </cfRule>
    <cfRule type="cellIs" dxfId="72" priority="6" operator="equal">
      <formula>"Serious"</formula>
    </cfRule>
  </conditionalFormatting>
  <conditionalFormatting sqref="I20">
    <cfRule type="cellIs" dxfId="71" priority="1" operator="equal">
      <formula>"Very serious"</formula>
    </cfRule>
    <cfRule type="cellIs" dxfId="70" priority="2" operator="equal">
      <formula>"Serious"</formula>
    </cfRule>
  </conditionalFormatting>
  <dataValidations count="5">
    <dataValidation type="list" errorStyle="warning" allowBlank="1" showInputMessage="1" showErrorMessage="1" sqref="E19 E15 C15 C17 C19 G19 G15 G17 K19 K15 E17 K17 I19 I15 I17">
      <formula1>Grade_down</formula1>
    </dataValidation>
    <dataValidation type="list" errorStyle="warning" allowBlank="1" showInputMessage="1" showErrorMessage="1" sqref="C14 C16 C18 I22 G22 G14 G16 G20 C22 G18 C20 I14 I16 I20 I18">
      <formula1>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2"/>
  <sheetViews>
    <sheetView topLeftCell="A22" workbookViewId="0">
      <selection activeCell="M51" sqref="M51"/>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HOME!B18</f>
        <v>PICO10</v>
      </c>
      <c r="C2" s="189" t="str">
        <f>VLOOKUP(B2,HOME!B:G,6,0)</f>
        <v>Three doses of 9-valent HPV vaccine in 16-to-26-year-old heterosexual males versus three doses of 9-valent HPV vaccine in 16-to-26-year-old females – safety outcomes</v>
      </c>
      <c r="D2" s="189"/>
      <c r="E2" s="189"/>
      <c r="F2" s="189"/>
      <c r="G2" s="189"/>
      <c r="H2" s="189"/>
      <c r="I2" s="189"/>
      <c r="J2" s="189"/>
      <c r="K2" s="189"/>
      <c r="L2" s="189"/>
      <c r="M2" s="189"/>
      <c r="N2" s="189"/>
      <c r="O2" s="189"/>
      <c r="P2" s="189"/>
    </row>
    <row r="3" spans="2:20" s="34" customFormat="1" ht="15.75" x14ac:dyDescent="0.25">
      <c r="B3" s="36" t="s">
        <v>4</v>
      </c>
      <c r="C3" s="176" t="str">
        <f>VLOOKUP(B2,HOME!B:G,2,0)</f>
        <v>Heterosexual males 16−26 years old</v>
      </c>
      <c r="D3" s="176"/>
      <c r="E3" s="176"/>
      <c r="F3" s="176"/>
      <c r="G3" s="176"/>
      <c r="H3" s="176"/>
      <c r="I3" s="176"/>
      <c r="J3" s="176"/>
      <c r="K3" s="176"/>
      <c r="L3" s="176"/>
      <c r="M3" s="176"/>
      <c r="N3" s="176"/>
      <c r="O3" s="176"/>
      <c r="P3" s="176"/>
      <c r="Q3" s="37"/>
    </row>
    <row r="4" spans="2:20" s="34" customFormat="1" ht="15.75" x14ac:dyDescent="0.25">
      <c r="B4" s="36" t="s">
        <v>26</v>
      </c>
      <c r="C4" s="188" t="str">
        <f>STUDIES!D8</f>
        <v>76 centers in 17 countries (Canada, Colombia,Denmark, Germany, Israel, Malaysia, Mexico, Norway, Peru, the Philippines, Poland, South Africa, Spain, Sweden, Thailand, Turkey and the United States)</v>
      </c>
      <c r="D4" s="188"/>
      <c r="E4" s="188"/>
      <c r="F4" s="188"/>
      <c r="G4" s="188"/>
      <c r="H4" s="188"/>
      <c r="I4" s="188"/>
      <c r="J4" s="188"/>
      <c r="K4" s="188"/>
      <c r="L4" s="188"/>
      <c r="M4" s="188"/>
      <c r="N4" s="188"/>
      <c r="O4" s="188"/>
      <c r="P4" s="188"/>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 xml:space="preserve">9-valent HPV (3 doses) in females 16−26 years old </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340</v>
      </c>
      <c r="P12" s="30" t="s">
        <v>352</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478</v>
      </c>
      <c r="C14" s="51" t="s">
        <v>46</v>
      </c>
      <c r="D14" s="52"/>
      <c r="E14" s="51" t="s">
        <v>45</v>
      </c>
      <c r="F14" s="80">
        <v>1</v>
      </c>
      <c r="G14" s="51" t="s">
        <v>46</v>
      </c>
      <c r="H14" s="52"/>
      <c r="I14" s="51" t="s">
        <v>46</v>
      </c>
      <c r="J14" s="52"/>
      <c r="K14" s="51" t="s">
        <v>45</v>
      </c>
      <c r="L14" s="80">
        <v>1</v>
      </c>
      <c r="M14" s="51" t="s">
        <v>45</v>
      </c>
      <c r="N14" s="52"/>
      <c r="O14" s="53" t="s">
        <v>363</v>
      </c>
      <c r="P14" s="54" t="s">
        <v>358</v>
      </c>
      <c r="Q14" s="56" t="s">
        <v>354</v>
      </c>
      <c r="R14" s="56" t="s">
        <v>479</v>
      </c>
      <c r="S14" s="55" t="s">
        <v>484</v>
      </c>
      <c r="T14" s="82" t="s">
        <v>308</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478</v>
      </c>
      <c r="C16" s="51" t="s">
        <v>46</v>
      </c>
      <c r="D16" s="52"/>
      <c r="E16" s="51" t="s">
        <v>45</v>
      </c>
      <c r="F16" s="80">
        <v>1</v>
      </c>
      <c r="G16" s="51" t="s">
        <v>46</v>
      </c>
      <c r="H16" s="52"/>
      <c r="I16" s="51" t="s">
        <v>46</v>
      </c>
      <c r="J16" s="52"/>
      <c r="K16" s="51" t="s">
        <v>45</v>
      </c>
      <c r="L16" s="80">
        <v>1</v>
      </c>
      <c r="M16" s="51" t="s">
        <v>45</v>
      </c>
      <c r="N16" s="52"/>
      <c r="O16" s="53" t="s">
        <v>364</v>
      </c>
      <c r="P16" s="54" t="s">
        <v>359</v>
      </c>
      <c r="Q16" s="56" t="s">
        <v>355</v>
      </c>
      <c r="R16" s="56" t="s">
        <v>480</v>
      </c>
      <c r="S16" s="55" t="s">
        <v>485</v>
      </c>
      <c r="T16" s="82" t="s">
        <v>308</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478</v>
      </c>
      <c r="C18" s="51" t="s">
        <v>46</v>
      </c>
      <c r="D18" s="52"/>
      <c r="E18" s="51" t="s">
        <v>45</v>
      </c>
      <c r="F18" s="80">
        <v>1</v>
      </c>
      <c r="G18" s="51" t="s">
        <v>46</v>
      </c>
      <c r="H18" s="52"/>
      <c r="I18" s="51" t="s">
        <v>46</v>
      </c>
      <c r="J18" s="52"/>
      <c r="K18" s="51" t="s">
        <v>45</v>
      </c>
      <c r="L18" s="80">
        <v>1</v>
      </c>
      <c r="M18" s="51" t="s">
        <v>45</v>
      </c>
      <c r="N18" s="52"/>
      <c r="O18" s="53" t="s">
        <v>365</v>
      </c>
      <c r="P18" s="54" t="s">
        <v>360</v>
      </c>
      <c r="Q18" s="56" t="s">
        <v>356</v>
      </c>
      <c r="R18" s="56" t="s">
        <v>481</v>
      </c>
      <c r="S18" s="55" t="s">
        <v>486</v>
      </c>
      <c r="T18" s="82" t="s">
        <v>308</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478</v>
      </c>
      <c r="C20" s="51" t="s">
        <v>46</v>
      </c>
      <c r="D20" s="52"/>
      <c r="E20" s="51" t="s">
        <v>45</v>
      </c>
      <c r="F20" s="80">
        <v>1</v>
      </c>
      <c r="G20" s="51" t="s">
        <v>46</v>
      </c>
      <c r="H20" s="52"/>
      <c r="I20" s="51" t="s">
        <v>46</v>
      </c>
      <c r="J20" s="52"/>
      <c r="K20" s="51" t="s">
        <v>45</v>
      </c>
      <c r="L20" s="80">
        <v>1</v>
      </c>
      <c r="M20" s="51" t="s">
        <v>45</v>
      </c>
      <c r="N20" s="52"/>
      <c r="O20" s="53" t="s">
        <v>366</v>
      </c>
      <c r="P20" s="54" t="s">
        <v>361</v>
      </c>
      <c r="Q20" s="56" t="s">
        <v>357</v>
      </c>
      <c r="R20" s="56" t="s">
        <v>482</v>
      </c>
      <c r="S20" s="55" t="s">
        <v>487</v>
      </c>
      <c r="T20" s="82" t="s">
        <v>308</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ht="30" x14ac:dyDescent="0.25">
      <c r="B22" s="62" t="s">
        <v>478</v>
      </c>
      <c r="C22" s="63" t="s">
        <v>46</v>
      </c>
      <c r="D22" s="64"/>
      <c r="E22" s="63" t="s">
        <v>45</v>
      </c>
      <c r="F22" s="81">
        <v>1</v>
      </c>
      <c r="G22" s="63" t="s">
        <v>46</v>
      </c>
      <c r="H22" s="64"/>
      <c r="I22" s="51" t="s">
        <v>46</v>
      </c>
      <c r="J22" s="64"/>
      <c r="K22" s="63" t="s">
        <v>45</v>
      </c>
      <c r="L22" s="81">
        <v>1</v>
      </c>
      <c r="M22" s="63" t="s">
        <v>45</v>
      </c>
      <c r="N22" s="64"/>
      <c r="O22" s="65" t="s">
        <v>367</v>
      </c>
      <c r="P22" s="66" t="s">
        <v>362</v>
      </c>
      <c r="Q22" s="75" t="s">
        <v>274</v>
      </c>
      <c r="R22" s="76" t="s">
        <v>483</v>
      </c>
      <c r="S22" s="67" t="s">
        <v>488</v>
      </c>
      <c r="T22" s="84" t="s">
        <v>308</v>
      </c>
    </row>
    <row r="23" spans="2:20" x14ac:dyDescent="0.25">
      <c r="B23" s="155" t="s">
        <v>353</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268</v>
      </c>
      <c r="C32" s="141"/>
      <c r="D32" s="141"/>
      <c r="E32" s="141"/>
      <c r="F32" s="141"/>
      <c r="G32" s="141"/>
      <c r="H32" s="141"/>
      <c r="I32" s="141"/>
      <c r="J32" s="141"/>
      <c r="K32" s="141"/>
      <c r="L32" s="141"/>
      <c r="M32" s="141"/>
      <c r="N32" s="141"/>
      <c r="O32" s="141"/>
      <c r="P32" s="141"/>
    </row>
    <row r="33" spans="2:19" x14ac:dyDescent="0.25">
      <c r="B33" s="42" t="s">
        <v>173</v>
      </c>
      <c r="C33" s="178" t="str">
        <f>STUDIES!A8</f>
        <v>Castellsagué, 2015 (6)</v>
      </c>
      <c r="D33" s="178"/>
      <c r="E33" s="178"/>
      <c r="F33" s="178"/>
      <c r="G33" s="178"/>
      <c r="H33" s="178"/>
      <c r="I33" s="178"/>
      <c r="J33" s="178"/>
      <c r="K33" s="178"/>
      <c r="L33" s="178"/>
      <c r="M33" s="178"/>
      <c r="N33" s="178"/>
      <c r="O33" s="178"/>
      <c r="P33" s="178"/>
    </row>
    <row r="35" spans="2:19" ht="21.75" thickBot="1" x14ac:dyDescent="0.3">
      <c r="B35" s="40" t="s">
        <v>52</v>
      </c>
      <c r="C35" s="41"/>
      <c r="D35" s="41"/>
      <c r="E35" s="41"/>
      <c r="F35" s="41"/>
      <c r="G35" s="41"/>
      <c r="H35" s="41"/>
      <c r="I35" s="41"/>
      <c r="J35" s="41"/>
      <c r="K35" s="41"/>
      <c r="L35" s="41"/>
      <c r="M35" s="41"/>
      <c r="N35" s="41"/>
      <c r="O35" s="41"/>
      <c r="P35" s="72"/>
    </row>
    <row r="37" spans="2:19" s="42" customFormat="1" ht="15" customHeight="1" x14ac:dyDescent="0.25">
      <c r="B37" s="179" t="s">
        <v>71</v>
      </c>
      <c r="C37" s="180"/>
      <c r="D37" s="180"/>
      <c r="E37" s="142" t="s">
        <v>72</v>
      </c>
      <c r="F37" s="142"/>
      <c r="G37" s="142"/>
      <c r="H37" s="142"/>
      <c r="I37" s="142" t="s">
        <v>73</v>
      </c>
      <c r="J37" s="142"/>
      <c r="K37" s="142" t="s">
        <v>28</v>
      </c>
      <c r="L37" s="142"/>
      <c r="M37" s="146" t="s">
        <v>31</v>
      </c>
      <c r="N37" s="146"/>
      <c r="O37" s="142" t="s">
        <v>30</v>
      </c>
      <c r="P37" s="143"/>
      <c r="R37" s="39"/>
      <c r="S37" s="39"/>
    </row>
    <row r="38" spans="2:19" s="42" customFormat="1" ht="31.5" customHeight="1" thickBot="1" x14ac:dyDescent="0.3">
      <c r="B38" s="181"/>
      <c r="C38" s="182"/>
      <c r="D38" s="182"/>
      <c r="E38" s="147" t="str">
        <f>O12</f>
        <v>Control group (9vHPV − females 16−26 years)</v>
      </c>
      <c r="F38" s="147"/>
      <c r="G38" s="147" t="str">
        <f>P12</f>
        <v>Intervention group (9vHPV − HS males 16−26 years)</v>
      </c>
      <c r="H38" s="147"/>
      <c r="I38" s="144" t="s">
        <v>27</v>
      </c>
      <c r="J38" s="144"/>
      <c r="K38" s="144" t="s">
        <v>29</v>
      </c>
      <c r="L38" s="144"/>
      <c r="M38" s="147"/>
      <c r="N38" s="147"/>
      <c r="O38" s="144"/>
      <c r="P38" s="145"/>
    </row>
    <row r="39" spans="2:19" x14ac:dyDescent="0.25">
      <c r="B39" s="153" t="str">
        <f>B13</f>
        <v>One or more AEs</v>
      </c>
      <c r="C39" s="154"/>
      <c r="D39" s="154"/>
      <c r="E39" s="151" t="str">
        <f>IF(Q14="","",Q14)</f>
        <v>894 per 1 000</v>
      </c>
      <c r="F39" s="151"/>
      <c r="G39" s="185" t="s">
        <v>489</v>
      </c>
      <c r="H39" s="185"/>
      <c r="I39" s="152" t="str">
        <f>IF(S14="","",S14)</f>
        <v>RR 0.85 (0.82−0.88)</v>
      </c>
      <c r="J39" s="152"/>
      <c r="K39" s="148" t="str">
        <f>B14</f>
        <v>2 469 (1NoRCT)</v>
      </c>
      <c r="L39" s="148"/>
      <c r="M39" s="85" t="str">
        <f>IF(T14="","",T14)</f>
        <v>Low</v>
      </c>
      <c r="N39" s="73"/>
      <c r="O39" s="149"/>
      <c r="P39" s="150"/>
    </row>
    <row r="40" spans="2:19" x14ac:dyDescent="0.25">
      <c r="B40" s="153" t="str">
        <f>B15</f>
        <v>Injection-site events</v>
      </c>
      <c r="C40" s="154"/>
      <c r="D40" s="154"/>
      <c r="E40" s="151" t="str">
        <f>IF(Q16="","",Q16)</f>
        <v>841 per 1 000</v>
      </c>
      <c r="F40" s="151"/>
      <c r="G40" s="184" t="s">
        <v>490</v>
      </c>
      <c r="H40" s="184"/>
      <c r="I40" s="152" t="str">
        <f>IF(S16="","",S16)</f>
        <v>RR 0.80 (0.77−0.84)</v>
      </c>
      <c r="J40" s="152"/>
      <c r="K40" s="148" t="str">
        <f>B16</f>
        <v>2 469 (1NoRCT)</v>
      </c>
      <c r="L40" s="148"/>
      <c r="M40" s="85" t="str">
        <f>IF(T16="","",T16)</f>
        <v>Low</v>
      </c>
      <c r="N40" s="73"/>
      <c r="O40" s="149"/>
      <c r="P40" s="150"/>
    </row>
    <row r="41" spans="2:19" x14ac:dyDescent="0.25">
      <c r="B41" s="153" t="str">
        <f>B17</f>
        <v>Systemic events</v>
      </c>
      <c r="C41" s="154"/>
      <c r="D41" s="154"/>
      <c r="E41" s="151" t="str">
        <f>IF(Q18="","",Q18)</f>
        <v>488 per 1 000</v>
      </c>
      <c r="F41" s="151"/>
      <c r="G41" s="184" t="s">
        <v>491</v>
      </c>
      <c r="H41" s="184"/>
      <c r="I41" s="152" t="str">
        <f>IF(S18="","",S18)</f>
        <v>RR 0.76 (0.70−0.84)</v>
      </c>
      <c r="J41" s="152"/>
      <c r="K41" s="148" t="str">
        <f>B18</f>
        <v>2 469 (1NoRCT)</v>
      </c>
      <c r="L41" s="148"/>
      <c r="M41" s="85" t="str">
        <f>IF(T18="","",T18)</f>
        <v>Low</v>
      </c>
      <c r="N41" s="73"/>
      <c r="O41" s="149"/>
      <c r="P41" s="150"/>
    </row>
    <row r="42" spans="2:19" x14ac:dyDescent="0.25">
      <c r="B42" s="153" t="str">
        <f>B19</f>
        <v>Serious events</v>
      </c>
      <c r="C42" s="154"/>
      <c r="D42" s="154"/>
      <c r="E42" s="151" t="str">
        <f>IF(Q20="","",Q20)</f>
        <v>24 per 1 000</v>
      </c>
      <c r="F42" s="151"/>
      <c r="G42" s="184" t="s">
        <v>492</v>
      </c>
      <c r="H42" s="184"/>
      <c r="I42" s="152" t="str">
        <f>IF(S20="","",S20)</f>
        <v>RR 0.68 (0.39−1.19)</v>
      </c>
      <c r="J42" s="152"/>
      <c r="K42" s="148" t="str">
        <f>B20</f>
        <v>2 469 (1NoRCT)</v>
      </c>
      <c r="L42" s="148"/>
      <c r="M42" s="85" t="str">
        <f>IF(T20="","",T20)</f>
        <v>Low</v>
      </c>
      <c r="N42" s="73"/>
      <c r="O42" s="149"/>
      <c r="P42" s="150"/>
    </row>
    <row r="43" spans="2:19" x14ac:dyDescent="0.25">
      <c r="B43" s="156" t="str">
        <f>B21</f>
        <v>Discontinuation due to AEs</v>
      </c>
      <c r="C43" s="157"/>
      <c r="D43" s="157"/>
      <c r="E43" s="158" t="str">
        <f>IF(Q22="","",Q22)</f>
        <v>3 per 1 000</v>
      </c>
      <c r="F43" s="158"/>
      <c r="G43" s="187" t="s">
        <v>493</v>
      </c>
      <c r="H43" s="187"/>
      <c r="I43" s="183" t="str">
        <f>IF(S22="","",S22)</f>
        <v>RR 0.51 (0.09−3.07)</v>
      </c>
      <c r="J43" s="183"/>
      <c r="K43" s="159" t="str">
        <f>B22</f>
        <v>2 469 (1NoRCT)</v>
      </c>
      <c r="L43" s="159"/>
      <c r="M43" s="86" t="str">
        <f>IF(T22="","",T22)</f>
        <v>Low</v>
      </c>
      <c r="N43" s="74"/>
      <c r="O43" s="160"/>
      <c r="P43" s="161"/>
    </row>
    <row r="44" spans="2:19" x14ac:dyDescent="0.25">
      <c r="B44" s="155" t="s">
        <v>353</v>
      </c>
      <c r="C44" s="155"/>
      <c r="D44" s="155"/>
      <c r="E44" s="155"/>
      <c r="F44" s="155"/>
      <c r="G44" s="155"/>
      <c r="H44" s="155"/>
      <c r="I44" s="155"/>
      <c r="J44" s="155"/>
      <c r="K44" s="155"/>
      <c r="L44" s="155"/>
      <c r="M44" s="155"/>
      <c r="N44" s="155"/>
      <c r="O44" s="155"/>
      <c r="P44" s="155"/>
    </row>
    <row r="45" spans="2:19" x14ac:dyDescent="0.25">
      <c r="B45" s="140" t="s">
        <v>263</v>
      </c>
      <c r="C45" s="140"/>
      <c r="D45" s="140"/>
      <c r="E45" s="140"/>
      <c r="F45" s="140"/>
      <c r="G45" s="140"/>
      <c r="H45" s="140"/>
      <c r="I45" s="140"/>
      <c r="J45" s="140"/>
      <c r="K45" s="140"/>
      <c r="L45" s="140"/>
      <c r="M45" s="140"/>
      <c r="N45" s="140"/>
      <c r="O45" s="140"/>
      <c r="P45" s="140"/>
    </row>
    <row r="46" spans="2:19" x14ac:dyDescent="0.25">
      <c r="B46" s="140" t="s">
        <v>264</v>
      </c>
      <c r="C46" s="140"/>
      <c r="D46" s="140"/>
      <c r="E46" s="140"/>
      <c r="F46" s="140"/>
      <c r="G46" s="140"/>
      <c r="H46" s="140"/>
      <c r="I46" s="140"/>
      <c r="J46" s="140"/>
      <c r="K46" s="140"/>
      <c r="L46" s="140"/>
      <c r="M46" s="140"/>
      <c r="N46" s="140"/>
      <c r="O46" s="140"/>
      <c r="P46" s="140"/>
    </row>
    <row r="47" spans="2:19" s="69" customFormat="1" x14ac:dyDescent="0.25">
      <c r="B47" s="140" t="s">
        <v>113</v>
      </c>
      <c r="C47" s="140"/>
      <c r="D47" s="140"/>
      <c r="E47" s="140"/>
      <c r="F47" s="140"/>
      <c r="G47" s="140"/>
      <c r="H47" s="140"/>
      <c r="I47" s="140"/>
      <c r="J47" s="140"/>
      <c r="K47" s="140"/>
      <c r="L47" s="140"/>
      <c r="M47" s="140"/>
      <c r="N47" s="140"/>
      <c r="O47" s="140"/>
      <c r="P47" s="140"/>
    </row>
    <row r="48" spans="2:19" s="69" customFormat="1" x14ac:dyDescent="0.25">
      <c r="B48" s="140" t="s">
        <v>265</v>
      </c>
      <c r="C48" s="140"/>
      <c r="D48" s="140"/>
      <c r="E48" s="140"/>
      <c r="F48" s="140"/>
      <c r="G48" s="140"/>
      <c r="H48" s="140"/>
      <c r="I48" s="140"/>
      <c r="J48" s="140"/>
      <c r="K48" s="140"/>
      <c r="L48" s="140"/>
      <c r="M48" s="140"/>
      <c r="N48" s="140"/>
      <c r="O48" s="140"/>
      <c r="P48" s="140"/>
    </row>
    <row r="49" spans="2:16" s="69" customFormat="1" ht="28.5" customHeight="1" x14ac:dyDescent="0.25">
      <c r="B49" s="141" t="s">
        <v>266</v>
      </c>
      <c r="C49" s="141"/>
      <c r="D49" s="141"/>
      <c r="E49" s="141"/>
      <c r="F49" s="141"/>
      <c r="G49" s="141"/>
      <c r="H49" s="141"/>
      <c r="I49" s="141"/>
      <c r="J49" s="141"/>
      <c r="K49" s="141"/>
      <c r="L49" s="141"/>
      <c r="M49" s="141"/>
      <c r="N49" s="141"/>
      <c r="O49" s="141"/>
      <c r="P49" s="141"/>
    </row>
    <row r="50" spans="2:16" s="69" customFormat="1" ht="29.25" customHeight="1" x14ac:dyDescent="0.25">
      <c r="B50" s="141" t="s">
        <v>185</v>
      </c>
      <c r="C50" s="141"/>
      <c r="D50" s="141"/>
      <c r="E50" s="141"/>
      <c r="F50" s="141"/>
      <c r="G50" s="141"/>
      <c r="H50" s="141"/>
      <c r="I50" s="141"/>
      <c r="J50" s="141"/>
      <c r="K50" s="141"/>
      <c r="L50" s="141"/>
      <c r="M50" s="141"/>
      <c r="N50" s="141"/>
      <c r="O50" s="141"/>
      <c r="P50" s="141"/>
    </row>
    <row r="51" spans="2:16" s="25" customFormat="1" x14ac:dyDescent="0.25">
      <c r="B51" s="70" t="s">
        <v>226</v>
      </c>
      <c r="I51" s="71"/>
      <c r="J51" s="71"/>
    </row>
    <row r="52" spans="2:16" x14ac:dyDescent="0.25">
      <c r="B52" s="42" t="s">
        <v>173</v>
      </c>
      <c r="C52" s="178" t="str">
        <f>C33</f>
        <v>Castellsagué, 2015 (6)</v>
      </c>
      <c r="D52" s="178"/>
      <c r="E52" s="178"/>
      <c r="F52" s="178"/>
      <c r="G52" s="178"/>
      <c r="H52" s="178"/>
      <c r="I52" s="178"/>
      <c r="J52" s="178"/>
      <c r="K52" s="178"/>
      <c r="L52" s="178"/>
      <c r="M52" s="178"/>
      <c r="N52" s="178"/>
      <c r="O52" s="178"/>
      <c r="P52" s="178"/>
    </row>
  </sheetData>
  <mergeCells count="69">
    <mergeCell ref="B49:P49"/>
    <mergeCell ref="C52:P52"/>
    <mergeCell ref="B48:P48"/>
    <mergeCell ref="B27:P27"/>
    <mergeCell ref="B28:P28"/>
    <mergeCell ref="B44:P44"/>
    <mergeCell ref="B46:P46"/>
    <mergeCell ref="B47:P47"/>
    <mergeCell ref="O43:P43"/>
    <mergeCell ref="B42:D42"/>
    <mergeCell ref="E42:F42"/>
    <mergeCell ref="G42:H42"/>
    <mergeCell ref="I42:J42"/>
    <mergeCell ref="K42:L42"/>
    <mergeCell ref="O42:P42"/>
    <mergeCell ref="B43:D43"/>
    <mergeCell ref="E43:F43"/>
    <mergeCell ref="G43:H43"/>
    <mergeCell ref="I43:J43"/>
    <mergeCell ref="K43:L43"/>
    <mergeCell ref="O41:P41"/>
    <mergeCell ref="O39:P39"/>
    <mergeCell ref="B40:D40"/>
    <mergeCell ref="E40:F40"/>
    <mergeCell ref="G40:H40"/>
    <mergeCell ref="I40:J40"/>
    <mergeCell ref="K40:L40"/>
    <mergeCell ref="O40:P40"/>
    <mergeCell ref="B39:D39"/>
    <mergeCell ref="E39:F39"/>
    <mergeCell ref="G39:H39"/>
    <mergeCell ref="I39:J39"/>
    <mergeCell ref="K39:L39"/>
    <mergeCell ref="B41:D41"/>
    <mergeCell ref="E41:F41"/>
    <mergeCell ref="G41:H41"/>
    <mergeCell ref="I41:J41"/>
    <mergeCell ref="K41:L41"/>
    <mergeCell ref="B11:B12"/>
    <mergeCell ref="B31:P31"/>
    <mergeCell ref="O11:P11"/>
    <mergeCell ref="B25:P25"/>
    <mergeCell ref="C33:P33"/>
    <mergeCell ref="B23:P23"/>
    <mergeCell ref="B26:P26"/>
    <mergeCell ref="B32:P32"/>
    <mergeCell ref="B29:P29"/>
    <mergeCell ref="B24:P24"/>
    <mergeCell ref="O37:P38"/>
    <mergeCell ref="E38:F38"/>
    <mergeCell ref="G38:H38"/>
    <mergeCell ref="I38:J38"/>
    <mergeCell ref="K38:L38"/>
    <mergeCell ref="B45:P45"/>
    <mergeCell ref="B50:P50"/>
    <mergeCell ref="B10:N10"/>
    <mergeCell ref="O10:T10"/>
    <mergeCell ref="C2:P2"/>
    <mergeCell ref="C3:P3"/>
    <mergeCell ref="C4:P4"/>
    <mergeCell ref="C5:P5"/>
    <mergeCell ref="C6:P6"/>
    <mergeCell ref="R11:S11"/>
    <mergeCell ref="T11:T12"/>
    <mergeCell ref="B37:D38"/>
    <mergeCell ref="E37:H37"/>
    <mergeCell ref="I37:J37"/>
    <mergeCell ref="K37:L37"/>
    <mergeCell ref="M37:N38"/>
  </mergeCells>
  <conditionalFormatting sqref="M15 M17 M19 M21">
    <cfRule type="cellIs" dxfId="69" priority="101" operator="equal">
      <formula>"Very large"</formula>
    </cfRule>
    <cfRule type="cellIs" dxfId="68" priority="102" operator="equal">
      <formula>"Large"</formula>
    </cfRule>
  </conditionalFormatting>
  <conditionalFormatting sqref="I15 I17 I19 I21">
    <cfRule type="cellIs" dxfId="67" priority="105" operator="equal">
      <formula>"Very serious"</formula>
    </cfRule>
    <cfRule type="cellIs" dxfId="66" priority="106" operator="equal">
      <formula>"Serious"</formula>
    </cfRule>
  </conditionalFormatting>
  <conditionalFormatting sqref="I14">
    <cfRule type="cellIs" dxfId="65" priority="95" operator="equal">
      <formula>"Very serious"</formula>
    </cfRule>
    <cfRule type="cellIs" dxfId="64" priority="96" operator="equal">
      <formula>"Serious"</formula>
    </cfRule>
  </conditionalFormatting>
  <conditionalFormatting sqref="M14">
    <cfRule type="cellIs" dxfId="63" priority="91" operator="equal">
      <formula>"Very large"</formula>
    </cfRule>
    <cfRule type="cellIs" dxfId="62" priority="92" operator="equal">
      <formula>"Large"</formula>
    </cfRule>
  </conditionalFormatting>
  <conditionalFormatting sqref="C14">
    <cfRule type="cellIs" dxfId="61" priority="89" operator="equal">
      <formula>"Very serious"</formula>
    </cfRule>
    <cfRule type="cellIs" dxfId="60" priority="90" operator="equal">
      <formula>"Serious"</formula>
    </cfRule>
  </conditionalFormatting>
  <conditionalFormatting sqref="I16">
    <cfRule type="cellIs" dxfId="59" priority="83" operator="equal">
      <formula>"Very serious"</formula>
    </cfRule>
    <cfRule type="cellIs" dxfId="58" priority="84" operator="equal">
      <formula>"Serious"</formula>
    </cfRule>
  </conditionalFormatting>
  <conditionalFormatting sqref="M16">
    <cfRule type="cellIs" dxfId="57" priority="79" operator="equal">
      <formula>"Very large"</formula>
    </cfRule>
    <cfRule type="cellIs" dxfId="56" priority="80" operator="equal">
      <formula>"Large"</formula>
    </cfRule>
  </conditionalFormatting>
  <conditionalFormatting sqref="C16">
    <cfRule type="cellIs" dxfId="55" priority="77" operator="equal">
      <formula>"Very serious"</formula>
    </cfRule>
    <cfRule type="cellIs" dxfId="54" priority="78" operator="equal">
      <formula>"Serious"</formula>
    </cfRule>
  </conditionalFormatting>
  <conditionalFormatting sqref="I18">
    <cfRule type="cellIs" dxfId="53" priority="71" operator="equal">
      <formula>"Very serious"</formula>
    </cfRule>
    <cfRule type="cellIs" dxfId="52" priority="72" operator="equal">
      <formula>"Serious"</formula>
    </cfRule>
  </conditionalFormatting>
  <conditionalFormatting sqref="M18">
    <cfRule type="cellIs" dxfId="51" priority="67" operator="equal">
      <formula>"Very large"</formula>
    </cfRule>
    <cfRule type="cellIs" dxfId="50" priority="68" operator="equal">
      <formula>"Large"</formula>
    </cfRule>
  </conditionalFormatting>
  <conditionalFormatting sqref="C18">
    <cfRule type="cellIs" dxfId="49" priority="65" operator="equal">
      <formula>"Very serious"</formula>
    </cfRule>
    <cfRule type="cellIs" dxfId="48" priority="66" operator="equal">
      <formula>"Serious"</formula>
    </cfRule>
  </conditionalFormatting>
  <conditionalFormatting sqref="G15 G17 G19 G21">
    <cfRule type="cellIs" dxfId="47" priority="39" operator="equal">
      <formula>"Very serious"</formula>
    </cfRule>
    <cfRule type="cellIs" dxfId="46" priority="40" operator="equal">
      <formula>"Serious"</formula>
    </cfRule>
  </conditionalFormatting>
  <conditionalFormatting sqref="M20">
    <cfRule type="cellIs" dxfId="45" priority="55" operator="equal">
      <formula>"Very large"</formula>
    </cfRule>
    <cfRule type="cellIs" dxfId="44" priority="56" operator="equal">
      <formula>"Large"</formula>
    </cfRule>
  </conditionalFormatting>
  <conditionalFormatting sqref="C20">
    <cfRule type="cellIs" dxfId="43" priority="53" operator="equal">
      <formula>"Very serious"</formula>
    </cfRule>
    <cfRule type="cellIs" dxfId="42" priority="54" operator="equal">
      <formula>"Serious"</formula>
    </cfRule>
  </conditionalFormatting>
  <conditionalFormatting sqref="E15 E17 E19 E21">
    <cfRule type="cellIs" dxfId="41" priority="27" operator="equal">
      <formula>"Very serious"</formula>
    </cfRule>
    <cfRule type="cellIs" dxfId="40" priority="28" operator="equal">
      <formula>"Serious"</formula>
    </cfRule>
  </conditionalFormatting>
  <conditionalFormatting sqref="G18">
    <cfRule type="cellIs" dxfId="39" priority="33" operator="equal">
      <formula>"Very serious"</formula>
    </cfRule>
    <cfRule type="cellIs" dxfId="38" priority="34" operator="equal">
      <formula>"Serious"</formula>
    </cfRule>
  </conditionalFormatting>
  <conditionalFormatting sqref="M22">
    <cfRule type="cellIs" dxfId="37" priority="43" operator="equal">
      <formula>"Very large"</formula>
    </cfRule>
    <cfRule type="cellIs" dxfId="36" priority="44" operator="equal">
      <formula>"Large"</formula>
    </cfRule>
  </conditionalFormatting>
  <conditionalFormatting sqref="C22">
    <cfRule type="cellIs" dxfId="35" priority="41" operator="equal">
      <formula>"Very serious"</formula>
    </cfRule>
    <cfRule type="cellIs" dxfId="34" priority="42" operator="equal">
      <formula>"Serious"</formula>
    </cfRule>
  </conditionalFormatting>
  <conditionalFormatting sqref="G14">
    <cfRule type="cellIs" dxfId="33" priority="37" operator="equal">
      <formula>"Very serious"</formula>
    </cfRule>
    <cfRule type="cellIs" dxfId="32" priority="38" operator="equal">
      <formula>"Serious"</formula>
    </cfRule>
  </conditionalFormatting>
  <conditionalFormatting sqref="G16">
    <cfRule type="cellIs" dxfId="31" priority="35" operator="equal">
      <formula>"Very serious"</formula>
    </cfRule>
    <cfRule type="cellIs" dxfId="30" priority="36" operator="equal">
      <formula>"Serious"</formula>
    </cfRule>
  </conditionalFormatting>
  <conditionalFormatting sqref="G20">
    <cfRule type="cellIs" dxfId="29" priority="31" operator="equal">
      <formula>"Very serious"</formula>
    </cfRule>
    <cfRule type="cellIs" dxfId="28" priority="32" operator="equal">
      <formula>"Serious"</formula>
    </cfRule>
  </conditionalFormatting>
  <conditionalFormatting sqref="G22">
    <cfRule type="cellIs" dxfId="27" priority="29" operator="equal">
      <formula>"Very serious"</formula>
    </cfRule>
    <cfRule type="cellIs" dxfId="26" priority="30" operator="equal">
      <formula>"Serious"</formula>
    </cfRule>
  </conditionalFormatting>
  <conditionalFormatting sqref="E14">
    <cfRule type="cellIs" dxfId="25" priority="25" operator="equal">
      <formula>"Very serious"</formula>
    </cfRule>
    <cfRule type="cellIs" dxfId="24" priority="26" operator="equal">
      <formula>"Serious"</formula>
    </cfRule>
  </conditionalFormatting>
  <conditionalFormatting sqref="E16">
    <cfRule type="cellIs" dxfId="23" priority="23" operator="equal">
      <formula>"Very serious"</formula>
    </cfRule>
    <cfRule type="cellIs" dxfId="22" priority="24" operator="equal">
      <formula>"Serious"</formula>
    </cfRule>
  </conditionalFormatting>
  <conditionalFormatting sqref="E18">
    <cfRule type="cellIs" dxfId="21" priority="21" operator="equal">
      <formula>"Very serious"</formula>
    </cfRule>
    <cfRule type="cellIs" dxfId="20" priority="22" operator="equal">
      <formula>"Serious"</formula>
    </cfRule>
  </conditionalFormatting>
  <conditionalFormatting sqref="E20">
    <cfRule type="cellIs" dxfId="19" priority="19" operator="equal">
      <formula>"Very serious"</formula>
    </cfRule>
    <cfRule type="cellIs" dxfId="18" priority="20" operator="equal">
      <formula>"Serious"</formula>
    </cfRule>
  </conditionalFormatting>
  <conditionalFormatting sqref="E22">
    <cfRule type="cellIs" dxfId="17" priority="17" operator="equal">
      <formula>"Very serious"</formula>
    </cfRule>
    <cfRule type="cellIs" dxfId="16" priority="18" operator="equal">
      <formula>"Serious"</formula>
    </cfRule>
  </conditionalFormatting>
  <conditionalFormatting sqref="K15 K17 K19 K21">
    <cfRule type="cellIs" dxfId="15" priority="15" operator="equal">
      <formula>"Very serious"</formula>
    </cfRule>
    <cfRule type="cellIs" dxfId="14" priority="16" operator="equal">
      <formula>"Serious"</formula>
    </cfRule>
  </conditionalFormatting>
  <conditionalFormatting sqref="K14">
    <cfRule type="cellIs" dxfId="13" priority="13" operator="equal">
      <formula>"Very serious"</formula>
    </cfRule>
    <cfRule type="cellIs" dxfId="12" priority="14" operator="equal">
      <formula>"Serious"</formula>
    </cfRule>
  </conditionalFormatting>
  <conditionalFormatting sqref="K16">
    <cfRule type="cellIs" dxfId="11" priority="11" operator="equal">
      <formula>"Very serious"</formula>
    </cfRule>
    <cfRule type="cellIs" dxfId="10" priority="12" operator="equal">
      <formula>"Serious"</formula>
    </cfRule>
  </conditionalFormatting>
  <conditionalFormatting sqref="K18">
    <cfRule type="cellIs" dxfId="9" priority="9" operator="equal">
      <formula>"Very serious"</formula>
    </cfRule>
    <cfRule type="cellIs" dxfId="8" priority="10" operator="equal">
      <formula>"Serious"</formula>
    </cfRule>
  </conditionalFormatting>
  <conditionalFormatting sqref="K20">
    <cfRule type="cellIs" dxfId="7" priority="7" operator="equal">
      <formula>"Very serious"</formula>
    </cfRule>
    <cfRule type="cellIs" dxfId="6" priority="8" operator="equal">
      <formula>"Serious"</formula>
    </cfRule>
  </conditionalFormatting>
  <conditionalFormatting sqref="K22">
    <cfRule type="cellIs" dxfId="5" priority="5" operator="equal">
      <formula>"Very serious"</formula>
    </cfRule>
    <cfRule type="cellIs" dxfId="4" priority="6" operator="equal">
      <formula>"Serious"</formula>
    </cfRule>
  </conditionalFormatting>
  <conditionalFormatting sqref="I20">
    <cfRule type="cellIs" dxfId="3" priority="3" operator="equal">
      <formula>"Very serious"</formula>
    </cfRule>
    <cfRule type="cellIs" dxfId="2" priority="4" operator="equal">
      <formula>"Serious"</formula>
    </cfRule>
  </conditionalFormatting>
  <conditionalFormatting sqref="I22">
    <cfRule type="cellIs" dxfId="1" priority="1" operator="equal">
      <formula>"Very serious"</formula>
    </cfRule>
    <cfRule type="cellIs" dxfId="0" priority="2" operator="equal">
      <formula>"Serious"</formula>
    </cfRule>
  </conditionalFormatting>
  <dataValidations count="5">
    <dataValidation type="list" errorStyle="warning" allowBlank="1" showInputMessage="1" showErrorMessage="1" sqref="C14 C16 C18 I14 I16 G14 G16 I18 C22 G18 C20 I20 G22 G20 I22">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C14" sqref="C14"/>
    </sheetView>
  </sheetViews>
  <sheetFormatPr defaultColWidth="11.42578125" defaultRowHeight="15" x14ac:dyDescent="0.25"/>
  <cols>
    <col min="1" max="1" width="9.140625" style="96" customWidth="1"/>
    <col min="2" max="2" width="21.85546875" style="96" customWidth="1"/>
    <col min="3" max="3" width="162.42578125" style="25" customWidth="1"/>
    <col min="4" max="16384" width="11.42578125" style="25"/>
  </cols>
  <sheetData>
    <row r="1" spans="1:3" ht="15.75" thickBot="1" x14ac:dyDescent="0.3">
      <c r="A1" s="92" t="s">
        <v>34</v>
      </c>
      <c r="B1" s="93" t="s">
        <v>32</v>
      </c>
      <c r="C1" s="94" t="s">
        <v>33</v>
      </c>
    </row>
    <row r="2" spans="1:3" ht="45" x14ac:dyDescent="0.25">
      <c r="A2" s="95">
        <v>1</v>
      </c>
      <c r="B2" s="96" t="s">
        <v>83</v>
      </c>
      <c r="C2" s="97" t="s">
        <v>80</v>
      </c>
    </row>
    <row r="3" spans="1:3" ht="30" x14ac:dyDescent="0.25">
      <c r="A3" s="95">
        <v>2</v>
      </c>
      <c r="B3" s="96" t="s">
        <v>84</v>
      </c>
      <c r="C3" s="97" t="s">
        <v>82</v>
      </c>
    </row>
    <row r="4" spans="1:3" ht="45" x14ac:dyDescent="0.25">
      <c r="A4" s="95">
        <v>3</v>
      </c>
      <c r="B4" s="96" t="s">
        <v>85</v>
      </c>
      <c r="C4" s="97" t="s">
        <v>78</v>
      </c>
    </row>
    <row r="5" spans="1:3" ht="45" x14ac:dyDescent="0.25">
      <c r="A5" s="95">
        <v>4</v>
      </c>
      <c r="B5" s="96" t="s">
        <v>35</v>
      </c>
      <c r="C5" s="97" t="s">
        <v>36</v>
      </c>
    </row>
    <row r="6" spans="1:3" ht="30.75" customHeight="1" x14ac:dyDescent="0.25">
      <c r="A6" s="95">
        <v>5</v>
      </c>
      <c r="B6" s="96" t="s">
        <v>86</v>
      </c>
      <c r="C6" s="97" t="s">
        <v>81</v>
      </c>
    </row>
    <row r="7" spans="1:3" ht="30" x14ac:dyDescent="0.25">
      <c r="A7" s="95">
        <v>6</v>
      </c>
      <c r="B7" s="96" t="s">
        <v>87</v>
      </c>
      <c r="C7" s="97" t="s">
        <v>79</v>
      </c>
    </row>
    <row r="8" spans="1:3" ht="30" x14ac:dyDescent="0.25">
      <c r="A8" s="95">
        <v>7</v>
      </c>
      <c r="B8" s="96" t="s">
        <v>501</v>
      </c>
      <c r="C8" s="97" t="s">
        <v>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
  <sheetViews>
    <sheetView workbookViewId="0">
      <selection activeCell="G1" sqref="G1:G5"/>
    </sheetView>
  </sheetViews>
  <sheetFormatPr defaultColWidth="11.42578125" defaultRowHeight="15" x14ac:dyDescent="0.25"/>
  <cols>
    <col min="1" max="1" width="12" bestFit="1" customWidth="1"/>
    <col min="4" max="4" width="13.85546875" bestFit="1" customWidth="1"/>
    <col min="7" max="7" width="16.7109375" customWidth="1"/>
  </cols>
  <sheetData>
    <row r="2" spans="1:7" x14ac:dyDescent="0.25">
      <c r="A2" t="s">
        <v>45</v>
      </c>
      <c r="B2">
        <v>0</v>
      </c>
      <c r="D2" t="s">
        <v>45</v>
      </c>
      <c r="E2">
        <v>0</v>
      </c>
      <c r="G2" s="25" t="s">
        <v>111</v>
      </c>
    </row>
    <row r="3" spans="1:7" x14ac:dyDescent="0.25">
      <c r="A3" t="s">
        <v>46</v>
      </c>
      <c r="B3">
        <v>0</v>
      </c>
      <c r="D3" t="s">
        <v>8</v>
      </c>
      <c r="E3">
        <v>0</v>
      </c>
      <c r="G3" s="24" t="s">
        <v>74</v>
      </c>
    </row>
    <row r="4" spans="1:7" x14ac:dyDescent="0.25">
      <c r="A4" t="s">
        <v>47</v>
      </c>
      <c r="B4">
        <v>-1</v>
      </c>
      <c r="D4" t="s">
        <v>49</v>
      </c>
      <c r="E4">
        <v>-1</v>
      </c>
      <c r="G4" t="s">
        <v>75</v>
      </c>
    </row>
    <row r="5" spans="1:7" x14ac:dyDescent="0.25">
      <c r="A5" t="s">
        <v>48</v>
      </c>
      <c r="B5">
        <v>-2</v>
      </c>
      <c r="D5" t="s">
        <v>50</v>
      </c>
      <c r="E5">
        <v>-2</v>
      </c>
      <c r="G5" t="s">
        <v>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workbookViewId="0">
      <selection activeCell="C3" sqref="C3"/>
    </sheetView>
  </sheetViews>
  <sheetFormatPr defaultColWidth="11.42578125" defaultRowHeight="15" x14ac:dyDescent="0.25"/>
  <cols>
    <col min="1" max="3" width="20.28515625" style="1" customWidth="1"/>
    <col min="4" max="4" width="41.140625" style="1" customWidth="1"/>
    <col min="5" max="5" width="23.140625" style="1" customWidth="1"/>
    <col min="6" max="6" width="47.7109375" style="1" customWidth="1"/>
    <col min="7" max="7" width="63.5703125" style="1" customWidth="1"/>
    <col min="8" max="8" width="25" style="1" customWidth="1"/>
    <col min="9" max="9" width="35.85546875" style="23" customWidth="1"/>
    <col min="10" max="10" width="29.140625" style="23" customWidth="1"/>
    <col min="11" max="11" width="22.7109375" style="1" customWidth="1"/>
    <col min="12" max="12" width="20.28515625" style="1" customWidth="1"/>
    <col min="13" max="13" width="45.140625" style="1" customWidth="1"/>
    <col min="14" max="15" width="20.28515625" style="1" customWidth="1"/>
    <col min="16" max="16384" width="11.42578125" style="1"/>
  </cols>
  <sheetData>
    <row r="1" spans="1:15" s="5" customFormat="1" x14ac:dyDescent="0.25">
      <c r="A1" s="99" t="s">
        <v>18</v>
      </c>
      <c r="B1" s="134" t="s">
        <v>37</v>
      </c>
      <c r="C1" s="135"/>
      <c r="D1" s="135"/>
      <c r="E1" s="135"/>
      <c r="F1" s="135"/>
      <c r="G1" s="136"/>
      <c r="H1" s="137" t="s">
        <v>20</v>
      </c>
      <c r="I1" s="138"/>
      <c r="J1" s="139"/>
      <c r="K1" s="100" t="s">
        <v>5</v>
      </c>
      <c r="L1" s="100" t="s">
        <v>6</v>
      </c>
      <c r="M1" s="100" t="s">
        <v>23</v>
      </c>
      <c r="N1" s="100" t="s">
        <v>17</v>
      </c>
      <c r="O1" s="100" t="s">
        <v>30</v>
      </c>
    </row>
    <row r="2" spans="1:15" s="5" customFormat="1" ht="30" x14ac:dyDescent="0.25">
      <c r="A2" s="101" t="s">
        <v>19</v>
      </c>
      <c r="B2" s="102" t="s">
        <v>502</v>
      </c>
      <c r="C2" s="102" t="s">
        <v>38</v>
      </c>
      <c r="D2" s="102" t="s">
        <v>175</v>
      </c>
      <c r="E2" s="103" t="s">
        <v>21</v>
      </c>
      <c r="F2" s="103" t="s">
        <v>176</v>
      </c>
      <c r="G2" s="104" t="s">
        <v>177</v>
      </c>
      <c r="H2" s="105" t="s">
        <v>59</v>
      </c>
      <c r="I2" s="106" t="s">
        <v>179</v>
      </c>
      <c r="J2" s="107" t="s">
        <v>178</v>
      </c>
      <c r="K2" s="108"/>
      <c r="L2" s="108"/>
      <c r="M2" s="108"/>
      <c r="N2" s="108"/>
      <c r="O2" s="108"/>
    </row>
    <row r="3" spans="1:15" ht="195" x14ac:dyDescent="0.25">
      <c r="A3" s="109" t="s">
        <v>494</v>
      </c>
      <c r="B3" s="110" t="s">
        <v>65</v>
      </c>
      <c r="C3" s="110" t="s">
        <v>222</v>
      </c>
      <c r="D3" s="111" t="s">
        <v>88</v>
      </c>
      <c r="E3" s="110" t="s">
        <v>231</v>
      </c>
      <c r="F3" s="111" t="s">
        <v>238</v>
      </c>
      <c r="G3" s="111" t="s">
        <v>164</v>
      </c>
      <c r="H3" s="112" t="s">
        <v>212</v>
      </c>
      <c r="I3" s="113" t="s">
        <v>254</v>
      </c>
      <c r="J3" s="114" t="s">
        <v>57</v>
      </c>
      <c r="K3" s="110" t="s">
        <v>60</v>
      </c>
      <c r="L3" s="110" t="s">
        <v>261</v>
      </c>
      <c r="M3" s="115" t="s">
        <v>221</v>
      </c>
      <c r="N3" s="111" t="s">
        <v>169</v>
      </c>
      <c r="O3" s="116"/>
    </row>
    <row r="4" spans="1:15" ht="195" x14ac:dyDescent="0.25">
      <c r="A4" s="109" t="s">
        <v>495</v>
      </c>
      <c r="B4" s="110" t="s">
        <v>58</v>
      </c>
      <c r="C4" s="110" t="s">
        <v>222</v>
      </c>
      <c r="D4" s="111" t="s">
        <v>440</v>
      </c>
      <c r="E4" s="110" t="s">
        <v>233</v>
      </c>
      <c r="F4" s="111" t="s">
        <v>239</v>
      </c>
      <c r="G4" s="111" t="s">
        <v>253</v>
      </c>
      <c r="H4" s="110" t="s">
        <v>244</v>
      </c>
      <c r="I4" s="113" t="s">
        <v>259</v>
      </c>
      <c r="J4" s="113" t="s">
        <v>439</v>
      </c>
      <c r="K4" s="110" t="s">
        <v>441</v>
      </c>
      <c r="L4" s="110" t="s">
        <v>260</v>
      </c>
      <c r="M4" s="115" t="s">
        <v>221</v>
      </c>
      <c r="N4" s="111" t="s">
        <v>169</v>
      </c>
      <c r="O4" s="116"/>
    </row>
    <row r="5" spans="1:15" ht="195" x14ac:dyDescent="0.25">
      <c r="A5" s="109" t="s">
        <v>496</v>
      </c>
      <c r="B5" s="112" t="s">
        <v>89</v>
      </c>
      <c r="C5" s="110" t="s">
        <v>223</v>
      </c>
      <c r="D5" s="111" t="s">
        <v>90</v>
      </c>
      <c r="E5" s="110" t="s">
        <v>234</v>
      </c>
      <c r="F5" s="111" t="s">
        <v>240</v>
      </c>
      <c r="G5" s="111" t="s">
        <v>248</v>
      </c>
      <c r="H5" s="110" t="s">
        <v>247</v>
      </c>
      <c r="I5" s="117" t="s">
        <v>258</v>
      </c>
      <c r="J5" s="118" t="s">
        <v>167</v>
      </c>
      <c r="K5" s="110" t="s">
        <v>91</v>
      </c>
      <c r="L5" s="110" t="s">
        <v>92</v>
      </c>
      <c r="M5" s="115" t="s">
        <v>221</v>
      </c>
      <c r="N5" s="111" t="s">
        <v>169</v>
      </c>
      <c r="O5" s="116"/>
    </row>
    <row r="6" spans="1:15" ht="195" x14ac:dyDescent="0.25">
      <c r="A6" s="109" t="s">
        <v>56</v>
      </c>
      <c r="B6" s="112" t="s">
        <v>24</v>
      </c>
      <c r="C6" s="110" t="s">
        <v>224</v>
      </c>
      <c r="D6" s="111" t="s">
        <v>444</v>
      </c>
      <c r="E6" s="110" t="s">
        <v>235</v>
      </c>
      <c r="F6" s="111" t="s">
        <v>241</v>
      </c>
      <c r="G6" s="111" t="s">
        <v>249</v>
      </c>
      <c r="H6" s="110" t="s">
        <v>207</v>
      </c>
      <c r="I6" s="114" t="s">
        <v>255</v>
      </c>
      <c r="J6" s="118" t="s">
        <v>168</v>
      </c>
      <c r="K6" s="110" t="s">
        <v>60</v>
      </c>
      <c r="L6" s="110" t="s">
        <v>61</v>
      </c>
      <c r="M6" s="115" t="s">
        <v>221</v>
      </c>
      <c r="N6" s="111" t="s">
        <v>169</v>
      </c>
      <c r="O6" s="116"/>
    </row>
    <row r="7" spans="1:15" ht="195" x14ac:dyDescent="0.25">
      <c r="A7" s="109" t="s">
        <v>497</v>
      </c>
      <c r="B7" s="110" t="s">
        <v>62</v>
      </c>
      <c r="C7" s="110" t="s">
        <v>222</v>
      </c>
      <c r="D7" s="111" t="s">
        <v>445</v>
      </c>
      <c r="E7" s="110" t="s">
        <v>236</v>
      </c>
      <c r="F7" s="111" t="s">
        <v>242</v>
      </c>
      <c r="G7" s="111" t="s">
        <v>250</v>
      </c>
      <c r="H7" s="110" t="s">
        <v>245</v>
      </c>
      <c r="I7" s="113" t="s">
        <v>171</v>
      </c>
      <c r="J7" s="114" t="s">
        <v>57</v>
      </c>
      <c r="K7" s="110" t="s">
        <v>64</v>
      </c>
      <c r="L7" s="112" t="s">
        <v>63</v>
      </c>
      <c r="M7" s="115" t="s">
        <v>221</v>
      </c>
      <c r="N7" s="111" t="s">
        <v>169</v>
      </c>
      <c r="O7" s="116"/>
    </row>
    <row r="8" spans="1:15" ht="195" x14ac:dyDescent="0.25">
      <c r="A8" s="109" t="s">
        <v>498</v>
      </c>
      <c r="B8" s="112" t="s">
        <v>66</v>
      </c>
      <c r="C8" s="110" t="s">
        <v>225</v>
      </c>
      <c r="D8" s="111" t="s">
        <v>229</v>
      </c>
      <c r="E8" s="110" t="s">
        <v>237</v>
      </c>
      <c r="F8" s="111" t="s">
        <v>243</v>
      </c>
      <c r="G8" s="111" t="s">
        <v>251</v>
      </c>
      <c r="H8" s="110" t="s">
        <v>246</v>
      </c>
      <c r="I8" s="113" t="s">
        <v>257</v>
      </c>
      <c r="J8" s="114" t="s">
        <v>57</v>
      </c>
      <c r="K8" s="110" t="s">
        <v>68</v>
      </c>
      <c r="L8" s="110" t="s">
        <v>442</v>
      </c>
      <c r="M8" s="115" t="s">
        <v>221</v>
      </c>
      <c r="N8" s="111" t="s">
        <v>169</v>
      </c>
      <c r="O8" s="116"/>
    </row>
    <row r="9" spans="1:15" ht="195" x14ac:dyDescent="0.25">
      <c r="A9" s="119" t="s">
        <v>499</v>
      </c>
      <c r="B9" s="120" t="s">
        <v>67</v>
      </c>
      <c r="C9" s="120" t="s">
        <v>222</v>
      </c>
      <c r="D9" s="121" t="s">
        <v>228</v>
      </c>
      <c r="E9" s="120" t="s">
        <v>232</v>
      </c>
      <c r="F9" s="121" t="s">
        <v>230</v>
      </c>
      <c r="G9" s="121" t="s">
        <v>252</v>
      </c>
      <c r="H9" s="120" t="s">
        <v>209</v>
      </c>
      <c r="I9" s="122" t="s">
        <v>256</v>
      </c>
      <c r="J9" s="122" t="s">
        <v>57</v>
      </c>
      <c r="K9" s="120" t="s">
        <v>60</v>
      </c>
      <c r="L9" s="120" t="s">
        <v>61</v>
      </c>
      <c r="M9" s="115" t="s">
        <v>221</v>
      </c>
      <c r="N9" s="121" t="s">
        <v>169</v>
      </c>
      <c r="O9" s="123"/>
    </row>
    <row r="10" spans="1:15" s="26" customFormat="1" x14ac:dyDescent="0.25">
      <c r="A10" s="98" t="s">
        <v>500</v>
      </c>
      <c r="B10" s="98"/>
      <c r="C10" s="98"/>
      <c r="D10" s="98"/>
      <c r="E10" s="98"/>
      <c r="F10" s="98"/>
      <c r="G10" s="98"/>
      <c r="H10" s="98"/>
      <c r="I10" s="98"/>
      <c r="J10" s="98"/>
      <c r="K10" s="98"/>
      <c r="L10" s="98"/>
      <c r="M10" s="98"/>
      <c r="N10" s="98"/>
      <c r="O10" s="98"/>
    </row>
    <row r="11" spans="1:15" x14ac:dyDescent="0.25">
      <c r="A11" s="70" t="s">
        <v>226</v>
      </c>
      <c r="B11" s="97"/>
      <c r="C11" s="25"/>
      <c r="D11" s="25"/>
      <c r="E11" s="25"/>
      <c r="F11" s="25"/>
      <c r="G11" s="25"/>
      <c r="H11" s="25"/>
      <c r="I11" s="71"/>
      <c r="J11" s="71"/>
      <c r="K11" s="25"/>
      <c r="L11" s="25"/>
      <c r="M11" s="25"/>
      <c r="N11" s="25"/>
      <c r="O11" s="25"/>
    </row>
    <row r="12" spans="1:15" x14ac:dyDescent="0.25">
      <c r="A12" s="25" t="s">
        <v>227</v>
      </c>
      <c r="B12" s="25"/>
      <c r="C12" s="25"/>
      <c r="D12" s="25"/>
      <c r="E12" s="25"/>
      <c r="F12" s="25"/>
      <c r="G12" s="25"/>
      <c r="H12" s="25"/>
      <c r="I12" s="71"/>
      <c r="J12" s="71"/>
      <c r="K12" s="25"/>
      <c r="L12" s="25"/>
      <c r="M12" s="25"/>
      <c r="N12" s="25"/>
      <c r="O12" s="25"/>
    </row>
    <row r="17" spans="1:1" x14ac:dyDescent="0.25">
      <c r="A17" s="10"/>
    </row>
    <row r="18" spans="1:1" x14ac:dyDescent="0.25">
      <c r="A18" s="10"/>
    </row>
    <row r="19" spans="1:1" x14ac:dyDescent="0.25">
      <c r="A19" s="10"/>
    </row>
  </sheetData>
  <mergeCells count="2">
    <mergeCell ref="B1:G1"/>
    <mergeCell ref="H1:J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4"/>
  <sheetViews>
    <sheetView workbookViewId="0">
      <selection activeCell="B45" sqref="B45:P45"/>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HOME!B9</f>
        <v>PICO1</v>
      </c>
      <c r="C2" s="175" t="str">
        <f>VLOOKUP(B2,HOME!B:G,6,0)</f>
        <v>Three doses of 9-valent HPV vaccine versus three doses of 4-valent HPV vaccine in 9-to-15-year-old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Females 9−15 years old</v>
      </c>
      <c r="D3" s="176"/>
      <c r="E3" s="176"/>
      <c r="F3" s="176"/>
      <c r="G3" s="176"/>
      <c r="H3" s="176"/>
      <c r="I3" s="176"/>
      <c r="J3" s="176"/>
      <c r="K3" s="176"/>
      <c r="L3" s="176"/>
      <c r="M3" s="176"/>
      <c r="N3" s="176"/>
      <c r="O3" s="176"/>
      <c r="P3" s="176"/>
      <c r="Q3" s="37"/>
    </row>
    <row r="4" spans="2:20" s="34" customFormat="1" ht="15.75" x14ac:dyDescent="0.25">
      <c r="B4" s="36" t="s">
        <v>26</v>
      </c>
      <c r="C4" s="176" t="str">
        <f>STUDIES!D3</f>
        <v>24 centers across 6 countries (Belgium, Denmark, Finland, Italy, Spain and Sweden)</v>
      </c>
      <c r="D4" s="176"/>
      <c r="E4" s="176"/>
      <c r="F4" s="176"/>
      <c r="G4" s="176"/>
      <c r="H4" s="176"/>
      <c r="I4" s="176"/>
      <c r="J4" s="176"/>
      <c r="K4" s="176"/>
      <c r="L4" s="176"/>
      <c r="M4" s="176"/>
      <c r="N4" s="176"/>
      <c r="O4" s="176"/>
      <c r="P4" s="176"/>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4-valent HPV (3 doses) in females 9−15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338</v>
      </c>
      <c r="P12" s="30" t="s">
        <v>339</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99</v>
      </c>
      <c r="C14" s="51" t="s">
        <v>46</v>
      </c>
      <c r="D14" s="52"/>
      <c r="E14" s="51" t="s">
        <v>45</v>
      </c>
      <c r="F14" s="80">
        <v>1</v>
      </c>
      <c r="G14" s="51" t="s">
        <v>46</v>
      </c>
      <c r="H14" s="52"/>
      <c r="I14" s="51" t="s">
        <v>46</v>
      </c>
      <c r="J14" s="52"/>
      <c r="K14" s="51" t="s">
        <v>45</v>
      </c>
      <c r="L14" s="80">
        <v>1</v>
      </c>
      <c r="M14" s="51" t="s">
        <v>45</v>
      </c>
      <c r="N14" s="52"/>
      <c r="O14" s="53" t="s">
        <v>101</v>
      </c>
      <c r="P14" s="54" t="s">
        <v>106</v>
      </c>
      <c r="Q14" s="55" t="s">
        <v>270</v>
      </c>
      <c r="R14" s="56" t="s">
        <v>277</v>
      </c>
      <c r="S14" s="55" t="s">
        <v>282</v>
      </c>
      <c r="T14" s="82" t="s">
        <v>275</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99</v>
      </c>
      <c r="C16" s="51" t="s">
        <v>46</v>
      </c>
      <c r="D16" s="52"/>
      <c r="E16" s="51" t="s">
        <v>45</v>
      </c>
      <c r="F16" s="80">
        <v>1</v>
      </c>
      <c r="G16" s="51" t="s">
        <v>46</v>
      </c>
      <c r="H16" s="52"/>
      <c r="I16" s="51" t="s">
        <v>46</v>
      </c>
      <c r="J16" s="52"/>
      <c r="K16" s="51" t="s">
        <v>45</v>
      </c>
      <c r="L16" s="80">
        <v>1</v>
      </c>
      <c r="M16" s="51" t="s">
        <v>45</v>
      </c>
      <c r="N16" s="52"/>
      <c r="O16" s="53" t="s">
        <v>102</v>
      </c>
      <c r="P16" s="54" t="s">
        <v>107</v>
      </c>
      <c r="Q16" s="55" t="s">
        <v>271</v>
      </c>
      <c r="R16" s="56" t="s">
        <v>278</v>
      </c>
      <c r="S16" s="55" t="s">
        <v>283</v>
      </c>
      <c r="T16" s="82" t="s">
        <v>275</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99</v>
      </c>
      <c r="C18" s="51" t="s">
        <v>46</v>
      </c>
      <c r="D18" s="52"/>
      <c r="E18" s="51" t="s">
        <v>45</v>
      </c>
      <c r="F18" s="80">
        <v>1</v>
      </c>
      <c r="G18" s="51" t="s">
        <v>46</v>
      </c>
      <c r="H18" s="52"/>
      <c r="I18" s="51" t="s">
        <v>46</v>
      </c>
      <c r="J18" s="52"/>
      <c r="K18" s="51" t="s">
        <v>45</v>
      </c>
      <c r="L18" s="80">
        <v>1</v>
      </c>
      <c r="M18" s="51" t="s">
        <v>45</v>
      </c>
      <c r="N18" s="52"/>
      <c r="O18" s="53" t="s">
        <v>103</v>
      </c>
      <c r="P18" s="54" t="s">
        <v>108</v>
      </c>
      <c r="Q18" s="55" t="s">
        <v>272</v>
      </c>
      <c r="R18" s="56" t="s">
        <v>279</v>
      </c>
      <c r="S18" s="55" t="s">
        <v>284</v>
      </c>
      <c r="T18" s="82" t="s">
        <v>275</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99</v>
      </c>
      <c r="C20" s="51" t="s">
        <v>46</v>
      </c>
      <c r="D20" s="52"/>
      <c r="E20" s="51" t="s">
        <v>45</v>
      </c>
      <c r="F20" s="80">
        <v>1</v>
      </c>
      <c r="G20" s="51" t="s">
        <v>46</v>
      </c>
      <c r="H20" s="52"/>
      <c r="I20" s="51" t="s">
        <v>46</v>
      </c>
      <c r="J20" s="52"/>
      <c r="K20" s="51" t="s">
        <v>45</v>
      </c>
      <c r="L20" s="80">
        <v>1</v>
      </c>
      <c r="M20" s="51" t="s">
        <v>45</v>
      </c>
      <c r="N20" s="52"/>
      <c r="O20" s="53" t="s">
        <v>104</v>
      </c>
      <c r="P20" s="54" t="s">
        <v>109</v>
      </c>
      <c r="Q20" s="55" t="s">
        <v>273</v>
      </c>
      <c r="R20" s="56" t="s">
        <v>280</v>
      </c>
      <c r="S20" s="55" t="s">
        <v>285</v>
      </c>
      <c r="T20" s="82" t="s">
        <v>275</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ht="30" x14ac:dyDescent="0.25">
      <c r="B22" s="62" t="s">
        <v>99</v>
      </c>
      <c r="C22" s="63" t="s">
        <v>46</v>
      </c>
      <c r="D22" s="64"/>
      <c r="E22" s="63" t="s">
        <v>45</v>
      </c>
      <c r="F22" s="81">
        <v>1</v>
      </c>
      <c r="G22" s="63" t="s">
        <v>46</v>
      </c>
      <c r="H22" s="64"/>
      <c r="I22" s="63" t="s">
        <v>47</v>
      </c>
      <c r="J22" s="81">
        <v>2</v>
      </c>
      <c r="K22" s="63" t="s">
        <v>45</v>
      </c>
      <c r="L22" s="81">
        <v>1</v>
      </c>
      <c r="M22" s="63" t="s">
        <v>45</v>
      </c>
      <c r="N22" s="64"/>
      <c r="O22" s="65" t="s">
        <v>105</v>
      </c>
      <c r="P22" s="66" t="s">
        <v>109</v>
      </c>
      <c r="Q22" s="67" t="s">
        <v>274</v>
      </c>
      <c r="R22" s="68" t="s">
        <v>281</v>
      </c>
      <c r="S22" s="67" t="s">
        <v>286</v>
      </c>
      <c r="T22" s="84" t="s">
        <v>276</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x14ac:dyDescent="0.25">
      <c r="B31" s="141" t="s">
        <v>267</v>
      </c>
      <c r="C31" s="141"/>
      <c r="D31" s="141"/>
      <c r="E31" s="141"/>
      <c r="F31" s="141"/>
      <c r="G31" s="141"/>
      <c r="H31" s="141"/>
      <c r="I31" s="141"/>
      <c r="J31" s="141"/>
      <c r="K31" s="141"/>
      <c r="L31" s="141"/>
      <c r="M31" s="141"/>
      <c r="N31" s="141"/>
      <c r="O31" s="141"/>
      <c r="P31" s="141"/>
    </row>
    <row r="32" spans="2:20" x14ac:dyDescent="0.25">
      <c r="B32" s="141" t="s">
        <v>268</v>
      </c>
      <c r="C32" s="141"/>
      <c r="D32" s="141"/>
      <c r="E32" s="141"/>
      <c r="F32" s="141"/>
      <c r="G32" s="141"/>
      <c r="H32" s="141"/>
      <c r="I32" s="141"/>
      <c r="J32" s="141"/>
      <c r="K32" s="141"/>
      <c r="L32" s="141"/>
      <c r="M32" s="141"/>
      <c r="N32" s="141"/>
      <c r="O32" s="141"/>
      <c r="P32" s="141"/>
    </row>
    <row r="33" spans="2:16" ht="15" customHeight="1" x14ac:dyDescent="0.25">
      <c r="B33" s="141" t="s">
        <v>269</v>
      </c>
      <c r="C33" s="141"/>
      <c r="D33" s="141"/>
      <c r="E33" s="141"/>
      <c r="F33" s="141"/>
      <c r="G33" s="141"/>
      <c r="H33" s="141"/>
      <c r="I33" s="141"/>
      <c r="J33" s="141"/>
      <c r="K33" s="141"/>
      <c r="L33" s="141"/>
      <c r="M33" s="141"/>
      <c r="N33" s="141"/>
      <c r="O33" s="141"/>
      <c r="P33" s="141"/>
    </row>
    <row r="34" spans="2:16" x14ac:dyDescent="0.25">
      <c r="B34" s="42" t="s">
        <v>173</v>
      </c>
      <c r="C34" s="178" t="str">
        <f>STUDIES!A3</f>
        <v>Vesikari, 2015 (1)</v>
      </c>
      <c r="D34" s="178"/>
      <c r="E34" s="178"/>
      <c r="F34" s="178"/>
      <c r="G34" s="178"/>
      <c r="H34" s="178"/>
      <c r="I34" s="178"/>
      <c r="J34" s="178"/>
      <c r="K34" s="178"/>
      <c r="L34" s="178"/>
      <c r="M34" s="178"/>
      <c r="N34" s="178"/>
      <c r="O34" s="178"/>
      <c r="P34" s="178"/>
    </row>
    <row r="36" spans="2:16" ht="21.75" thickBot="1" x14ac:dyDescent="0.3">
      <c r="B36" s="40" t="s">
        <v>52</v>
      </c>
      <c r="C36" s="41"/>
      <c r="D36" s="41"/>
      <c r="E36" s="41"/>
      <c r="F36" s="41"/>
      <c r="G36" s="41"/>
      <c r="H36" s="41"/>
      <c r="I36" s="41"/>
      <c r="J36" s="41"/>
      <c r="K36" s="41"/>
      <c r="L36" s="41"/>
      <c r="M36" s="41"/>
      <c r="N36" s="41"/>
      <c r="O36" s="41"/>
      <c r="P36" s="72"/>
    </row>
    <row r="38" spans="2:16" s="42" customFormat="1" ht="15" customHeight="1" x14ac:dyDescent="0.25">
      <c r="B38" s="179" t="s">
        <v>71</v>
      </c>
      <c r="C38" s="180"/>
      <c r="D38" s="180"/>
      <c r="E38" s="142" t="s">
        <v>72</v>
      </c>
      <c r="F38" s="142"/>
      <c r="G38" s="142"/>
      <c r="H38" s="142"/>
      <c r="I38" s="142" t="s">
        <v>73</v>
      </c>
      <c r="J38" s="142"/>
      <c r="K38" s="142" t="s">
        <v>28</v>
      </c>
      <c r="L38" s="142"/>
      <c r="M38" s="146" t="s">
        <v>31</v>
      </c>
      <c r="N38" s="146"/>
      <c r="O38" s="142" t="s">
        <v>30</v>
      </c>
      <c r="P38" s="143"/>
    </row>
    <row r="39" spans="2:16" s="42" customFormat="1" ht="31.5" customHeight="1" thickBot="1" x14ac:dyDescent="0.3">
      <c r="B39" s="181"/>
      <c r="C39" s="182"/>
      <c r="D39" s="182"/>
      <c r="E39" s="147" t="str">
        <f>O12</f>
        <v>Control group (4vHPV − females 9−15 years)</v>
      </c>
      <c r="F39" s="147"/>
      <c r="G39" s="147" t="str">
        <f>P12</f>
        <v>Intervention group (9vHPV − females 9−15 years)</v>
      </c>
      <c r="H39" s="147"/>
      <c r="I39" s="144" t="s">
        <v>27</v>
      </c>
      <c r="J39" s="144"/>
      <c r="K39" s="144" t="s">
        <v>29</v>
      </c>
      <c r="L39" s="144"/>
      <c r="M39" s="147"/>
      <c r="N39" s="147"/>
      <c r="O39" s="144"/>
      <c r="P39" s="145"/>
    </row>
    <row r="40" spans="2:16" ht="15" customHeight="1" x14ac:dyDescent="0.25">
      <c r="B40" s="153" t="str">
        <f>B13</f>
        <v>One or more AEs</v>
      </c>
      <c r="C40" s="154"/>
      <c r="D40" s="154"/>
      <c r="E40" s="151" t="str">
        <f>IF(Q14="","",Q14)</f>
        <v xml:space="preserve">937 per 1 000 </v>
      </c>
      <c r="F40" s="151"/>
      <c r="G40" s="151" t="s">
        <v>289</v>
      </c>
      <c r="H40" s="151"/>
      <c r="I40" s="152" t="str">
        <f>IF(S14="","",S14)</f>
        <v>RR 1.02 (0.99−1.06)</v>
      </c>
      <c r="J40" s="152"/>
      <c r="K40" s="148" t="str">
        <f>IF(B14="","",B14)</f>
        <v>599 (1RCT)</v>
      </c>
      <c r="L40" s="148"/>
      <c r="M40" s="85" t="str">
        <f>IF(T14="","",T14)</f>
        <v xml:space="preserve">High </v>
      </c>
      <c r="N40" s="73"/>
      <c r="O40" s="149"/>
      <c r="P40" s="150"/>
    </row>
    <row r="41" spans="2:16" ht="15" customHeight="1" x14ac:dyDescent="0.25">
      <c r="B41" s="153" t="str">
        <f>B15</f>
        <v>Injection-site events</v>
      </c>
      <c r="C41" s="154"/>
      <c r="D41" s="154"/>
      <c r="E41" s="151" t="str">
        <f>IF(Q16="","",Q16)</f>
        <v>883 per 1 000</v>
      </c>
      <c r="F41" s="151"/>
      <c r="G41" s="148" t="s">
        <v>290</v>
      </c>
      <c r="H41" s="148"/>
      <c r="I41" s="152" t="str">
        <f>IF(S16="","",S16)</f>
        <v>RR 1.04 (0.98−1.09)</v>
      </c>
      <c r="J41" s="152"/>
      <c r="K41" s="148" t="str">
        <f>IF(B16="","",B16)</f>
        <v>599 (1RCT)</v>
      </c>
      <c r="L41" s="148"/>
      <c r="M41" s="85" t="str">
        <f>IF(T16="","",T16)</f>
        <v xml:space="preserve">High </v>
      </c>
      <c r="N41" s="73"/>
      <c r="O41" s="149"/>
      <c r="P41" s="150"/>
    </row>
    <row r="42" spans="2:16" ht="15" customHeight="1" x14ac:dyDescent="0.25">
      <c r="B42" s="153" t="str">
        <f>B17</f>
        <v>Systemic events</v>
      </c>
      <c r="C42" s="154"/>
      <c r="D42" s="154"/>
      <c r="E42" s="151" t="str">
        <f>IF(Q18="","",Q18)</f>
        <v>520 per 1 000</v>
      </c>
      <c r="F42" s="151"/>
      <c r="G42" s="148" t="s">
        <v>291</v>
      </c>
      <c r="H42" s="148"/>
      <c r="I42" s="152" t="str">
        <f>IF(S18="","",S18)</f>
        <v>RR 0.91 (0.78−1.07)</v>
      </c>
      <c r="J42" s="152"/>
      <c r="K42" s="148" t="str">
        <f>IF(B18="","",B18)</f>
        <v>599 (1RCT)</v>
      </c>
      <c r="L42" s="148"/>
      <c r="M42" s="85" t="str">
        <f>IF(T18="","",T18)</f>
        <v xml:space="preserve">High </v>
      </c>
      <c r="N42" s="73"/>
      <c r="O42" s="149"/>
      <c r="P42" s="150"/>
    </row>
    <row r="43" spans="2:16" x14ac:dyDescent="0.25">
      <c r="B43" s="153" t="str">
        <f>B19</f>
        <v>Serious events</v>
      </c>
      <c r="C43" s="154"/>
      <c r="D43" s="154"/>
      <c r="E43" s="151" t="str">
        <f>IF(Q20="","",Q20)</f>
        <v>7 per 1 000</v>
      </c>
      <c r="F43" s="151"/>
      <c r="G43" s="148" t="s">
        <v>292</v>
      </c>
      <c r="H43" s="148"/>
      <c r="I43" s="152" t="str">
        <f>IF(S20="","",S20)</f>
        <v>RR 0.5 (0.05−5.50)</v>
      </c>
      <c r="J43" s="152"/>
      <c r="K43" s="148" t="str">
        <f>IF(B20="","",B20)</f>
        <v>599 (1RCT)</v>
      </c>
      <c r="L43" s="148"/>
      <c r="M43" s="85" t="str">
        <f>IF(T20="","",T20)</f>
        <v xml:space="preserve">High </v>
      </c>
      <c r="N43" s="73"/>
      <c r="O43" s="149"/>
      <c r="P43" s="150"/>
    </row>
    <row r="44" spans="2:16" x14ac:dyDescent="0.25">
      <c r="B44" s="156" t="str">
        <f>B21</f>
        <v>Discontinuation due to AEs</v>
      </c>
      <c r="C44" s="157"/>
      <c r="D44" s="157"/>
      <c r="E44" s="158" t="str">
        <f>IF(Q22="","",Q22)</f>
        <v>3 per 1 000</v>
      </c>
      <c r="F44" s="158"/>
      <c r="G44" s="159" t="s">
        <v>293</v>
      </c>
      <c r="H44" s="159"/>
      <c r="I44" s="183" t="str">
        <f>IF(S22="","",S22)</f>
        <v>RR 1.0 (0.06−15.97)</v>
      </c>
      <c r="J44" s="183"/>
      <c r="K44" s="159" t="str">
        <f>IF(B22="","",B22)</f>
        <v>599 (1RCT)</v>
      </c>
      <c r="L44" s="159"/>
      <c r="M44" s="86" t="str">
        <f>IF(T22="","",T22)</f>
        <v>Moderate</v>
      </c>
      <c r="N44" s="87">
        <v>2</v>
      </c>
      <c r="O44" s="160"/>
      <c r="P44" s="161"/>
    </row>
    <row r="45" spans="2:16" x14ac:dyDescent="0.25">
      <c r="B45" s="155" t="s">
        <v>427</v>
      </c>
      <c r="C45" s="155"/>
      <c r="D45" s="155"/>
      <c r="E45" s="155"/>
      <c r="F45" s="155"/>
      <c r="G45" s="155"/>
      <c r="H45" s="155"/>
      <c r="I45" s="155"/>
      <c r="J45" s="155"/>
      <c r="K45" s="155"/>
      <c r="L45" s="155"/>
      <c r="M45" s="155"/>
      <c r="N45" s="155"/>
      <c r="O45" s="155"/>
      <c r="P45" s="155"/>
    </row>
    <row r="46" spans="2:16" x14ac:dyDescent="0.25">
      <c r="B46" s="140" t="s">
        <v>263</v>
      </c>
      <c r="C46" s="140"/>
      <c r="D46" s="140"/>
      <c r="E46" s="140"/>
      <c r="F46" s="140"/>
      <c r="G46" s="140"/>
      <c r="H46" s="140"/>
      <c r="I46" s="140"/>
      <c r="J46" s="140"/>
      <c r="K46" s="140"/>
      <c r="L46" s="140"/>
      <c r="M46" s="140"/>
      <c r="N46" s="140"/>
      <c r="O46" s="140"/>
      <c r="P46" s="140"/>
    </row>
    <row r="47" spans="2:16" x14ac:dyDescent="0.25">
      <c r="B47" s="140" t="s">
        <v>264</v>
      </c>
      <c r="C47" s="140"/>
      <c r="D47" s="140"/>
      <c r="E47" s="140"/>
      <c r="F47" s="140"/>
      <c r="G47" s="140"/>
      <c r="H47" s="140"/>
      <c r="I47" s="140"/>
      <c r="J47" s="140"/>
      <c r="K47" s="140"/>
      <c r="L47" s="140"/>
      <c r="M47" s="140"/>
      <c r="N47" s="140"/>
      <c r="O47" s="140"/>
      <c r="P47" s="140"/>
    </row>
    <row r="48" spans="2:16" s="69" customFormat="1" x14ac:dyDescent="0.25">
      <c r="B48" s="140" t="s">
        <v>113</v>
      </c>
      <c r="C48" s="140"/>
      <c r="D48" s="140"/>
      <c r="E48" s="140"/>
      <c r="F48" s="140"/>
      <c r="G48" s="140"/>
      <c r="H48" s="140"/>
      <c r="I48" s="140"/>
      <c r="J48" s="140"/>
      <c r="K48" s="140"/>
      <c r="L48" s="140"/>
      <c r="M48" s="140"/>
      <c r="N48" s="140"/>
      <c r="O48" s="140"/>
      <c r="P48" s="140"/>
    </row>
    <row r="49" spans="2:16" s="69" customFormat="1" x14ac:dyDescent="0.25">
      <c r="B49" s="140" t="s">
        <v>265</v>
      </c>
      <c r="C49" s="140"/>
      <c r="D49" s="140"/>
      <c r="E49" s="140"/>
      <c r="F49" s="140"/>
      <c r="G49" s="140"/>
      <c r="H49" s="140"/>
      <c r="I49" s="140"/>
      <c r="J49" s="140"/>
      <c r="K49" s="140"/>
      <c r="L49" s="140"/>
      <c r="M49" s="140"/>
      <c r="N49" s="140"/>
      <c r="O49" s="140"/>
      <c r="P49" s="140"/>
    </row>
    <row r="50" spans="2:16" s="69" customFormat="1" ht="28.5" customHeight="1" x14ac:dyDescent="0.25">
      <c r="B50" s="141" t="s">
        <v>266</v>
      </c>
      <c r="C50" s="141"/>
      <c r="D50" s="141"/>
      <c r="E50" s="141"/>
      <c r="F50" s="141"/>
      <c r="G50" s="141"/>
      <c r="H50" s="141"/>
      <c r="I50" s="141"/>
      <c r="J50" s="141"/>
      <c r="K50" s="141"/>
      <c r="L50" s="141"/>
      <c r="M50" s="141"/>
      <c r="N50" s="141"/>
      <c r="O50" s="141"/>
      <c r="P50" s="141"/>
    </row>
    <row r="51" spans="2:16" s="69" customFormat="1" ht="29.25" customHeight="1" x14ac:dyDescent="0.25">
      <c r="B51" s="141" t="s">
        <v>185</v>
      </c>
      <c r="C51" s="141"/>
      <c r="D51" s="141"/>
      <c r="E51" s="141"/>
      <c r="F51" s="141"/>
      <c r="G51" s="141"/>
      <c r="H51" s="141"/>
      <c r="I51" s="141"/>
      <c r="J51" s="141"/>
      <c r="K51" s="141"/>
      <c r="L51" s="141"/>
      <c r="M51" s="141"/>
      <c r="N51" s="141"/>
      <c r="O51" s="141"/>
      <c r="P51" s="141"/>
    </row>
    <row r="52" spans="2:16" s="25" customFormat="1" x14ac:dyDescent="0.25">
      <c r="B52" s="70" t="s">
        <v>226</v>
      </c>
      <c r="I52" s="71"/>
      <c r="J52" s="71"/>
    </row>
    <row r="53" spans="2:16" ht="15" customHeight="1" x14ac:dyDescent="0.25">
      <c r="B53" s="141" t="s">
        <v>269</v>
      </c>
      <c r="C53" s="141"/>
      <c r="D53" s="141"/>
      <c r="E53" s="141"/>
      <c r="F53" s="141"/>
      <c r="G53" s="141"/>
      <c r="H53" s="141"/>
      <c r="I53" s="141"/>
      <c r="J53" s="141"/>
      <c r="K53" s="141"/>
      <c r="L53" s="141"/>
      <c r="M53" s="141"/>
      <c r="N53" s="141"/>
      <c r="O53" s="141"/>
      <c r="P53" s="141"/>
    </row>
    <row r="54" spans="2:16" x14ac:dyDescent="0.25">
      <c r="B54" s="42" t="s">
        <v>173</v>
      </c>
      <c r="C54" s="178" t="str">
        <f>C34</f>
        <v>Vesikari, 2015 (1)</v>
      </c>
      <c r="D54" s="178"/>
      <c r="E54" s="178"/>
      <c r="F54" s="178"/>
      <c r="G54" s="178"/>
      <c r="H54" s="178"/>
      <c r="I54" s="178"/>
      <c r="J54" s="178"/>
      <c r="K54" s="178"/>
      <c r="L54" s="178"/>
      <c r="M54" s="178"/>
      <c r="N54" s="178"/>
      <c r="O54" s="178"/>
      <c r="P54" s="178"/>
    </row>
  </sheetData>
  <sheetProtection selectLockedCells="1"/>
  <mergeCells count="71">
    <mergeCell ref="G41:H41"/>
    <mergeCell ref="I41:J41"/>
    <mergeCell ref="E40:F40"/>
    <mergeCell ref="B40:D40"/>
    <mergeCell ref="C54:P54"/>
    <mergeCell ref="B47:P47"/>
    <mergeCell ref="B48:P48"/>
    <mergeCell ref="B49:P49"/>
    <mergeCell ref="B42:D42"/>
    <mergeCell ref="E42:F42"/>
    <mergeCell ref="G42:H42"/>
    <mergeCell ref="B50:P50"/>
    <mergeCell ref="B53:P53"/>
    <mergeCell ref="I44:J44"/>
    <mergeCell ref="B51:P51"/>
    <mergeCell ref="I43:J43"/>
    <mergeCell ref="B23:P23"/>
    <mergeCell ref="B26:P26"/>
    <mergeCell ref="B27:P27"/>
    <mergeCell ref="B28:P28"/>
    <mergeCell ref="E39:F39"/>
    <mergeCell ref="C34:P34"/>
    <mergeCell ref="G39:H39"/>
    <mergeCell ref="B24:P24"/>
    <mergeCell ref="I39:J39"/>
    <mergeCell ref="K39:L39"/>
    <mergeCell ref="B38:D39"/>
    <mergeCell ref="E38:H38"/>
    <mergeCell ref="I38:J38"/>
    <mergeCell ref="K38:L38"/>
    <mergeCell ref="C2:P2"/>
    <mergeCell ref="C3:P3"/>
    <mergeCell ref="C4:P4"/>
    <mergeCell ref="C5:P5"/>
    <mergeCell ref="C6:P6"/>
    <mergeCell ref="O10:T10"/>
    <mergeCell ref="B11:B12"/>
    <mergeCell ref="O11:P11"/>
    <mergeCell ref="R11:S11"/>
    <mergeCell ref="T11:T12"/>
    <mergeCell ref="B10:N10"/>
    <mergeCell ref="I42:J42"/>
    <mergeCell ref="K42:L42"/>
    <mergeCell ref="G43:H43"/>
    <mergeCell ref="K44:L44"/>
    <mergeCell ref="O44:P44"/>
    <mergeCell ref="O42:P42"/>
    <mergeCell ref="O43:P43"/>
    <mergeCell ref="G44:H44"/>
    <mergeCell ref="B45:P45"/>
    <mergeCell ref="B44:D44"/>
    <mergeCell ref="E44:F44"/>
    <mergeCell ref="B43:D43"/>
    <mergeCell ref="E43:F43"/>
    <mergeCell ref="K43:L43"/>
    <mergeCell ref="B46:P46"/>
    <mergeCell ref="B31:P31"/>
    <mergeCell ref="B25:P25"/>
    <mergeCell ref="B32:P32"/>
    <mergeCell ref="B29:P29"/>
    <mergeCell ref="B33:P33"/>
    <mergeCell ref="O38:P39"/>
    <mergeCell ref="M38:N39"/>
    <mergeCell ref="K41:L41"/>
    <mergeCell ref="O41:P41"/>
    <mergeCell ref="G40:H40"/>
    <mergeCell ref="I40:J40"/>
    <mergeCell ref="K40:L40"/>
    <mergeCell ref="O40:P40"/>
    <mergeCell ref="B41:D41"/>
    <mergeCell ref="E41:F41"/>
  </mergeCells>
  <conditionalFormatting sqref="M15 M17 M19 M21">
    <cfRule type="cellIs" dxfId="701" priority="105" operator="equal">
      <formula>"Very large"</formula>
    </cfRule>
    <cfRule type="cellIs" dxfId="700" priority="106" operator="equal">
      <formula>"Large"</formula>
    </cfRule>
  </conditionalFormatting>
  <conditionalFormatting sqref="E15 E17 E19 E21">
    <cfRule type="cellIs" dxfId="699" priority="113" operator="equal">
      <formula>"Very serious"</formula>
    </cfRule>
    <cfRule type="cellIs" dxfId="698" priority="114" operator="equal">
      <formula>"Serious"</formula>
    </cfRule>
  </conditionalFormatting>
  <conditionalFormatting sqref="I15 I17 I19 I21">
    <cfRule type="cellIs" dxfId="697" priority="109" operator="equal">
      <formula>"Very serious"</formula>
    </cfRule>
    <cfRule type="cellIs" dxfId="696" priority="110" operator="equal">
      <formula>"Serious"</formula>
    </cfRule>
  </conditionalFormatting>
  <conditionalFormatting sqref="E14">
    <cfRule type="cellIs" dxfId="695" priority="103" operator="equal">
      <formula>"Very serious"</formula>
    </cfRule>
    <cfRule type="cellIs" dxfId="694" priority="104" operator="equal">
      <formula>"Serious"</formula>
    </cfRule>
  </conditionalFormatting>
  <conditionalFormatting sqref="M14">
    <cfRule type="cellIs" dxfId="693" priority="95" operator="equal">
      <formula>"Very large"</formula>
    </cfRule>
    <cfRule type="cellIs" dxfId="692" priority="96" operator="equal">
      <formula>"Large"</formula>
    </cfRule>
  </conditionalFormatting>
  <conditionalFormatting sqref="C14">
    <cfRule type="cellIs" dxfId="691" priority="93" operator="equal">
      <formula>"Very serious"</formula>
    </cfRule>
    <cfRule type="cellIs" dxfId="690" priority="94" operator="equal">
      <formula>"Serious"</formula>
    </cfRule>
  </conditionalFormatting>
  <conditionalFormatting sqref="M16">
    <cfRule type="cellIs" dxfId="689" priority="83" operator="equal">
      <formula>"Very large"</formula>
    </cfRule>
    <cfRule type="cellIs" dxfId="688" priority="84" operator="equal">
      <formula>"Large"</formula>
    </cfRule>
  </conditionalFormatting>
  <conditionalFormatting sqref="C16">
    <cfRule type="cellIs" dxfId="687" priority="81" operator="equal">
      <formula>"Very serious"</formula>
    </cfRule>
    <cfRule type="cellIs" dxfId="686" priority="82" operator="equal">
      <formula>"Serious"</formula>
    </cfRule>
  </conditionalFormatting>
  <conditionalFormatting sqref="M18">
    <cfRule type="cellIs" dxfId="685" priority="71" operator="equal">
      <formula>"Very large"</formula>
    </cfRule>
    <cfRule type="cellIs" dxfId="684" priority="72" operator="equal">
      <formula>"Large"</formula>
    </cfRule>
  </conditionalFormatting>
  <conditionalFormatting sqref="C18">
    <cfRule type="cellIs" dxfId="683" priority="69" operator="equal">
      <formula>"Very serious"</formula>
    </cfRule>
    <cfRule type="cellIs" dxfId="682" priority="70" operator="equal">
      <formula>"Serious"</formula>
    </cfRule>
  </conditionalFormatting>
  <conditionalFormatting sqref="C22">
    <cfRule type="cellIs" dxfId="681" priority="45" operator="equal">
      <formula>"Very serious"</formula>
    </cfRule>
    <cfRule type="cellIs" dxfId="680" priority="46" operator="equal">
      <formula>"Serious"</formula>
    </cfRule>
  </conditionalFormatting>
  <conditionalFormatting sqref="I20">
    <cfRule type="cellIs" dxfId="679" priority="63" operator="equal">
      <formula>"Very serious"</formula>
    </cfRule>
    <cfRule type="cellIs" dxfId="678" priority="64" operator="equal">
      <formula>"Serious"</formula>
    </cfRule>
  </conditionalFormatting>
  <conditionalFormatting sqref="G15 G17 G19 G21">
    <cfRule type="cellIs" dxfId="677" priority="43" operator="equal">
      <formula>"Very serious"</formula>
    </cfRule>
    <cfRule type="cellIs" dxfId="676" priority="44" operator="equal">
      <formula>"Serious"</formula>
    </cfRule>
  </conditionalFormatting>
  <conditionalFormatting sqref="M20">
    <cfRule type="cellIs" dxfId="675" priority="59" operator="equal">
      <formula>"Very large"</formula>
    </cfRule>
    <cfRule type="cellIs" dxfId="674" priority="60" operator="equal">
      <formula>"Large"</formula>
    </cfRule>
  </conditionalFormatting>
  <conditionalFormatting sqref="C20">
    <cfRule type="cellIs" dxfId="673" priority="57" operator="equal">
      <formula>"Very serious"</formula>
    </cfRule>
    <cfRule type="cellIs" dxfId="672" priority="58" operator="equal">
      <formula>"Serious"</formula>
    </cfRule>
  </conditionalFormatting>
  <conditionalFormatting sqref="G20">
    <cfRule type="cellIs" dxfId="671" priority="35" operator="equal">
      <formula>"Very serious"</formula>
    </cfRule>
    <cfRule type="cellIs" dxfId="670" priority="36" operator="equal">
      <formula>"Serious"</formula>
    </cfRule>
  </conditionalFormatting>
  <conditionalFormatting sqref="I22">
    <cfRule type="cellIs" dxfId="669" priority="51" operator="equal">
      <formula>"Very serious"</formula>
    </cfRule>
    <cfRule type="cellIs" dxfId="668" priority="52" operator="equal">
      <formula>"Serious"</formula>
    </cfRule>
  </conditionalFormatting>
  <conditionalFormatting sqref="M22">
    <cfRule type="cellIs" dxfId="667" priority="47" operator="equal">
      <formula>"Very large"</formula>
    </cfRule>
    <cfRule type="cellIs" dxfId="666" priority="48" operator="equal">
      <formula>"Large"</formula>
    </cfRule>
  </conditionalFormatting>
  <conditionalFormatting sqref="G14">
    <cfRule type="cellIs" dxfId="665" priority="41" operator="equal">
      <formula>"Very serious"</formula>
    </cfRule>
    <cfRule type="cellIs" dxfId="664" priority="42" operator="equal">
      <formula>"Serious"</formula>
    </cfRule>
  </conditionalFormatting>
  <conditionalFormatting sqref="G16">
    <cfRule type="cellIs" dxfId="663" priority="39" operator="equal">
      <formula>"Very serious"</formula>
    </cfRule>
    <cfRule type="cellIs" dxfId="662" priority="40" operator="equal">
      <formula>"Serious"</formula>
    </cfRule>
  </conditionalFormatting>
  <conditionalFormatting sqref="G18">
    <cfRule type="cellIs" dxfId="661" priority="37" operator="equal">
      <formula>"Very serious"</formula>
    </cfRule>
    <cfRule type="cellIs" dxfId="660" priority="38" operator="equal">
      <formula>"Serious"</formula>
    </cfRule>
  </conditionalFormatting>
  <conditionalFormatting sqref="G22">
    <cfRule type="cellIs" dxfId="659" priority="33" operator="equal">
      <formula>"Very serious"</formula>
    </cfRule>
    <cfRule type="cellIs" dxfId="658" priority="34" operator="equal">
      <formula>"Serious"</formula>
    </cfRule>
  </conditionalFormatting>
  <conditionalFormatting sqref="E16">
    <cfRule type="cellIs" dxfId="657" priority="25" operator="equal">
      <formula>"Very serious"</formula>
    </cfRule>
    <cfRule type="cellIs" dxfId="656" priority="26" operator="equal">
      <formula>"Serious"</formula>
    </cfRule>
  </conditionalFormatting>
  <conditionalFormatting sqref="E20">
    <cfRule type="cellIs" dxfId="655" priority="21" operator="equal">
      <formula>"Very serious"</formula>
    </cfRule>
    <cfRule type="cellIs" dxfId="654" priority="22" operator="equal">
      <formula>"Serious"</formula>
    </cfRule>
  </conditionalFormatting>
  <conditionalFormatting sqref="E18">
    <cfRule type="cellIs" dxfId="653" priority="23" operator="equal">
      <formula>"Very serious"</formula>
    </cfRule>
    <cfRule type="cellIs" dxfId="652" priority="24" operator="equal">
      <formula>"Serious"</formula>
    </cfRule>
  </conditionalFormatting>
  <conditionalFormatting sqref="E22">
    <cfRule type="cellIs" dxfId="651" priority="19" operator="equal">
      <formula>"Very serious"</formula>
    </cfRule>
    <cfRule type="cellIs" dxfId="650" priority="20" operator="equal">
      <formula>"Serious"</formula>
    </cfRule>
  </conditionalFormatting>
  <conditionalFormatting sqref="K15 K17 K19 K21">
    <cfRule type="cellIs" dxfId="649" priority="17" operator="equal">
      <formula>"Very serious"</formula>
    </cfRule>
    <cfRule type="cellIs" dxfId="648" priority="18" operator="equal">
      <formula>"Serious"</formula>
    </cfRule>
  </conditionalFormatting>
  <conditionalFormatting sqref="K14">
    <cfRule type="cellIs" dxfId="647" priority="15" operator="equal">
      <formula>"Very serious"</formula>
    </cfRule>
    <cfRule type="cellIs" dxfId="646" priority="16" operator="equal">
      <formula>"Serious"</formula>
    </cfRule>
  </conditionalFormatting>
  <conditionalFormatting sqref="K16">
    <cfRule type="cellIs" dxfId="645" priority="13" operator="equal">
      <formula>"Very serious"</formula>
    </cfRule>
    <cfRule type="cellIs" dxfId="644" priority="14" operator="equal">
      <formula>"Serious"</formula>
    </cfRule>
  </conditionalFormatting>
  <conditionalFormatting sqref="K18">
    <cfRule type="cellIs" dxfId="643" priority="11" operator="equal">
      <formula>"Very serious"</formula>
    </cfRule>
    <cfRule type="cellIs" dxfId="642" priority="12" operator="equal">
      <formula>"Serious"</formula>
    </cfRule>
  </conditionalFormatting>
  <conditionalFormatting sqref="K20">
    <cfRule type="cellIs" dxfId="641" priority="9" operator="equal">
      <formula>"Very serious"</formula>
    </cfRule>
    <cfRule type="cellIs" dxfId="640" priority="10" operator="equal">
      <formula>"Serious"</formula>
    </cfRule>
  </conditionalFormatting>
  <conditionalFormatting sqref="K22">
    <cfRule type="cellIs" dxfId="639" priority="7" operator="equal">
      <formula>"Very serious"</formula>
    </cfRule>
    <cfRule type="cellIs" dxfId="638" priority="8" operator="equal">
      <formula>"Serious"</formula>
    </cfRule>
  </conditionalFormatting>
  <conditionalFormatting sqref="I14">
    <cfRule type="cellIs" dxfId="637" priority="5" operator="equal">
      <formula>"Very serious"</formula>
    </cfRule>
    <cfRule type="cellIs" dxfId="636" priority="6" operator="equal">
      <formula>"Serious"</formula>
    </cfRule>
  </conditionalFormatting>
  <conditionalFormatting sqref="I16">
    <cfRule type="cellIs" dxfId="635" priority="3" operator="equal">
      <formula>"Very serious"</formula>
    </cfRule>
    <cfRule type="cellIs" dxfId="634" priority="4" operator="equal">
      <formula>"Serious"</formula>
    </cfRule>
  </conditionalFormatting>
  <conditionalFormatting sqref="I18">
    <cfRule type="cellIs" dxfId="633" priority="1" operator="equal">
      <formula>"Very serious"</formula>
    </cfRule>
    <cfRule type="cellIs" dxfId="632" priority="2" operator="equal">
      <formula>"Serious"</formula>
    </cfRule>
  </conditionalFormatting>
  <dataValidations count="5">
    <dataValidation type="list" errorStyle="warning" allowBlank="1" showInputMessage="1" showErrorMessage="1" sqref="G19 G15 C15 C17 C19 E19 E15 E17 I17 I19 G17 I15 K19 K15 K17">
      <formula1>Grade_down</formula1>
    </dataValidation>
    <dataValidation type="list" errorStyle="warning" allowBlank="1" showInputMessage="1" showErrorMessage="1" sqref="C14 C16 C18 I14 I16 G16 G22 G20 C22 G18 C20 I22 G14 I20 I18">
      <formula1>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4"/>
  <sheetViews>
    <sheetView workbookViewId="0">
      <selection activeCell="B45" sqref="B45:P45"/>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HOME!B10</f>
        <v>PICO2</v>
      </c>
      <c r="C2" s="175" t="str">
        <f>VLOOKUP(B2,HOME!B:G,6,0)</f>
        <v>Three doses of 9-valent HPV vaccine in 9-to-15-year-old females versus three doses of 9-valent HPV vaccine in 16-to-26-year-old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Females 9−15 years old</v>
      </c>
      <c r="D3" s="176"/>
      <c r="E3" s="176"/>
      <c r="F3" s="176"/>
      <c r="G3" s="176"/>
      <c r="H3" s="176"/>
      <c r="I3" s="176"/>
      <c r="J3" s="176"/>
      <c r="K3" s="176"/>
      <c r="L3" s="176"/>
      <c r="M3" s="176"/>
      <c r="N3" s="176"/>
      <c r="O3" s="176"/>
      <c r="P3" s="176"/>
      <c r="Q3" s="37"/>
    </row>
    <row r="4" spans="2:20" s="34" customFormat="1" ht="15.75" x14ac:dyDescent="0.25">
      <c r="B4" s="36" t="s">
        <v>26</v>
      </c>
      <c r="C4" s="176" t="str">
        <f>STUDIES!D4</f>
        <v>72 centers in 17 countries (Austria, Belgium, Brazil, Chile, Colombia, Costa Rica, Finland, India, Peru, Poland, South Africa, South Korea, Spain, Sweden, Taiwan, Thailand and the United States)</v>
      </c>
      <c r="D4" s="176"/>
      <c r="E4" s="176"/>
      <c r="F4" s="176"/>
      <c r="G4" s="176"/>
      <c r="H4" s="176"/>
      <c r="I4" s="176"/>
      <c r="J4" s="176"/>
      <c r="K4" s="176"/>
      <c r="L4" s="176"/>
      <c r="M4" s="176"/>
      <c r="N4" s="176"/>
      <c r="O4" s="176"/>
      <c r="P4" s="176"/>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9-valent HPV (3 doses) in females 16−26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340</v>
      </c>
      <c r="P12" s="30" t="s">
        <v>341</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313</v>
      </c>
      <c r="C14" s="51" t="s">
        <v>46</v>
      </c>
      <c r="D14" s="52"/>
      <c r="E14" s="51" t="s">
        <v>45</v>
      </c>
      <c r="F14" s="80">
        <v>1</v>
      </c>
      <c r="G14" s="51" t="s">
        <v>46</v>
      </c>
      <c r="H14" s="52"/>
      <c r="I14" s="51" t="s">
        <v>46</v>
      </c>
      <c r="J14" s="80">
        <v>1</v>
      </c>
      <c r="K14" s="51" t="s">
        <v>45</v>
      </c>
      <c r="L14" s="80">
        <v>1</v>
      </c>
      <c r="M14" s="51" t="s">
        <v>45</v>
      </c>
      <c r="N14" s="52"/>
      <c r="O14" s="53" t="s">
        <v>115</v>
      </c>
      <c r="P14" s="54" t="s">
        <v>294</v>
      </c>
      <c r="Q14" s="56" t="s">
        <v>299</v>
      </c>
      <c r="R14" s="56" t="s">
        <v>304</v>
      </c>
      <c r="S14" s="56" t="s">
        <v>314</v>
      </c>
      <c r="T14" s="82" t="s">
        <v>308</v>
      </c>
    </row>
    <row r="15" spans="2:20" x14ac:dyDescent="0.25">
      <c r="B15" s="57" t="s">
        <v>95</v>
      </c>
      <c r="C15" s="58"/>
      <c r="D15" s="59"/>
      <c r="E15" s="59"/>
      <c r="F15" s="60"/>
      <c r="G15" s="59"/>
      <c r="H15" s="59"/>
      <c r="I15" s="59"/>
      <c r="J15" s="60"/>
      <c r="K15" s="59"/>
      <c r="L15" s="60"/>
      <c r="M15" s="59"/>
      <c r="N15" s="59"/>
      <c r="O15" s="60"/>
      <c r="P15" s="60"/>
      <c r="Q15" s="60"/>
      <c r="R15" s="61"/>
      <c r="S15" s="61"/>
      <c r="T15" s="83"/>
    </row>
    <row r="16" spans="2:20" ht="30" x14ac:dyDescent="0.25">
      <c r="B16" s="50" t="s">
        <v>313</v>
      </c>
      <c r="C16" s="51" t="s">
        <v>46</v>
      </c>
      <c r="D16" s="52"/>
      <c r="E16" s="51" t="s">
        <v>45</v>
      </c>
      <c r="F16" s="80">
        <v>1</v>
      </c>
      <c r="G16" s="51" t="s">
        <v>46</v>
      </c>
      <c r="H16" s="52"/>
      <c r="I16" s="51" t="s">
        <v>46</v>
      </c>
      <c r="J16" s="80">
        <v>1</v>
      </c>
      <c r="K16" s="51" t="s">
        <v>45</v>
      </c>
      <c r="L16" s="80">
        <v>1</v>
      </c>
      <c r="M16" s="51" t="s">
        <v>45</v>
      </c>
      <c r="N16" s="52"/>
      <c r="O16" s="53" t="s">
        <v>116</v>
      </c>
      <c r="P16" s="54" t="s">
        <v>295</v>
      </c>
      <c r="Q16" s="56" t="s">
        <v>300</v>
      </c>
      <c r="R16" s="56" t="s">
        <v>305</v>
      </c>
      <c r="S16" s="56" t="s">
        <v>315</v>
      </c>
      <c r="T16" s="82" t="s">
        <v>308</v>
      </c>
    </row>
    <row r="17" spans="2:20" x14ac:dyDescent="0.25">
      <c r="B17" s="57" t="s">
        <v>96</v>
      </c>
      <c r="C17" s="58"/>
      <c r="D17" s="59"/>
      <c r="E17" s="59"/>
      <c r="F17" s="60"/>
      <c r="G17" s="59"/>
      <c r="H17" s="59"/>
      <c r="I17" s="59"/>
      <c r="J17" s="59"/>
      <c r="K17" s="59"/>
      <c r="L17" s="60"/>
      <c r="M17" s="59"/>
      <c r="N17" s="59"/>
      <c r="O17" s="60"/>
      <c r="P17" s="60"/>
      <c r="Q17" s="60"/>
      <c r="R17" s="61"/>
      <c r="S17" s="61"/>
      <c r="T17" s="83"/>
    </row>
    <row r="18" spans="2:20" ht="30" x14ac:dyDescent="0.25">
      <c r="B18" s="50" t="s">
        <v>313</v>
      </c>
      <c r="C18" s="51" t="s">
        <v>46</v>
      </c>
      <c r="D18" s="52"/>
      <c r="E18" s="51" t="s">
        <v>45</v>
      </c>
      <c r="F18" s="80">
        <v>1</v>
      </c>
      <c r="G18" s="51" t="s">
        <v>46</v>
      </c>
      <c r="H18" s="52"/>
      <c r="I18" s="51" t="s">
        <v>46</v>
      </c>
      <c r="J18" s="52"/>
      <c r="K18" s="51" t="s">
        <v>45</v>
      </c>
      <c r="L18" s="80">
        <v>1</v>
      </c>
      <c r="M18" s="51" t="s">
        <v>45</v>
      </c>
      <c r="N18" s="52"/>
      <c r="O18" s="53" t="s">
        <v>117</v>
      </c>
      <c r="P18" s="54" t="s">
        <v>296</v>
      </c>
      <c r="Q18" s="56" t="s">
        <v>301</v>
      </c>
      <c r="R18" s="56" t="s">
        <v>306</v>
      </c>
      <c r="S18" s="56" t="s">
        <v>316</v>
      </c>
      <c r="T18" s="82" t="s">
        <v>308</v>
      </c>
    </row>
    <row r="19" spans="2:20" x14ac:dyDescent="0.25">
      <c r="B19" s="57" t="s">
        <v>97</v>
      </c>
      <c r="C19" s="58"/>
      <c r="D19" s="59"/>
      <c r="E19" s="59"/>
      <c r="F19" s="60"/>
      <c r="G19" s="59"/>
      <c r="H19" s="59"/>
      <c r="I19" s="59"/>
      <c r="J19" s="59"/>
      <c r="K19" s="59"/>
      <c r="L19" s="60"/>
      <c r="M19" s="59"/>
      <c r="N19" s="59"/>
      <c r="O19" s="60"/>
      <c r="P19" s="60"/>
      <c r="Q19" s="60"/>
      <c r="R19" s="61"/>
      <c r="S19" s="61"/>
      <c r="T19" s="83"/>
    </row>
    <row r="20" spans="2:20" ht="30" x14ac:dyDescent="0.25">
      <c r="B20" s="50" t="s">
        <v>313</v>
      </c>
      <c r="C20" s="51" t="s">
        <v>46</v>
      </c>
      <c r="D20" s="52"/>
      <c r="E20" s="51" t="s">
        <v>45</v>
      </c>
      <c r="F20" s="80">
        <v>1</v>
      </c>
      <c r="G20" s="51" t="s">
        <v>46</v>
      </c>
      <c r="H20" s="52"/>
      <c r="I20" s="51" t="s">
        <v>46</v>
      </c>
      <c r="J20" s="52"/>
      <c r="K20" s="51" t="s">
        <v>45</v>
      </c>
      <c r="L20" s="80">
        <v>1</v>
      </c>
      <c r="M20" s="51" t="s">
        <v>45</v>
      </c>
      <c r="N20" s="52"/>
      <c r="O20" s="53" t="s">
        <v>118</v>
      </c>
      <c r="P20" s="54" t="s">
        <v>297</v>
      </c>
      <c r="Q20" s="56" t="s">
        <v>302</v>
      </c>
      <c r="R20" s="56" t="s">
        <v>307</v>
      </c>
      <c r="S20" s="56" t="s">
        <v>317</v>
      </c>
      <c r="T20" s="82" t="s">
        <v>308</v>
      </c>
    </row>
    <row r="21" spans="2:20" x14ac:dyDescent="0.25">
      <c r="B21" s="57" t="s">
        <v>98</v>
      </c>
      <c r="C21" s="58"/>
      <c r="D21" s="59"/>
      <c r="E21" s="59"/>
      <c r="F21" s="60"/>
      <c r="G21" s="59"/>
      <c r="H21" s="59"/>
      <c r="I21" s="59"/>
      <c r="J21" s="59"/>
      <c r="K21" s="59"/>
      <c r="L21" s="60"/>
      <c r="M21" s="59"/>
      <c r="N21" s="59"/>
      <c r="O21" s="60"/>
      <c r="P21" s="60"/>
      <c r="Q21" s="60"/>
      <c r="R21" s="61"/>
      <c r="S21" s="61"/>
      <c r="T21" s="83"/>
    </row>
    <row r="22" spans="2:20" x14ac:dyDescent="0.25">
      <c r="B22" s="62" t="s">
        <v>313</v>
      </c>
      <c r="C22" s="63" t="s">
        <v>46</v>
      </c>
      <c r="D22" s="64"/>
      <c r="E22" s="63" t="s">
        <v>45</v>
      </c>
      <c r="F22" s="81">
        <v>1</v>
      </c>
      <c r="G22" s="63" t="s">
        <v>46</v>
      </c>
      <c r="H22" s="64"/>
      <c r="I22" s="63" t="s">
        <v>46</v>
      </c>
      <c r="J22" s="64"/>
      <c r="K22" s="63" t="s">
        <v>45</v>
      </c>
      <c r="L22" s="81">
        <v>1</v>
      </c>
      <c r="M22" s="63" t="s">
        <v>45</v>
      </c>
      <c r="N22" s="64"/>
      <c r="O22" s="65" t="s">
        <v>119</v>
      </c>
      <c r="P22" s="66" t="s">
        <v>298</v>
      </c>
      <c r="Q22" s="75" t="s">
        <v>303</v>
      </c>
      <c r="R22" s="76" t="s">
        <v>120</v>
      </c>
      <c r="S22" s="76" t="s">
        <v>318</v>
      </c>
      <c r="T22" s="84" t="s">
        <v>308</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x14ac:dyDescent="0.25">
      <c r="B32" s="141" t="s">
        <v>287</v>
      </c>
      <c r="C32" s="141"/>
      <c r="D32" s="141"/>
      <c r="E32" s="141"/>
      <c r="F32" s="141"/>
      <c r="G32" s="141"/>
      <c r="H32" s="141"/>
      <c r="I32" s="141"/>
      <c r="J32" s="141"/>
      <c r="K32" s="141"/>
      <c r="L32" s="141"/>
      <c r="M32" s="141"/>
      <c r="N32" s="141"/>
      <c r="O32" s="141"/>
      <c r="P32" s="141"/>
    </row>
    <row r="33" spans="2:18" x14ac:dyDescent="0.25">
      <c r="B33" s="141" t="s">
        <v>288</v>
      </c>
      <c r="C33" s="141"/>
      <c r="D33" s="141"/>
      <c r="E33" s="141"/>
      <c r="F33" s="141"/>
      <c r="G33" s="141"/>
      <c r="H33" s="141"/>
      <c r="I33" s="141"/>
      <c r="J33" s="141"/>
      <c r="K33" s="141"/>
      <c r="L33" s="141"/>
      <c r="M33" s="141"/>
      <c r="N33" s="141"/>
      <c r="O33" s="141"/>
      <c r="P33" s="141"/>
    </row>
    <row r="34" spans="2:18" x14ac:dyDescent="0.25">
      <c r="B34" s="42" t="s">
        <v>173</v>
      </c>
      <c r="C34" s="178" t="str">
        <f>STUDIES!A4</f>
        <v>Van Damme, 2015 (2)</v>
      </c>
      <c r="D34" s="178"/>
      <c r="E34" s="178"/>
      <c r="F34" s="178"/>
      <c r="G34" s="178"/>
      <c r="H34" s="178"/>
      <c r="I34" s="178"/>
      <c r="J34" s="178"/>
      <c r="K34" s="178"/>
      <c r="L34" s="178"/>
      <c r="M34" s="178"/>
      <c r="N34" s="178"/>
      <c r="O34" s="178"/>
      <c r="P34" s="178"/>
    </row>
    <row r="36" spans="2:18" ht="21.75" thickBot="1" x14ac:dyDescent="0.3">
      <c r="B36" s="40" t="s">
        <v>52</v>
      </c>
      <c r="C36" s="41"/>
      <c r="D36" s="41"/>
      <c r="E36" s="41"/>
      <c r="F36" s="41"/>
      <c r="G36" s="41"/>
      <c r="H36" s="41"/>
      <c r="I36" s="41"/>
      <c r="J36" s="41"/>
      <c r="K36" s="41"/>
      <c r="L36" s="41"/>
      <c r="M36" s="41"/>
      <c r="N36" s="41"/>
      <c r="O36" s="41"/>
      <c r="P36" s="72"/>
    </row>
    <row r="38" spans="2:18" s="42" customFormat="1" ht="15" customHeight="1" x14ac:dyDescent="0.25">
      <c r="B38" s="179" t="s">
        <v>71</v>
      </c>
      <c r="C38" s="180"/>
      <c r="D38" s="180"/>
      <c r="E38" s="142" t="s">
        <v>72</v>
      </c>
      <c r="F38" s="142"/>
      <c r="G38" s="142"/>
      <c r="H38" s="142"/>
      <c r="I38" s="142" t="s">
        <v>73</v>
      </c>
      <c r="J38" s="142"/>
      <c r="K38" s="142" t="s">
        <v>28</v>
      </c>
      <c r="L38" s="142"/>
      <c r="M38" s="146" t="s">
        <v>31</v>
      </c>
      <c r="N38" s="146"/>
      <c r="O38" s="142" t="s">
        <v>30</v>
      </c>
      <c r="P38" s="143"/>
      <c r="R38" s="39"/>
    </row>
    <row r="39" spans="2:18" s="42" customFormat="1" ht="33.75" customHeight="1" thickBot="1" x14ac:dyDescent="0.3">
      <c r="B39" s="181"/>
      <c r="C39" s="182"/>
      <c r="D39" s="182"/>
      <c r="E39" s="147" t="str">
        <f>O12</f>
        <v>Control group (9vHPV − females 16−26 years)</v>
      </c>
      <c r="F39" s="147"/>
      <c r="G39" s="147" t="str">
        <f>P12</f>
        <v>Intervention group (9vHPV −females 9−15 years)</v>
      </c>
      <c r="H39" s="147"/>
      <c r="I39" s="144" t="s">
        <v>27</v>
      </c>
      <c r="J39" s="144"/>
      <c r="K39" s="144" t="s">
        <v>29</v>
      </c>
      <c r="L39" s="144"/>
      <c r="M39" s="147"/>
      <c r="N39" s="147"/>
      <c r="O39" s="144"/>
      <c r="P39" s="145"/>
    </row>
    <row r="40" spans="2:18" x14ac:dyDescent="0.25">
      <c r="B40" s="153" t="str">
        <f>B13</f>
        <v>One or more AEs</v>
      </c>
      <c r="C40" s="154"/>
      <c r="D40" s="154"/>
      <c r="E40" s="151" t="str">
        <f>IF(Q14="","",Q14)</f>
        <v>901 per 1 000</v>
      </c>
      <c r="F40" s="151"/>
      <c r="G40" s="185" t="s">
        <v>309</v>
      </c>
      <c r="H40" s="185"/>
      <c r="I40" s="186" t="str">
        <f>IF(S14="","",S14)</f>
        <v>RR 0.96 (0.93−1.00)</v>
      </c>
      <c r="J40" s="186"/>
      <c r="K40" s="148" t="str">
        <f>IF(B14="","",B14)</f>
        <v>2 389 (1NoRCT)#</v>
      </c>
      <c r="L40" s="148"/>
      <c r="M40" s="85" t="str">
        <f>IF(T14="","",T14)</f>
        <v>Low</v>
      </c>
      <c r="N40" s="73"/>
      <c r="O40" s="149"/>
      <c r="P40" s="150"/>
    </row>
    <row r="41" spans="2:18" x14ac:dyDescent="0.25">
      <c r="B41" s="153" t="str">
        <f>B15</f>
        <v>Injection-site events</v>
      </c>
      <c r="C41" s="154"/>
      <c r="D41" s="154"/>
      <c r="E41" s="151" t="str">
        <f>IF(Q16="","",Q16)</f>
        <v>854 per 1 000</v>
      </c>
      <c r="F41" s="151"/>
      <c r="G41" s="184" t="s">
        <v>310</v>
      </c>
      <c r="H41" s="184"/>
      <c r="I41" s="148" t="str">
        <f>IF(S16="","",S16)</f>
        <v>RR 0.96 (0.92−1.00)</v>
      </c>
      <c r="J41" s="148"/>
      <c r="K41" s="148" t="str">
        <f>IF(B16="","",B16)</f>
        <v>2 389 (1NoRCT)#</v>
      </c>
      <c r="L41" s="148"/>
      <c r="M41" s="85" t="str">
        <f>IF(T16="","",T16)</f>
        <v>Low</v>
      </c>
      <c r="N41" s="73"/>
      <c r="O41" s="149"/>
      <c r="P41" s="150"/>
    </row>
    <row r="42" spans="2:18" x14ac:dyDescent="0.25">
      <c r="B42" s="153" t="str">
        <f>B17</f>
        <v>Systemic events</v>
      </c>
      <c r="C42" s="154"/>
      <c r="D42" s="154"/>
      <c r="E42" s="151" t="str">
        <f>IF(Q18="","",Q18)</f>
        <v>571 per 1 000</v>
      </c>
      <c r="F42" s="151"/>
      <c r="G42" s="184" t="s">
        <v>311</v>
      </c>
      <c r="H42" s="184"/>
      <c r="I42" s="148" t="str">
        <f>IF(S18="","",S18)</f>
        <v>RR 0.79 (0.72−0.86)</v>
      </c>
      <c r="J42" s="148"/>
      <c r="K42" s="148" t="str">
        <f>IF(B18="","",B18)</f>
        <v>2 389 (1NoRCT)#</v>
      </c>
      <c r="L42" s="148"/>
      <c r="M42" s="85" t="str">
        <f>IF(T18="","",T18)</f>
        <v>Low</v>
      </c>
      <c r="N42" s="73"/>
      <c r="O42" s="149"/>
      <c r="P42" s="150"/>
    </row>
    <row r="43" spans="2:18" x14ac:dyDescent="0.25">
      <c r="B43" s="153" t="str">
        <f>B19</f>
        <v>Serious events</v>
      </c>
      <c r="C43" s="154"/>
      <c r="D43" s="154"/>
      <c r="E43" s="151" t="str">
        <f>IF(Q20="","",Q20)</f>
        <v>34 per 1 000</v>
      </c>
      <c r="F43" s="151"/>
      <c r="G43" s="184" t="s">
        <v>312</v>
      </c>
      <c r="H43" s="184"/>
      <c r="I43" s="148" t="str">
        <f>IF(S20="","",S20)</f>
        <v>RR 0.24 (0.12−0.48)</v>
      </c>
      <c r="J43" s="148"/>
      <c r="K43" s="148" t="str">
        <f>IF(B20="","",B20)</f>
        <v>2 389 (1NoRCT)#</v>
      </c>
      <c r="L43" s="148"/>
      <c r="M43" s="85" t="str">
        <f>IF(T20="","",T20)</f>
        <v>Low</v>
      </c>
      <c r="N43" s="73"/>
      <c r="O43" s="149"/>
      <c r="P43" s="150"/>
    </row>
    <row r="44" spans="2:18" x14ac:dyDescent="0.25">
      <c r="B44" s="156" t="str">
        <f>B21</f>
        <v>Discontinuation due to AEs</v>
      </c>
      <c r="C44" s="157"/>
      <c r="D44" s="157"/>
      <c r="E44" s="158" t="str">
        <f>IF(Q22="","",Q22)</f>
        <v>0 per 1 000</v>
      </c>
      <c r="F44" s="158"/>
      <c r="G44" s="187" t="s">
        <v>303</v>
      </c>
      <c r="H44" s="187"/>
      <c r="I44" s="159" t="str">
        <f>IF(S22="","",S22)</f>
        <v>RR 0.24 (0.00−12.22)</v>
      </c>
      <c r="J44" s="159"/>
      <c r="K44" s="159" t="str">
        <f>IF(B22="","",B22)</f>
        <v>2 389 (1NoRCT)#</v>
      </c>
      <c r="L44" s="159"/>
      <c r="M44" s="86" t="str">
        <f>IF(T22="","",T22)</f>
        <v>Low</v>
      </c>
      <c r="N44" s="74"/>
      <c r="O44" s="160"/>
      <c r="P44" s="161"/>
    </row>
    <row r="45" spans="2:18" x14ac:dyDescent="0.25">
      <c r="B45" s="155" t="s">
        <v>427</v>
      </c>
      <c r="C45" s="155"/>
      <c r="D45" s="155"/>
      <c r="E45" s="155"/>
      <c r="F45" s="155"/>
      <c r="G45" s="155"/>
      <c r="H45" s="155"/>
      <c r="I45" s="155"/>
      <c r="J45" s="155"/>
      <c r="K45" s="155"/>
      <c r="L45" s="155"/>
      <c r="M45" s="155"/>
      <c r="N45" s="155"/>
      <c r="O45" s="155"/>
      <c r="P45" s="155"/>
    </row>
    <row r="46" spans="2:18" x14ac:dyDescent="0.25">
      <c r="B46" s="140" t="s">
        <v>263</v>
      </c>
      <c r="C46" s="140"/>
      <c r="D46" s="140"/>
      <c r="E46" s="140"/>
      <c r="F46" s="140"/>
      <c r="G46" s="140"/>
      <c r="H46" s="140"/>
      <c r="I46" s="140"/>
      <c r="J46" s="140"/>
      <c r="K46" s="140"/>
      <c r="L46" s="140"/>
      <c r="M46" s="140"/>
      <c r="N46" s="140"/>
      <c r="O46" s="140"/>
      <c r="P46" s="140"/>
    </row>
    <row r="47" spans="2:18" x14ac:dyDescent="0.25">
      <c r="B47" s="140" t="s">
        <v>264</v>
      </c>
      <c r="C47" s="140"/>
      <c r="D47" s="140"/>
      <c r="E47" s="140"/>
      <c r="F47" s="140"/>
      <c r="G47" s="140"/>
      <c r="H47" s="140"/>
      <c r="I47" s="140"/>
      <c r="J47" s="140"/>
      <c r="K47" s="140"/>
      <c r="L47" s="140"/>
      <c r="M47" s="140"/>
      <c r="N47" s="140"/>
      <c r="O47" s="140"/>
      <c r="P47" s="140"/>
    </row>
    <row r="48" spans="2:18" s="69" customFormat="1" x14ac:dyDescent="0.25">
      <c r="B48" s="140" t="s">
        <v>113</v>
      </c>
      <c r="C48" s="140"/>
      <c r="D48" s="140"/>
      <c r="E48" s="140"/>
      <c r="F48" s="140"/>
      <c r="G48" s="140"/>
      <c r="H48" s="140"/>
      <c r="I48" s="140"/>
      <c r="J48" s="140"/>
      <c r="K48" s="140"/>
      <c r="L48" s="140"/>
      <c r="M48" s="140"/>
      <c r="N48" s="140"/>
      <c r="O48" s="140"/>
      <c r="P48" s="140"/>
    </row>
    <row r="49" spans="2:16" s="69" customFormat="1" x14ac:dyDescent="0.25">
      <c r="B49" s="140" t="s">
        <v>265</v>
      </c>
      <c r="C49" s="140"/>
      <c r="D49" s="140"/>
      <c r="E49" s="140"/>
      <c r="F49" s="140"/>
      <c r="G49" s="140"/>
      <c r="H49" s="140"/>
      <c r="I49" s="140"/>
      <c r="J49" s="140"/>
      <c r="K49" s="140"/>
      <c r="L49" s="140"/>
      <c r="M49" s="140"/>
      <c r="N49" s="140"/>
      <c r="O49" s="140"/>
      <c r="P49" s="140"/>
    </row>
    <row r="50" spans="2:16" s="69" customFormat="1" ht="28.5" customHeight="1" x14ac:dyDescent="0.25">
      <c r="B50" s="141" t="s">
        <v>266</v>
      </c>
      <c r="C50" s="141"/>
      <c r="D50" s="141"/>
      <c r="E50" s="141"/>
      <c r="F50" s="141"/>
      <c r="G50" s="141"/>
      <c r="H50" s="141"/>
      <c r="I50" s="141"/>
      <c r="J50" s="141"/>
      <c r="K50" s="141"/>
      <c r="L50" s="141"/>
      <c r="M50" s="141"/>
      <c r="N50" s="141"/>
      <c r="O50" s="141"/>
      <c r="P50" s="141"/>
    </row>
    <row r="51" spans="2:16" s="69" customFormat="1" ht="29.25" customHeight="1" x14ac:dyDescent="0.25">
      <c r="B51" s="141" t="s">
        <v>185</v>
      </c>
      <c r="C51" s="141"/>
      <c r="D51" s="141"/>
      <c r="E51" s="141"/>
      <c r="F51" s="141"/>
      <c r="G51" s="141"/>
      <c r="H51" s="141"/>
      <c r="I51" s="141"/>
      <c r="J51" s="141"/>
      <c r="K51" s="141"/>
      <c r="L51" s="141"/>
      <c r="M51" s="141"/>
      <c r="N51" s="141"/>
      <c r="O51" s="141"/>
      <c r="P51" s="141"/>
    </row>
    <row r="52" spans="2:16" s="25" customFormat="1" x14ac:dyDescent="0.25">
      <c r="B52" s="70" t="s">
        <v>226</v>
      </c>
      <c r="I52" s="71"/>
      <c r="J52" s="71"/>
    </row>
    <row r="53" spans="2:16" ht="15" customHeight="1" x14ac:dyDescent="0.25">
      <c r="B53" s="141" t="s">
        <v>287</v>
      </c>
      <c r="C53" s="141"/>
      <c r="D53" s="141"/>
      <c r="E53" s="141"/>
      <c r="F53" s="141"/>
      <c r="G53" s="141"/>
      <c r="H53" s="141"/>
      <c r="I53" s="141"/>
      <c r="J53" s="141"/>
      <c r="K53" s="141"/>
      <c r="L53" s="141"/>
      <c r="M53" s="141"/>
      <c r="N53" s="141"/>
      <c r="O53" s="141"/>
      <c r="P53" s="141"/>
    </row>
    <row r="54" spans="2:16" x14ac:dyDescent="0.25">
      <c r="B54" s="42" t="s">
        <v>173</v>
      </c>
      <c r="C54" s="178" t="str">
        <f>C34</f>
        <v>Van Damme, 2015 (2)</v>
      </c>
      <c r="D54" s="178"/>
      <c r="E54" s="178"/>
      <c r="F54" s="178"/>
      <c r="G54" s="178"/>
      <c r="H54" s="178"/>
      <c r="I54" s="178"/>
      <c r="J54" s="178"/>
      <c r="K54" s="178"/>
      <c r="L54" s="178"/>
      <c r="M54" s="178"/>
      <c r="N54" s="178"/>
      <c r="O54" s="178"/>
      <c r="P54" s="178"/>
    </row>
  </sheetData>
  <mergeCells count="71">
    <mergeCell ref="I43:J43"/>
    <mergeCell ref="K43:L43"/>
    <mergeCell ref="O43:P43"/>
    <mergeCell ref="I44:J44"/>
    <mergeCell ref="K44:L44"/>
    <mergeCell ref="O44:P44"/>
    <mergeCell ref="B53:P53"/>
    <mergeCell ref="B50:P50"/>
    <mergeCell ref="C54:P54"/>
    <mergeCell ref="B49:P49"/>
    <mergeCell ref="B45:P45"/>
    <mergeCell ref="B47:P47"/>
    <mergeCell ref="B48:P48"/>
    <mergeCell ref="B46:P46"/>
    <mergeCell ref="B51:P51"/>
    <mergeCell ref="B42:D42"/>
    <mergeCell ref="E42:F42"/>
    <mergeCell ref="G42:H42"/>
    <mergeCell ref="B44:D44"/>
    <mergeCell ref="E44:F44"/>
    <mergeCell ref="G44:H44"/>
    <mergeCell ref="B43:D43"/>
    <mergeCell ref="E43:F43"/>
    <mergeCell ref="G43:H43"/>
    <mergeCell ref="B40:D40"/>
    <mergeCell ref="E40:F40"/>
    <mergeCell ref="G40:H40"/>
    <mergeCell ref="I40:J40"/>
    <mergeCell ref="K40:L40"/>
    <mergeCell ref="B41:D41"/>
    <mergeCell ref="E41:F41"/>
    <mergeCell ref="G41:H41"/>
    <mergeCell ref="I41:J41"/>
    <mergeCell ref="K41:L41"/>
    <mergeCell ref="O38:P39"/>
    <mergeCell ref="E39:F39"/>
    <mergeCell ref="G39:H39"/>
    <mergeCell ref="O42:P42"/>
    <mergeCell ref="O40:P40"/>
    <mergeCell ref="O41:P41"/>
    <mergeCell ref="I39:J39"/>
    <mergeCell ref="K39:L39"/>
    <mergeCell ref="I42:J42"/>
    <mergeCell ref="K42:L42"/>
    <mergeCell ref="B33:P33"/>
    <mergeCell ref="B29:P29"/>
    <mergeCell ref="B24:P24"/>
    <mergeCell ref="B32:P32"/>
    <mergeCell ref="B27:P27"/>
    <mergeCell ref="B28:P28"/>
    <mergeCell ref="B10:N10"/>
    <mergeCell ref="O10:T10"/>
    <mergeCell ref="R11:S11"/>
    <mergeCell ref="T11:T12"/>
    <mergeCell ref="B38:D39"/>
    <mergeCell ref="E38:H38"/>
    <mergeCell ref="I38:J38"/>
    <mergeCell ref="K38:L38"/>
    <mergeCell ref="M38:N39"/>
    <mergeCell ref="B11:B12"/>
    <mergeCell ref="B31:P31"/>
    <mergeCell ref="O11:P11"/>
    <mergeCell ref="B25:P25"/>
    <mergeCell ref="C34:P34"/>
    <mergeCell ref="B23:P23"/>
    <mergeCell ref="B26:P26"/>
    <mergeCell ref="C2:P2"/>
    <mergeCell ref="C3:P3"/>
    <mergeCell ref="C4:P4"/>
    <mergeCell ref="C5:P5"/>
    <mergeCell ref="C6:P6"/>
  </mergeCells>
  <conditionalFormatting sqref="M15 M17 M19 M21">
    <cfRule type="cellIs" dxfId="631" priority="105" operator="equal">
      <formula>"Very large"</formula>
    </cfRule>
    <cfRule type="cellIs" dxfId="630" priority="106" operator="equal">
      <formula>"Large"</formula>
    </cfRule>
  </conditionalFormatting>
  <conditionalFormatting sqref="I15 I17 I19 I21">
    <cfRule type="cellIs" dxfId="629" priority="109" operator="equal">
      <formula>"Very serious"</formula>
    </cfRule>
    <cfRule type="cellIs" dxfId="628" priority="110" operator="equal">
      <formula>"Serious"</formula>
    </cfRule>
  </conditionalFormatting>
  <conditionalFormatting sqref="I18">
    <cfRule type="cellIs" dxfId="627" priority="75" operator="equal">
      <formula>"Very serious"</formula>
    </cfRule>
    <cfRule type="cellIs" dxfId="626" priority="76" operator="equal">
      <formula>"Serious"</formula>
    </cfRule>
  </conditionalFormatting>
  <conditionalFormatting sqref="C16">
    <cfRule type="cellIs" dxfId="625" priority="81" operator="equal">
      <formula>"Very serious"</formula>
    </cfRule>
    <cfRule type="cellIs" dxfId="624" priority="82" operator="equal">
      <formula>"Serious"</formula>
    </cfRule>
  </conditionalFormatting>
  <conditionalFormatting sqref="M14">
    <cfRule type="cellIs" dxfId="623" priority="95" operator="equal">
      <formula>"Very large"</formula>
    </cfRule>
    <cfRule type="cellIs" dxfId="622" priority="96" operator="equal">
      <formula>"Large"</formula>
    </cfRule>
  </conditionalFormatting>
  <conditionalFormatting sqref="C14">
    <cfRule type="cellIs" dxfId="621" priority="93" operator="equal">
      <formula>"Very serious"</formula>
    </cfRule>
    <cfRule type="cellIs" dxfId="620" priority="94" operator="equal">
      <formula>"Serious"</formula>
    </cfRule>
  </conditionalFormatting>
  <conditionalFormatting sqref="I20">
    <cfRule type="cellIs" dxfId="619" priority="63" operator="equal">
      <formula>"Very serious"</formula>
    </cfRule>
    <cfRule type="cellIs" dxfId="618" priority="64" operator="equal">
      <formula>"Serious"</formula>
    </cfRule>
  </conditionalFormatting>
  <conditionalFormatting sqref="C18">
    <cfRule type="cellIs" dxfId="617" priority="69" operator="equal">
      <formula>"Very serious"</formula>
    </cfRule>
    <cfRule type="cellIs" dxfId="616" priority="70" operator="equal">
      <formula>"Serious"</formula>
    </cfRule>
  </conditionalFormatting>
  <conditionalFormatting sqref="M16">
    <cfRule type="cellIs" dxfId="615" priority="83" operator="equal">
      <formula>"Very large"</formula>
    </cfRule>
    <cfRule type="cellIs" dxfId="614" priority="84" operator="equal">
      <formula>"Large"</formula>
    </cfRule>
  </conditionalFormatting>
  <conditionalFormatting sqref="I22">
    <cfRule type="cellIs" dxfId="613" priority="51" operator="equal">
      <formula>"Very serious"</formula>
    </cfRule>
    <cfRule type="cellIs" dxfId="612" priority="52" operator="equal">
      <formula>"Serious"</formula>
    </cfRule>
  </conditionalFormatting>
  <conditionalFormatting sqref="C20">
    <cfRule type="cellIs" dxfId="611" priority="57" operator="equal">
      <formula>"Very serious"</formula>
    </cfRule>
    <cfRule type="cellIs" dxfId="610" priority="58" operator="equal">
      <formula>"Serious"</formula>
    </cfRule>
  </conditionalFormatting>
  <conditionalFormatting sqref="M18">
    <cfRule type="cellIs" dxfId="609" priority="71" operator="equal">
      <formula>"Very large"</formula>
    </cfRule>
    <cfRule type="cellIs" dxfId="608" priority="72" operator="equal">
      <formula>"Large"</formula>
    </cfRule>
  </conditionalFormatting>
  <conditionalFormatting sqref="G15 G17 G19 G21">
    <cfRule type="cellIs" dxfId="607" priority="43" operator="equal">
      <formula>"Very serious"</formula>
    </cfRule>
    <cfRule type="cellIs" dxfId="606" priority="44" operator="equal">
      <formula>"Serious"</formula>
    </cfRule>
  </conditionalFormatting>
  <conditionalFormatting sqref="C22">
    <cfRule type="cellIs" dxfId="605" priority="45" operator="equal">
      <formula>"Very serious"</formula>
    </cfRule>
    <cfRule type="cellIs" dxfId="604" priority="46" operator="equal">
      <formula>"Serious"</formula>
    </cfRule>
  </conditionalFormatting>
  <conditionalFormatting sqref="M20">
    <cfRule type="cellIs" dxfId="603" priority="59" operator="equal">
      <formula>"Very large"</formula>
    </cfRule>
    <cfRule type="cellIs" dxfId="602" priority="60" operator="equal">
      <formula>"Large"</formula>
    </cfRule>
  </conditionalFormatting>
  <conditionalFormatting sqref="G18">
    <cfRule type="cellIs" dxfId="601" priority="37" operator="equal">
      <formula>"Very serious"</formula>
    </cfRule>
    <cfRule type="cellIs" dxfId="600" priority="38" operator="equal">
      <formula>"Serious"</formula>
    </cfRule>
  </conditionalFormatting>
  <conditionalFormatting sqref="M22">
    <cfRule type="cellIs" dxfId="599" priority="47" operator="equal">
      <formula>"Very large"</formula>
    </cfRule>
    <cfRule type="cellIs" dxfId="598" priority="48" operator="equal">
      <formula>"Large"</formula>
    </cfRule>
  </conditionalFormatting>
  <conditionalFormatting sqref="G16">
    <cfRule type="cellIs" dxfId="597" priority="39" operator="equal">
      <formula>"Very serious"</formula>
    </cfRule>
    <cfRule type="cellIs" dxfId="596" priority="40" operator="equal">
      <formula>"Serious"</formula>
    </cfRule>
  </conditionalFormatting>
  <conditionalFormatting sqref="G14">
    <cfRule type="cellIs" dxfId="595" priority="41" operator="equal">
      <formula>"Very serious"</formula>
    </cfRule>
    <cfRule type="cellIs" dxfId="594" priority="42" operator="equal">
      <formula>"Serious"</formula>
    </cfRule>
  </conditionalFormatting>
  <conditionalFormatting sqref="G22">
    <cfRule type="cellIs" dxfId="593" priority="33" operator="equal">
      <formula>"Very serious"</formula>
    </cfRule>
    <cfRule type="cellIs" dxfId="592" priority="34" operator="equal">
      <formula>"Serious"</formula>
    </cfRule>
  </conditionalFormatting>
  <conditionalFormatting sqref="G20">
    <cfRule type="cellIs" dxfId="591" priority="35" operator="equal">
      <formula>"Very serious"</formula>
    </cfRule>
    <cfRule type="cellIs" dxfId="590" priority="36" operator="equal">
      <formula>"Serious"</formula>
    </cfRule>
  </conditionalFormatting>
  <conditionalFormatting sqref="E15 E17 E19 E21">
    <cfRule type="cellIs" dxfId="589" priority="27" operator="equal">
      <formula>"Very serious"</formula>
    </cfRule>
    <cfRule type="cellIs" dxfId="588" priority="28" operator="equal">
      <formula>"Serious"</formula>
    </cfRule>
  </conditionalFormatting>
  <conditionalFormatting sqref="E14">
    <cfRule type="cellIs" dxfId="587" priority="25" operator="equal">
      <formula>"Very serious"</formula>
    </cfRule>
    <cfRule type="cellIs" dxfId="586" priority="26" operator="equal">
      <formula>"Serious"</formula>
    </cfRule>
  </conditionalFormatting>
  <conditionalFormatting sqref="E16">
    <cfRule type="cellIs" dxfId="585" priority="23" operator="equal">
      <formula>"Very serious"</formula>
    </cfRule>
    <cfRule type="cellIs" dxfId="584" priority="24" operator="equal">
      <formula>"Serious"</formula>
    </cfRule>
  </conditionalFormatting>
  <conditionalFormatting sqref="E18">
    <cfRule type="cellIs" dxfId="583" priority="21" operator="equal">
      <formula>"Very serious"</formula>
    </cfRule>
    <cfRule type="cellIs" dxfId="582" priority="22" operator="equal">
      <formula>"Serious"</formula>
    </cfRule>
  </conditionalFormatting>
  <conditionalFormatting sqref="E20">
    <cfRule type="cellIs" dxfId="581" priority="19" operator="equal">
      <formula>"Very serious"</formula>
    </cfRule>
    <cfRule type="cellIs" dxfId="580" priority="20" operator="equal">
      <formula>"Serious"</formula>
    </cfRule>
  </conditionalFormatting>
  <conditionalFormatting sqref="E22">
    <cfRule type="cellIs" dxfId="579" priority="17" operator="equal">
      <formula>"Very serious"</formula>
    </cfRule>
    <cfRule type="cellIs" dxfId="578" priority="18" operator="equal">
      <formula>"Serious"</formula>
    </cfRule>
  </conditionalFormatting>
  <conditionalFormatting sqref="K15 K17 K19 K21">
    <cfRule type="cellIs" dxfId="577" priority="15" operator="equal">
      <formula>"Very serious"</formula>
    </cfRule>
    <cfRule type="cellIs" dxfId="576" priority="16" operator="equal">
      <formula>"Serious"</formula>
    </cfRule>
  </conditionalFormatting>
  <conditionalFormatting sqref="K14">
    <cfRule type="cellIs" dxfId="575" priority="13" operator="equal">
      <formula>"Very serious"</formula>
    </cfRule>
    <cfRule type="cellIs" dxfId="574" priority="14" operator="equal">
      <formula>"Serious"</formula>
    </cfRule>
  </conditionalFormatting>
  <conditionalFormatting sqref="K16">
    <cfRule type="cellIs" dxfId="573" priority="11" operator="equal">
      <formula>"Very serious"</formula>
    </cfRule>
    <cfRule type="cellIs" dxfId="572" priority="12" operator="equal">
      <formula>"Serious"</formula>
    </cfRule>
  </conditionalFormatting>
  <conditionalFormatting sqref="K18">
    <cfRule type="cellIs" dxfId="571" priority="9" operator="equal">
      <formula>"Very serious"</formula>
    </cfRule>
    <cfRule type="cellIs" dxfId="570" priority="10" operator="equal">
      <formula>"Serious"</formula>
    </cfRule>
  </conditionalFormatting>
  <conditionalFormatting sqref="K20">
    <cfRule type="cellIs" dxfId="569" priority="7" operator="equal">
      <formula>"Very serious"</formula>
    </cfRule>
    <cfRule type="cellIs" dxfId="568" priority="8" operator="equal">
      <formula>"Serious"</formula>
    </cfRule>
  </conditionalFormatting>
  <conditionalFormatting sqref="K22">
    <cfRule type="cellIs" dxfId="567" priority="5" operator="equal">
      <formula>"Very serious"</formula>
    </cfRule>
    <cfRule type="cellIs" dxfId="566" priority="6" operator="equal">
      <formula>"Serious"</formula>
    </cfRule>
  </conditionalFormatting>
  <conditionalFormatting sqref="I16">
    <cfRule type="cellIs" dxfId="565" priority="3" operator="equal">
      <formula>"Very serious"</formula>
    </cfRule>
    <cfRule type="cellIs" dxfId="564" priority="4" operator="equal">
      <formula>"Serious"</formula>
    </cfRule>
  </conditionalFormatting>
  <conditionalFormatting sqref="I14">
    <cfRule type="cellIs" dxfId="563" priority="1" operator="equal">
      <formula>"Very serious"</formula>
    </cfRule>
    <cfRule type="cellIs" dxfId="562" priority="2" operator="equal">
      <formula>"Serious"</formula>
    </cfRule>
  </conditionalFormatting>
  <dataValidations count="5">
    <dataValidation type="list" errorStyle="warning" allowBlank="1" showInputMessage="1" showErrorMessage="1" sqref="C14 C16 C18 G20 I16 G14 G16 I18 C22 G18 C20 I22 G22 I20 I14">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6"/>
  <sheetViews>
    <sheetView workbookViewId="0">
      <selection activeCell="C6" sqref="C6:P6"/>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HOME!B11</f>
        <v>PICO3</v>
      </c>
      <c r="C2" s="175" t="str">
        <f>VLOOKUP(B2,HOME!B:G,6,0)</f>
        <v>Two doses (0, 6 months) of 9-valent HPV vaccine in 9-to-14-year-old females versus three doses of 9-valent HPV vaccine in 16-to-26-year-old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Females 9−14 years old</v>
      </c>
      <c r="D3" s="176"/>
      <c r="E3" s="176"/>
      <c r="F3" s="176"/>
      <c r="G3" s="176"/>
      <c r="H3" s="176"/>
      <c r="I3" s="176"/>
      <c r="J3" s="176"/>
      <c r="K3" s="176"/>
      <c r="L3" s="176"/>
      <c r="M3" s="176"/>
      <c r="N3" s="176"/>
      <c r="O3" s="176"/>
      <c r="P3" s="176"/>
      <c r="Q3" s="37"/>
    </row>
    <row r="4" spans="2:20" s="34" customFormat="1" ht="15.75" x14ac:dyDescent="0.25">
      <c r="B4" s="36" t="s">
        <v>26</v>
      </c>
      <c r="C4" s="176" t="str">
        <f>STUDIES!D5</f>
        <v>52 centers in 15 countries</v>
      </c>
      <c r="D4" s="176"/>
      <c r="E4" s="176"/>
      <c r="F4" s="176"/>
      <c r="G4" s="176"/>
      <c r="H4" s="176"/>
      <c r="I4" s="176"/>
      <c r="J4" s="176"/>
      <c r="K4" s="176"/>
      <c r="L4" s="176"/>
      <c r="M4" s="176"/>
      <c r="N4" s="176"/>
      <c r="O4" s="176"/>
      <c r="P4" s="176"/>
      <c r="Q4" s="37"/>
    </row>
    <row r="5" spans="2:20" s="34" customFormat="1" ht="15.75" x14ac:dyDescent="0.25">
      <c r="B5" s="36" t="s">
        <v>5</v>
      </c>
      <c r="C5" s="176" t="str">
        <f>VLOOKUP(B2,HOME!B:G,3,0)</f>
        <v>9-valent HPV (2 doses, 0, 6 months)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 xml:space="preserve">9-valent HPV (3 doses) in females 16−26 years old </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340</v>
      </c>
      <c r="P12" s="30" t="s">
        <v>342</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189</v>
      </c>
      <c r="C14" s="51" t="s">
        <v>46</v>
      </c>
      <c r="D14" s="52"/>
      <c r="E14" s="51" t="s">
        <v>45</v>
      </c>
      <c r="F14" s="80">
        <v>1</v>
      </c>
      <c r="G14" s="51" t="s">
        <v>46</v>
      </c>
      <c r="H14" s="52"/>
      <c r="I14" s="51" t="s">
        <v>46</v>
      </c>
      <c r="J14" s="52"/>
      <c r="K14" s="51" t="s">
        <v>45</v>
      </c>
      <c r="L14" s="80">
        <v>1</v>
      </c>
      <c r="M14" s="51" t="s">
        <v>45</v>
      </c>
      <c r="N14" s="52"/>
      <c r="O14" s="53" t="s">
        <v>126</v>
      </c>
      <c r="P14" s="54" t="s">
        <v>131</v>
      </c>
      <c r="Q14" s="56" t="s">
        <v>319</v>
      </c>
      <c r="R14" s="56" t="s">
        <v>327</v>
      </c>
      <c r="S14" s="55" t="s">
        <v>333</v>
      </c>
      <c r="T14" s="82" t="s">
        <v>331</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189</v>
      </c>
      <c r="C16" s="51" t="s">
        <v>46</v>
      </c>
      <c r="D16" s="52"/>
      <c r="E16" s="51" t="s">
        <v>45</v>
      </c>
      <c r="F16" s="80">
        <v>1</v>
      </c>
      <c r="G16" s="51" t="s">
        <v>46</v>
      </c>
      <c r="H16" s="52"/>
      <c r="I16" s="51" t="s">
        <v>46</v>
      </c>
      <c r="J16" s="52"/>
      <c r="K16" s="51" t="s">
        <v>45</v>
      </c>
      <c r="L16" s="80">
        <v>1</v>
      </c>
      <c r="M16" s="51" t="s">
        <v>45</v>
      </c>
      <c r="N16" s="52"/>
      <c r="O16" s="53" t="s">
        <v>127</v>
      </c>
      <c r="P16" s="54" t="s">
        <v>132</v>
      </c>
      <c r="Q16" s="56" t="s">
        <v>320</v>
      </c>
      <c r="R16" s="56" t="s">
        <v>328</v>
      </c>
      <c r="S16" s="55" t="s">
        <v>334</v>
      </c>
      <c r="T16" s="82" t="s">
        <v>308</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189</v>
      </c>
      <c r="C18" s="51" t="s">
        <v>46</v>
      </c>
      <c r="D18" s="52"/>
      <c r="E18" s="51" t="s">
        <v>45</v>
      </c>
      <c r="F18" s="80">
        <v>1</v>
      </c>
      <c r="G18" s="51" t="s">
        <v>46</v>
      </c>
      <c r="H18" s="52"/>
      <c r="I18" s="51" t="s">
        <v>46</v>
      </c>
      <c r="J18" s="52"/>
      <c r="K18" s="51" t="s">
        <v>45</v>
      </c>
      <c r="L18" s="80">
        <v>1</v>
      </c>
      <c r="M18" s="51" t="s">
        <v>45</v>
      </c>
      <c r="N18" s="52"/>
      <c r="O18" s="53" t="s">
        <v>128</v>
      </c>
      <c r="P18" s="54" t="s">
        <v>133</v>
      </c>
      <c r="Q18" s="56" t="s">
        <v>321</v>
      </c>
      <c r="R18" s="56" t="s">
        <v>329</v>
      </c>
      <c r="S18" s="55" t="s">
        <v>335</v>
      </c>
      <c r="T18" s="82" t="s">
        <v>308</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189</v>
      </c>
      <c r="C20" s="51" t="s">
        <v>46</v>
      </c>
      <c r="D20" s="52"/>
      <c r="E20" s="51" t="s">
        <v>45</v>
      </c>
      <c r="F20" s="80">
        <v>1</v>
      </c>
      <c r="G20" s="51" t="s">
        <v>46</v>
      </c>
      <c r="H20" s="52"/>
      <c r="I20" s="51" t="s">
        <v>46</v>
      </c>
      <c r="J20" s="52"/>
      <c r="K20" s="51" t="s">
        <v>45</v>
      </c>
      <c r="L20" s="80">
        <v>1</v>
      </c>
      <c r="M20" s="51" t="s">
        <v>45</v>
      </c>
      <c r="N20" s="52"/>
      <c r="O20" s="53" t="s">
        <v>129</v>
      </c>
      <c r="P20" s="54" t="s">
        <v>134</v>
      </c>
      <c r="Q20" s="56" t="s">
        <v>322</v>
      </c>
      <c r="R20" s="56" t="s">
        <v>330</v>
      </c>
      <c r="S20" s="55" t="s">
        <v>336</v>
      </c>
      <c r="T20" s="82" t="s">
        <v>308</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x14ac:dyDescent="0.25">
      <c r="B22" s="62" t="s">
        <v>189</v>
      </c>
      <c r="C22" s="63" t="s">
        <v>46</v>
      </c>
      <c r="D22" s="64"/>
      <c r="E22" s="63" t="s">
        <v>45</v>
      </c>
      <c r="F22" s="81">
        <v>1</v>
      </c>
      <c r="G22" s="63" t="s">
        <v>46</v>
      </c>
      <c r="H22" s="64"/>
      <c r="I22" s="63" t="s">
        <v>47</v>
      </c>
      <c r="J22" s="81">
        <v>2</v>
      </c>
      <c r="K22" s="63" t="s">
        <v>45</v>
      </c>
      <c r="L22" s="81">
        <v>1</v>
      </c>
      <c r="M22" s="63" t="s">
        <v>45</v>
      </c>
      <c r="N22" s="64"/>
      <c r="O22" s="65" t="s">
        <v>130</v>
      </c>
      <c r="P22" s="66" t="s">
        <v>135</v>
      </c>
      <c r="Q22" s="75" t="s">
        <v>303</v>
      </c>
      <c r="R22" s="76" t="s">
        <v>120</v>
      </c>
      <c r="S22" s="67" t="s">
        <v>337</v>
      </c>
      <c r="T22" s="84" t="s">
        <v>332</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287</v>
      </c>
      <c r="C32" s="141"/>
      <c r="D32" s="141"/>
      <c r="E32" s="141"/>
      <c r="F32" s="141"/>
      <c r="G32" s="141"/>
      <c r="H32" s="141"/>
      <c r="I32" s="141"/>
      <c r="J32" s="141"/>
      <c r="K32" s="141"/>
      <c r="L32" s="141"/>
      <c r="M32" s="141"/>
      <c r="N32" s="141"/>
      <c r="O32" s="141"/>
      <c r="P32" s="141"/>
    </row>
    <row r="33" spans="2:22" ht="15" customHeight="1" x14ac:dyDescent="0.25">
      <c r="B33" s="141" t="s">
        <v>268</v>
      </c>
      <c r="C33" s="141"/>
      <c r="D33" s="141"/>
      <c r="E33" s="141"/>
      <c r="F33" s="141"/>
      <c r="G33" s="141"/>
      <c r="H33" s="141"/>
      <c r="I33" s="141"/>
      <c r="J33" s="141"/>
      <c r="K33" s="141"/>
      <c r="L33" s="141"/>
      <c r="M33" s="141"/>
      <c r="N33" s="141"/>
      <c r="O33" s="141"/>
      <c r="P33" s="141"/>
    </row>
    <row r="34" spans="2:22" ht="15" customHeight="1" x14ac:dyDescent="0.25">
      <c r="B34" s="141" t="s">
        <v>269</v>
      </c>
      <c r="C34" s="141"/>
      <c r="D34" s="141"/>
      <c r="E34" s="141"/>
      <c r="F34" s="141"/>
      <c r="G34" s="141"/>
      <c r="H34" s="141"/>
      <c r="I34" s="141"/>
      <c r="J34" s="141"/>
      <c r="K34" s="141"/>
      <c r="L34" s="141"/>
      <c r="M34" s="141"/>
      <c r="N34" s="141"/>
      <c r="O34" s="141"/>
      <c r="P34" s="141"/>
    </row>
    <row r="35" spans="2:22" x14ac:dyDescent="0.25">
      <c r="B35" s="42" t="s">
        <v>173</v>
      </c>
      <c r="C35" s="178" t="str">
        <f>STUDIES!A5</f>
        <v>Iversen, 2016 (3)</v>
      </c>
      <c r="D35" s="178"/>
      <c r="E35" s="178"/>
      <c r="F35" s="178"/>
      <c r="G35" s="178"/>
      <c r="H35" s="178"/>
      <c r="I35" s="178"/>
      <c r="J35" s="178"/>
      <c r="K35" s="178"/>
      <c r="L35" s="178"/>
      <c r="M35" s="178"/>
      <c r="N35" s="178"/>
      <c r="O35" s="178"/>
      <c r="P35" s="178"/>
    </row>
    <row r="37" spans="2:22" ht="21.75" thickBot="1" x14ac:dyDescent="0.3">
      <c r="B37" s="40" t="s">
        <v>52</v>
      </c>
      <c r="C37" s="41"/>
      <c r="D37" s="41"/>
      <c r="E37" s="41"/>
      <c r="F37" s="41"/>
      <c r="G37" s="41"/>
      <c r="H37" s="41"/>
      <c r="I37" s="41"/>
      <c r="J37" s="41"/>
      <c r="K37" s="41"/>
      <c r="L37" s="41"/>
      <c r="M37" s="41"/>
      <c r="N37" s="41"/>
      <c r="O37" s="41"/>
      <c r="P37" s="72"/>
      <c r="Q37" s="77"/>
      <c r="R37" s="77"/>
      <c r="S37" s="77"/>
      <c r="T37" s="77"/>
      <c r="U37" s="77"/>
      <c r="V37" s="77"/>
    </row>
    <row r="38" spans="2:22" x14ac:dyDescent="0.25">
      <c r="Q38" s="77"/>
      <c r="R38" s="77"/>
      <c r="S38" s="77"/>
      <c r="T38" s="77"/>
      <c r="U38" s="77"/>
      <c r="V38" s="77"/>
    </row>
    <row r="39" spans="2:22" s="42" customFormat="1" ht="15" customHeight="1" x14ac:dyDescent="0.25">
      <c r="B39" s="179" t="s">
        <v>71</v>
      </c>
      <c r="C39" s="180"/>
      <c r="D39" s="180"/>
      <c r="E39" s="142" t="s">
        <v>72</v>
      </c>
      <c r="F39" s="142"/>
      <c r="G39" s="142"/>
      <c r="H39" s="142"/>
      <c r="I39" s="142" t="s">
        <v>73</v>
      </c>
      <c r="J39" s="142"/>
      <c r="K39" s="142" t="s">
        <v>28</v>
      </c>
      <c r="L39" s="142"/>
      <c r="M39" s="146" t="s">
        <v>31</v>
      </c>
      <c r="N39" s="146"/>
      <c r="O39" s="142" t="s">
        <v>30</v>
      </c>
      <c r="P39" s="143"/>
      <c r="Q39" s="78"/>
      <c r="R39" s="78"/>
      <c r="S39" s="78"/>
      <c r="T39" s="78"/>
      <c r="U39" s="78"/>
      <c r="V39" s="78"/>
    </row>
    <row r="40" spans="2:22" s="42" customFormat="1" ht="30.75" customHeight="1" thickBot="1" x14ac:dyDescent="0.3">
      <c r="B40" s="181"/>
      <c r="C40" s="182"/>
      <c r="D40" s="182"/>
      <c r="E40" s="147" t="str">
        <f>O12</f>
        <v>Control group (9vHPV − females 16−26 years)</v>
      </c>
      <c r="F40" s="147"/>
      <c r="G40" s="147" t="str">
        <f>P12</f>
        <v>Intervention group (9vHPV − females 9−14 years)</v>
      </c>
      <c r="H40" s="147"/>
      <c r="I40" s="144" t="s">
        <v>27</v>
      </c>
      <c r="J40" s="144"/>
      <c r="K40" s="144" t="s">
        <v>29</v>
      </c>
      <c r="L40" s="144"/>
      <c r="M40" s="147"/>
      <c r="N40" s="147"/>
      <c r="O40" s="144"/>
      <c r="P40" s="145"/>
      <c r="Q40" s="78"/>
      <c r="R40" s="78"/>
      <c r="S40" s="78"/>
      <c r="T40" s="78"/>
      <c r="U40" s="78"/>
      <c r="V40" s="78"/>
    </row>
    <row r="41" spans="2:22" x14ac:dyDescent="0.25">
      <c r="B41" s="153" t="str">
        <f>B13</f>
        <v>One or more AEs</v>
      </c>
      <c r="C41" s="154"/>
      <c r="D41" s="154"/>
      <c r="E41" s="151" t="str">
        <f>IF(Q14="","",Q14)</f>
        <v>406 per 1 000</v>
      </c>
      <c r="F41" s="151"/>
      <c r="G41" s="185" t="s">
        <v>323</v>
      </c>
      <c r="H41" s="185"/>
      <c r="I41" s="152" t="str">
        <f>IF(S14="","",S14)</f>
        <v>RR 0.63 (0.50−0.80)</v>
      </c>
      <c r="J41" s="152"/>
      <c r="K41" s="186" t="str">
        <f>IF(B14="","",B14)</f>
        <v>202 (1NoRCT)#</v>
      </c>
      <c r="L41" s="186"/>
      <c r="M41" s="85" t="str">
        <f>IF(T14="","",T14)</f>
        <v>h</v>
      </c>
      <c r="N41" s="73"/>
      <c r="O41" s="149"/>
      <c r="P41" s="150"/>
      <c r="Q41" s="77"/>
      <c r="R41" s="77"/>
      <c r="S41" s="77"/>
      <c r="T41" s="77"/>
      <c r="U41" s="77"/>
      <c r="V41" s="77"/>
    </row>
    <row r="42" spans="2:22" x14ac:dyDescent="0.25">
      <c r="B42" s="153" t="str">
        <f>B15</f>
        <v>Injection-site events</v>
      </c>
      <c r="C42" s="154"/>
      <c r="D42" s="154"/>
      <c r="E42" s="151" t="str">
        <f>IF(Q16="","",Q16)</f>
        <v>278 per 1 000</v>
      </c>
      <c r="F42" s="151"/>
      <c r="G42" s="184" t="s">
        <v>324</v>
      </c>
      <c r="H42" s="184"/>
      <c r="I42" s="152" t="str">
        <f>IF(S16="","",S16)</f>
        <v>RR 0.61 (0.44−0.84)</v>
      </c>
      <c r="J42" s="152"/>
      <c r="K42" s="148" t="str">
        <f>IF(B16="","",B16)</f>
        <v>202 (1NoRCT)#</v>
      </c>
      <c r="L42" s="148"/>
      <c r="M42" s="85" t="str">
        <f>IF(T16="","",T16)</f>
        <v>Low</v>
      </c>
      <c r="N42" s="73"/>
      <c r="O42" s="149"/>
      <c r="P42" s="150"/>
      <c r="Q42" s="79"/>
      <c r="R42" s="79"/>
      <c r="S42" s="79"/>
      <c r="T42" s="79"/>
      <c r="U42" s="79"/>
      <c r="V42" s="79"/>
    </row>
    <row r="43" spans="2:22" x14ac:dyDescent="0.25">
      <c r="B43" s="153" t="str">
        <f>B17</f>
        <v>Systemic events</v>
      </c>
      <c r="C43" s="154"/>
      <c r="D43" s="154"/>
      <c r="E43" s="151" t="str">
        <f>IF(Q18="","",Q18)</f>
        <v>102 per 1 000</v>
      </c>
      <c r="F43" s="151"/>
      <c r="G43" s="184" t="s">
        <v>325</v>
      </c>
      <c r="H43" s="184"/>
      <c r="I43" s="152" t="str">
        <f>IF(S18="","",S18)</f>
        <v>RR 0.53 (0.30−0.95)</v>
      </c>
      <c r="J43" s="152"/>
      <c r="K43" s="148" t="str">
        <f>IF(B18="","",B18)</f>
        <v>202 (1NoRCT)#</v>
      </c>
      <c r="L43" s="148"/>
      <c r="M43" s="85" t="str">
        <f>IF(T18="","",T18)</f>
        <v>Low</v>
      </c>
      <c r="N43" s="73"/>
      <c r="O43" s="149"/>
      <c r="P43" s="150"/>
    </row>
    <row r="44" spans="2:22" x14ac:dyDescent="0.25">
      <c r="B44" s="153" t="str">
        <f>B19</f>
        <v>Serious events</v>
      </c>
      <c r="C44" s="154"/>
      <c r="D44" s="154"/>
      <c r="E44" s="151" t="str">
        <f>IF(Q20="","",Q20)</f>
        <v>26 per 1 000</v>
      </c>
      <c r="F44" s="151"/>
      <c r="G44" s="184" t="s">
        <v>326</v>
      </c>
      <c r="H44" s="184"/>
      <c r="I44" s="152" t="str">
        <f>IF(S20="","",S20)</f>
        <v>RR 0.40 (0.11−1.49)</v>
      </c>
      <c r="J44" s="152"/>
      <c r="K44" s="148" t="str">
        <f>IF(B20="","",B20)</f>
        <v>202 (1NoRCT)#</v>
      </c>
      <c r="L44" s="148"/>
      <c r="M44" s="85" t="str">
        <f>IF(T20="","",T20)</f>
        <v>Low</v>
      </c>
      <c r="N44" s="73"/>
      <c r="O44" s="149"/>
      <c r="P44" s="150"/>
    </row>
    <row r="45" spans="2:22" x14ac:dyDescent="0.25">
      <c r="B45" s="156" t="str">
        <f>B21</f>
        <v>Discontinuation due to AEs</v>
      </c>
      <c r="C45" s="157"/>
      <c r="D45" s="157"/>
      <c r="E45" s="158" t="str">
        <f>IF(Q22="","",Q22)</f>
        <v>0 per 1 000</v>
      </c>
      <c r="F45" s="158"/>
      <c r="G45" s="187" t="s">
        <v>303</v>
      </c>
      <c r="H45" s="187"/>
      <c r="I45" s="183" t="str">
        <f>IF(S22="","",S22)</f>
        <v>RR 1.06 (0.02−53.47)</v>
      </c>
      <c r="J45" s="183"/>
      <c r="K45" s="159" t="str">
        <f>IF(B22="","",B22)</f>
        <v>202 (1NoRCT)#</v>
      </c>
      <c r="L45" s="159"/>
      <c r="M45" s="86" t="str">
        <f>IF(T22="","",T22)</f>
        <v>Very low</v>
      </c>
      <c r="N45" s="87">
        <v>2</v>
      </c>
      <c r="O45" s="160"/>
      <c r="P45" s="161"/>
    </row>
    <row r="46" spans="2:22" x14ac:dyDescent="0.25">
      <c r="B46" s="155" t="s">
        <v>427</v>
      </c>
      <c r="C46" s="155"/>
      <c r="D46" s="155"/>
      <c r="E46" s="155"/>
      <c r="F46" s="155"/>
      <c r="G46" s="155"/>
      <c r="H46" s="155"/>
      <c r="I46" s="155"/>
      <c r="J46" s="155"/>
      <c r="K46" s="155"/>
      <c r="L46" s="155"/>
      <c r="M46" s="155"/>
      <c r="N46" s="155"/>
      <c r="O46" s="155"/>
      <c r="P46" s="155"/>
    </row>
    <row r="47" spans="2:22" x14ac:dyDescent="0.25">
      <c r="B47" s="140" t="s">
        <v>187</v>
      </c>
      <c r="C47" s="140"/>
      <c r="D47" s="140"/>
      <c r="E47" s="140"/>
      <c r="F47" s="140"/>
      <c r="G47" s="140"/>
      <c r="H47" s="140"/>
      <c r="I47" s="140"/>
      <c r="J47" s="140"/>
      <c r="K47" s="140"/>
      <c r="L47" s="140"/>
      <c r="M47" s="140"/>
      <c r="N47" s="140"/>
      <c r="O47" s="140"/>
      <c r="P47" s="140"/>
    </row>
    <row r="48" spans="2:22" x14ac:dyDescent="0.25">
      <c r="B48" s="140" t="s">
        <v>172</v>
      </c>
      <c r="C48" s="140"/>
      <c r="D48" s="140"/>
      <c r="E48" s="140"/>
      <c r="F48" s="140"/>
      <c r="G48" s="140"/>
      <c r="H48" s="140"/>
      <c r="I48" s="140"/>
      <c r="J48" s="140"/>
      <c r="K48" s="140"/>
      <c r="L48" s="140"/>
      <c r="M48" s="140"/>
      <c r="N48" s="140"/>
      <c r="O48" s="140"/>
      <c r="P48" s="140"/>
    </row>
    <row r="49" spans="2:16" s="69" customFormat="1" x14ac:dyDescent="0.25">
      <c r="B49" s="140" t="s">
        <v>113</v>
      </c>
      <c r="C49" s="140"/>
      <c r="D49" s="140"/>
      <c r="E49" s="140"/>
      <c r="F49" s="140"/>
      <c r="G49" s="140"/>
      <c r="H49" s="140"/>
      <c r="I49" s="140"/>
      <c r="J49" s="140"/>
      <c r="K49" s="140"/>
      <c r="L49" s="140"/>
      <c r="M49" s="140"/>
      <c r="N49" s="140"/>
      <c r="O49" s="140"/>
      <c r="P49" s="140"/>
    </row>
    <row r="50" spans="2:16" s="69" customFormat="1" x14ac:dyDescent="0.25">
      <c r="B50" s="140" t="s">
        <v>114</v>
      </c>
      <c r="C50" s="140"/>
      <c r="D50" s="140"/>
      <c r="E50" s="140"/>
      <c r="F50" s="140"/>
      <c r="G50" s="140"/>
      <c r="H50" s="140"/>
      <c r="I50" s="140"/>
      <c r="J50" s="140"/>
      <c r="K50" s="140"/>
      <c r="L50" s="140"/>
      <c r="M50" s="140"/>
      <c r="N50" s="140"/>
      <c r="O50" s="140"/>
      <c r="P50" s="140"/>
    </row>
    <row r="51" spans="2:16" s="69" customFormat="1" ht="28.5" customHeight="1" x14ac:dyDescent="0.25">
      <c r="B51" s="141" t="s">
        <v>165</v>
      </c>
      <c r="C51" s="141"/>
      <c r="D51" s="141"/>
      <c r="E51" s="141"/>
      <c r="F51" s="141"/>
      <c r="G51" s="141"/>
      <c r="H51" s="141"/>
      <c r="I51" s="141"/>
      <c r="J51" s="141"/>
      <c r="K51" s="141"/>
      <c r="L51" s="141"/>
      <c r="M51" s="141"/>
      <c r="N51" s="141"/>
      <c r="O51" s="141"/>
      <c r="P51" s="141"/>
    </row>
    <row r="52" spans="2:16" s="69" customFormat="1" ht="29.25" customHeight="1" x14ac:dyDescent="0.25">
      <c r="B52" s="141" t="s">
        <v>185</v>
      </c>
      <c r="C52" s="141"/>
      <c r="D52" s="141"/>
      <c r="E52" s="141"/>
      <c r="F52" s="141"/>
      <c r="G52" s="141"/>
      <c r="H52" s="141"/>
      <c r="I52" s="141"/>
      <c r="J52" s="141"/>
      <c r="K52" s="141"/>
      <c r="L52" s="141"/>
      <c r="M52" s="141"/>
      <c r="N52" s="141"/>
      <c r="O52" s="141"/>
      <c r="P52" s="141"/>
    </row>
    <row r="53" spans="2:16" s="25" customFormat="1" x14ac:dyDescent="0.25">
      <c r="B53" s="70" t="s">
        <v>174</v>
      </c>
      <c r="I53" s="71"/>
      <c r="J53" s="71"/>
    </row>
    <row r="54" spans="2:16" x14ac:dyDescent="0.25">
      <c r="B54" s="141" t="s">
        <v>188</v>
      </c>
      <c r="C54" s="141"/>
      <c r="D54" s="141"/>
      <c r="E54" s="141"/>
      <c r="F54" s="141"/>
      <c r="G54" s="141"/>
      <c r="H54" s="141"/>
      <c r="I54" s="141"/>
      <c r="J54" s="141"/>
      <c r="K54" s="141"/>
      <c r="L54" s="141"/>
      <c r="M54" s="141"/>
      <c r="N54" s="141"/>
      <c r="O54" s="141"/>
      <c r="P54" s="141"/>
    </row>
    <row r="55" spans="2:16" ht="15" customHeight="1" x14ac:dyDescent="0.25">
      <c r="B55" s="141" t="s">
        <v>186</v>
      </c>
      <c r="C55" s="141"/>
      <c r="D55" s="141"/>
      <c r="E55" s="141"/>
      <c r="F55" s="141"/>
      <c r="G55" s="141"/>
      <c r="H55" s="141"/>
      <c r="I55" s="141"/>
      <c r="J55" s="141"/>
      <c r="K55" s="141"/>
      <c r="L55" s="141"/>
      <c r="M55" s="141"/>
      <c r="N55" s="141"/>
      <c r="O55" s="141"/>
      <c r="P55" s="141"/>
    </row>
    <row r="56" spans="2:16" x14ac:dyDescent="0.25">
      <c r="B56" s="42" t="s">
        <v>173</v>
      </c>
      <c r="C56" s="178" t="str">
        <f>C35</f>
        <v>Iversen, 2016 (3)</v>
      </c>
      <c r="D56" s="178"/>
      <c r="E56" s="178"/>
      <c r="F56" s="178"/>
      <c r="G56" s="178"/>
      <c r="H56" s="178"/>
      <c r="I56" s="178"/>
      <c r="J56" s="178"/>
      <c r="K56" s="178"/>
      <c r="L56" s="178"/>
      <c r="M56" s="178"/>
      <c r="N56" s="178"/>
      <c r="O56" s="178"/>
      <c r="P56" s="178"/>
    </row>
  </sheetData>
  <mergeCells count="73">
    <mergeCell ref="B54:P54"/>
    <mergeCell ref="B51:P51"/>
    <mergeCell ref="B55:P55"/>
    <mergeCell ref="C56:P56"/>
    <mergeCell ref="B50:P50"/>
    <mergeCell ref="B52:P52"/>
    <mergeCell ref="B46:P46"/>
    <mergeCell ref="B48:P48"/>
    <mergeCell ref="B49:P49"/>
    <mergeCell ref="O45:P45"/>
    <mergeCell ref="B44:D44"/>
    <mergeCell ref="E44:F44"/>
    <mergeCell ref="G44:H44"/>
    <mergeCell ref="I44:J44"/>
    <mergeCell ref="K44:L44"/>
    <mergeCell ref="O44:P44"/>
    <mergeCell ref="B45:D45"/>
    <mergeCell ref="E45:F45"/>
    <mergeCell ref="G45:H45"/>
    <mergeCell ref="I45:J45"/>
    <mergeCell ref="K45:L45"/>
    <mergeCell ref="B47:P47"/>
    <mergeCell ref="O43:P43"/>
    <mergeCell ref="O41:P41"/>
    <mergeCell ref="B42:D42"/>
    <mergeCell ref="E42:F42"/>
    <mergeCell ref="G42:H42"/>
    <mergeCell ref="I42:J42"/>
    <mergeCell ref="K42:L42"/>
    <mergeCell ref="O42:P42"/>
    <mergeCell ref="B43:D43"/>
    <mergeCell ref="E43:F43"/>
    <mergeCell ref="G43:H43"/>
    <mergeCell ref="I43:J43"/>
    <mergeCell ref="K43:L43"/>
    <mergeCell ref="B41:D41"/>
    <mergeCell ref="E41:F41"/>
    <mergeCell ref="G41:H41"/>
    <mergeCell ref="E40:F40"/>
    <mergeCell ref="G40:H40"/>
    <mergeCell ref="I40:J40"/>
    <mergeCell ref="K40:L40"/>
    <mergeCell ref="C35:P35"/>
    <mergeCell ref="B23:P23"/>
    <mergeCell ref="B26:P26"/>
    <mergeCell ref="B33:P33"/>
    <mergeCell ref="B29:P29"/>
    <mergeCell ref="B31:P31"/>
    <mergeCell ref="B32:P32"/>
    <mergeCell ref="B25:P25"/>
    <mergeCell ref="B27:P27"/>
    <mergeCell ref="B28:P28"/>
    <mergeCell ref="C2:P2"/>
    <mergeCell ref="C3:P3"/>
    <mergeCell ref="C4:P4"/>
    <mergeCell ref="C5:P5"/>
    <mergeCell ref="C6:P6"/>
    <mergeCell ref="I41:J41"/>
    <mergeCell ref="K41:L41"/>
    <mergeCell ref="B11:B12"/>
    <mergeCell ref="O11:P11"/>
    <mergeCell ref="B10:N10"/>
    <mergeCell ref="O10:T10"/>
    <mergeCell ref="R11:S11"/>
    <mergeCell ref="T11:T12"/>
    <mergeCell ref="B39:D40"/>
    <mergeCell ref="E39:H39"/>
    <mergeCell ref="I39:J39"/>
    <mergeCell ref="K39:L39"/>
    <mergeCell ref="M39:N40"/>
    <mergeCell ref="O39:P40"/>
    <mergeCell ref="B34:P34"/>
    <mergeCell ref="B24:P24"/>
  </mergeCells>
  <conditionalFormatting sqref="M15 M17 M19 M21">
    <cfRule type="cellIs" dxfId="561" priority="99" operator="equal">
      <formula>"Very large"</formula>
    </cfRule>
    <cfRule type="cellIs" dxfId="560" priority="100" operator="equal">
      <formula>"Large"</formula>
    </cfRule>
  </conditionalFormatting>
  <conditionalFormatting sqref="I15 I17 I19 I21">
    <cfRule type="cellIs" dxfId="559" priority="103" operator="equal">
      <formula>"Very serious"</formula>
    </cfRule>
    <cfRule type="cellIs" dxfId="558" priority="104" operator="equal">
      <formula>"Serious"</formula>
    </cfRule>
  </conditionalFormatting>
  <conditionalFormatting sqref="I14">
    <cfRule type="cellIs" dxfId="557" priority="93" operator="equal">
      <formula>"Very serious"</formula>
    </cfRule>
    <cfRule type="cellIs" dxfId="556" priority="94" operator="equal">
      <formula>"Serious"</formula>
    </cfRule>
  </conditionalFormatting>
  <conditionalFormatting sqref="M14">
    <cfRule type="cellIs" dxfId="555" priority="89" operator="equal">
      <formula>"Very large"</formula>
    </cfRule>
    <cfRule type="cellIs" dxfId="554" priority="90" operator="equal">
      <formula>"Large"</formula>
    </cfRule>
  </conditionalFormatting>
  <conditionalFormatting sqref="C14">
    <cfRule type="cellIs" dxfId="553" priority="87" operator="equal">
      <formula>"Very serious"</formula>
    </cfRule>
    <cfRule type="cellIs" dxfId="552" priority="88" operator="equal">
      <formula>"Serious"</formula>
    </cfRule>
  </conditionalFormatting>
  <conditionalFormatting sqref="I16">
    <cfRule type="cellIs" dxfId="551" priority="81" operator="equal">
      <formula>"Very serious"</formula>
    </cfRule>
    <cfRule type="cellIs" dxfId="550" priority="82" operator="equal">
      <formula>"Serious"</formula>
    </cfRule>
  </conditionalFormatting>
  <conditionalFormatting sqref="M16">
    <cfRule type="cellIs" dxfId="549" priority="77" operator="equal">
      <formula>"Very large"</formula>
    </cfRule>
    <cfRule type="cellIs" dxfId="548" priority="78" operator="equal">
      <formula>"Large"</formula>
    </cfRule>
  </conditionalFormatting>
  <conditionalFormatting sqref="C16">
    <cfRule type="cellIs" dxfId="547" priority="75" operator="equal">
      <formula>"Very serious"</formula>
    </cfRule>
    <cfRule type="cellIs" dxfId="546" priority="76" operator="equal">
      <formula>"Serious"</formula>
    </cfRule>
  </conditionalFormatting>
  <conditionalFormatting sqref="I18">
    <cfRule type="cellIs" dxfId="545" priority="69" operator="equal">
      <formula>"Very serious"</formula>
    </cfRule>
    <cfRule type="cellIs" dxfId="544" priority="70" operator="equal">
      <formula>"Serious"</formula>
    </cfRule>
  </conditionalFormatting>
  <conditionalFormatting sqref="M18">
    <cfRule type="cellIs" dxfId="543" priority="65" operator="equal">
      <formula>"Very large"</formula>
    </cfRule>
    <cfRule type="cellIs" dxfId="542" priority="66" operator="equal">
      <formula>"Large"</formula>
    </cfRule>
  </conditionalFormatting>
  <conditionalFormatting sqref="C18">
    <cfRule type="cellIs" dxfId="541" priority="63" operator="equal">
      <formula>"Very serious"</formula>
    </cfRule>
    <cfRule type="cellIs" dxfId="540" priority="64" operator="equal">
      <formula>"Serious"</formula>
    </cfRule>
  </conditionalFormatting>
  <conditionalFormatting sqref="G15 G17 G19 G21">
    <cfRule type="cellIs" dxfId="539" priority="37" operator="equal">
      <formula>"Very serious"</formula>
    </cfRule>
    <cfRule type="cellIs" dxfId="538" priority="38" operator="equal">
      <formula>"Serious"</formula>
    </cfRule>
  </conditionalFormatting>
  <conditionalFormatting sqref="M20">
    <cfRule type="cellIs" dxfId="537" priority="53" operator="equal">
      <formula>"Very large"</formula>
    </cfRule>
    <cfRule type="cellIs" dxfId="536" priority="54" operator="equal">
      <formula>"Large"</formula>
    </cfRule>
  </conditionalFormatting>
  <conditionalFormatting sqref="C20">
    <cfRule type="cellIs" dxfId="535" priority="51" operator="equal">
      <formula>"Very serious"</formula>
    </cfRule>
    <cfRule type="cellIs" dxfId="534" priority="52" operator="equal">
      <formula>"Serious"</formula>
    </cfRule>
  </conditionalFormatting>
  <conditionalFormatting sqref="E15 E17 E19 E21">
    <cfRule type="cellIs" dxfId="533" priority="25" operator="equal">
      <formula>"Very serious"</formula>
    </cfRule>
    <cfRule type="cellIs" dxfId="532" priority="26" operator="equal">
      <formula>"Serious"</formula>
    </cfRule>
  </conditionalFormatting>
  <conditionalFormatting sqref="I22">
    <cfRule type="cellIs" dxfId="531" priority="45" operator="equal">
      <formula>"Very serious"</formula>
    </cfRule>
    <cfRule type="cellIs" dxfId="530" priority="46" operator="equal">
      <formula>"Serious"</formula>
    </cfRule>
  </conditionalFormatting>
  <conditionalFormatting sqref="G18">
    <cfRule type="cellIs" dxfId="529" priority="31" operator="equal">
      <formula>"Very serious"</formula>
    </cfRule>
    <cfRule type="cellIs" dxfId="528" priority="32" operator="equal">
      <formula>"Serious"</formula>
    </cfRule>
  </conditionalFormatting>
  <conditionalFormatting sqref="M22">
    <cfRule type="cellIs" dxfId="527" priority="41" operator="equal">
      <formula>"Very large"</formula>
    </cfRule>
    <cfRule type="cellIs" dxfId="526" priority="42" operator="equal">
      <formula>"Large"</formula>
    </cfRule>
  </conditionalFormatting>
  <conditionalFormatting sqref="C22">
    <cfRule type="cellIs" dxfId="525" priority="39" operator="equal">
      <formula>"Very serious"</formula>
    </cfRule>
    <cfRule type="cellIs" dxfId="524" priority="40" operator="equal">
      <formula>"Serious"</formula>
    </cfRule>
  </conditionalFormatting>
  <conditionalFormatting sqref="G14">
    <cfRule type="cellIs" dxfId="523" priority="35" operator="equal">
      <formula>"Very serious"</formula>
    </cfRule>
    <cfRule type="cellIs" dxfId="522" priority="36" operator="equal">
      <formula>"Serious"</formula>
    </cfRule>
  </conditionalFormatting>
  <conditionalFormatting sqref="G16">
    <cfRule type="cellIs" dxfId="521" priority="33" operator="equal">
      <formula>"Very serious"</formula>
    </cfRule>
    <cfRule type="cellIs" dxfId="520" priority="34" operator="equal">
      <formula>"Serious"</formula>
    </cfRule>
  </conditionalFormatting>
  <conditionalFormatting sqref="G20">
    <cfRule type="cellIs" dxfId="519" priority="29" operator="equal">
      <formula>"Very serious"</formula>
    </cfRule>
    <cfRule type="cellIs" dxfId="518" priority="30" operator="equal">
      <formula>"Serious"</formula>
    </cfRule>
  </conditionalFormatting>
  <conditionalFormatting sqref="G22">
    <cfRule type="cellIs" dxfId="517" priority="27" operator="equal">
      <formula>"Very serious"</formula>
    </cfRule>
    <cfRule type="cellIs" dxfId="516" priority="28" operator="equal">
      <formula>"Serious"</formula>
    </cfRule>
  </conditionalFormatting>
  <conditionalFormatting sqref="E14">
    <cfRule type="cellIs" dxfId="515" priority="23" operator="equal">
      <formula>"Very serious"</formula>
    </cfRule>
    <cfRule type="cellIs" dxfId="514" priority="24" operator="equal">
      <formula>"Serious"</formula>
    </cfRule>
  </conditionalFormatting>
  <conditionalFormatting sqref="E16">
    <cfRule type="cellIs" dxfId="513" priority="21" operator="equal">
      <formula>"Very serious"</formula>
    </cfRule>
    <cfRule type="cellIs" dxfId="512" priority="22" operator="equal">
      <formula>"Serious"</formula>
    </cfRule>
  </conditionalFormatting>
  <conditionalFormatting sqref="E18">
    <cfRule type="cellIs" dxfId="511" priority="19" operator="equal">
      <formula>"Very serious"</formula>
    </cfRule>
    <cfRule type="cellIs" dxfId="510" priority="20" operator="equal">
      <formula>"Serious"</formula>
    </cfRule>
  </conditionalFormatting>
  <conditionalFormatting sqref="E20">
    <cfRule type="cellIs" dxfId="509" priority="17" operator="equal">
      <formula>"Very serious"</formula>
    </cfRule>
    <cfRule type="cellIs" dxfId="508" priority="18" operator="equal">
      <formula>"Serious"</formula>
    </cfRule>
  </conditionalFormatting>
  <conditionalFormatting sqref="E22">
    <cfRule type="cellIs" dxfId="507" priority="15" operator="equal">
      <formula>"Very serious"</formula>
    </cfRule>
    <cfRule type="cellIs" dxfId="506" priority="16" operator="equal">
      <formula>"Serious"</formula>
    </cfRule>
  </conditionalFormatting>
  <conditionalFormatting sqref="K15 K17 K19 K21">
    <cfRule type="cellIs" dxfId="505" priority="13" operator="equal">
      <formula>"Very serious"</formula>
    </cfRule>
    <cfRule type="cellIs" dxfId="504" priority="14" operator="equal">
      <formula>"Serious"</formula>
    </cfRule>
  </conditionalFormatting>
  <conditionalFormatting sqref="K14">
    <cfRule type="cellIs" dxfId="503" priority="11" operator="equal">
      <formula>"Very serious"</formula>
    </cfRule>
    <cfRule type="cellIs" dxfId="502" priority="12" operator="equal">
      <formula>"Serious"</formula>
    </cfRule>
  </conditionalFormatting>
  <conditionalFormatting sqref="K16">
    <cfRule type="cellIs" dxfId="501" priority="9" operator="equal">
      <formula>"Very serious"</formula>
    </cfRule>
    <cfRule type="cellIs" dxfId="500" priority="10" operator="equal">
      <formula>"Serious"</formula>
    </cfRule>
  </conditionalFormatting>
  <conditionalFormatting sqref="K18">
    <cfRule type="cellIs" dxfId="499" priority="7" operator="equal">
      <formula>"Very serious"</formula>
    </cfRule>
    <cfRule type="cellIs" dxfId="498" priority="8" operator="equal">
      <formula>"Serious"</formula>
    </cfRule>
  </conditionalFormatting>
  <conditionalFormatting sqref="K20">
    <cfRule type="cellIs" dxfId="497" priority="5" operator="equal">
      <formula>"Very serious"</formula>
    </cfRule>
    <cfRule type="cellIs" dxfId="496" priority="6" operator="equal">
      <formula>"Serious"</formula>
    </cfRule>
  </conditionalFormatting>
  <conditionalFormatting sqref="K22">
    <cfRule type="cellIs" dxfId="495" priority="3" operator="equal">
      <formula>"Very serious"</formula>
    </cfRule>
    <cfRule type="cellIs" dxfId="494" priority="4" operator="equal">
      <formula>"Serious"</formula>
    </cfRule>
  </conditionalFormatting>
  <conditionalFormatting sqref="I20">
    <cfRule type="cellIs" dxfId="493" priority="1" operator="equal">
      <formula>"Very serious"</formula>
    </cfRule>
    <cfRule type="cellIs" dxfId="492" priority="2" operator="equal">
      <formula>"Serious"</formula>
    </cfRule>
  </conditionalFormatting>
  <dataValidations count="5">
    <dataValidation type="list" errorStyle="warning" allowBlank="1" showInputMessage="1" showErrorMessage="1" sqref="E19 E15 C15 C17 C19 G19 G15 G17 I17 I19 E17 I15 K19 K15 K17">
      <formula1>Grade_down</formula1>
    </dataValidation>
    <dataValidation type="list" errorStyle="warning" allowBlank="1" showInputMessage="1" showErrorMessage="1" sqref="C14 C16 C18 I14 I16 G14 G16 I18 C22 G18 C20 I22 G22 G20 I20">
      <formula1>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6"/>
  <sheetViews>
    <sheetView topLeftCell="A5" workbookViewId="0">
      <selection activeCell="B23" sqref="B23:P34"/>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HOME!B12</f>
        <v>PICO4</v>
      </c>
      <c r="C2" s="175" t="str">
        <f>VLOOKUP(B2,HOME!B:G,6,0)</f>
        <v>Two doses (0, 12 months) of 9-valent HPV vaccine in 9-to-14-year-old females and males versus three doses of 9-valent HPV vaccine in 16-to-26-year-old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Females and males 9−14 years old</v>
      </c>
      <c r="D3" s="176"/>
      <c r="E3" s="176"/>
      <c r="F3" s="176"/>
      <c r="G3" s="176"/>
      <c r="H3" s="176"/>
      <c r="I3" s="176"/>
      <c r="J3" s="176"/>
      <c r="K3" s="176"/>
      <c r="L3" s="176"/>
      <c r="M3" s="176"/>
      <c r="N3" s="176"/>
      <c r="O3" s="176"/>
      <c r="P3" s="176"/>
      <c r="Q3" s="37"/>
    </row>
    <row r="4" spans="2:20" s="34" customFormat="1" ht="15.75" x14ac:dyDescent="0.25">
      <c r="B4" s="36" t="s">
        <v>26</v>
      </c>
      <c r="C4" s="176" t="str">
        <f>STUDIES!D5</f>
        <v>52 centers in 15 countries</v>
      </c>
      <c r="D4" s="176"/>
      <c r="E4" s="176"/>
      <c r="F4" s="176"/>
      <c r="G4" s="176"/>
      <c r="H4" s="176"/>
      <c r="I4" s="176"/>
      <c r="J4" s="176"/>
      <c r="K4" s="176"/>
      <c r="L4" s="176"/>
      <c r="M4" s="176"/>
      <c r="N4" s="176"/>
      <c r="O4" s="176"/>
      <c r="P4" s="176"/>
      <c r="Q4" s="37"/>
    </row>
    <row r="5" spans="2:20" s="34" customFormat="1" ht="15.75" x14ac:dyDescent="0.25">
      <c r="B5" s="36" t="s">
        <v>5</v>
      </c>
      <c r="C5" s="176" t="str">
        <f>VLOOKUP(B2,HOME!B:G,3,0)</f>
        <v>9-valent HPV (2 doses, 0,12 months)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9-valent HPV (3 doses) in females 16−26 years old</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343</v>
      </c>
      <c r="P12" s="30" t="s">
        <v>344</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190</v>
      </c>
      <c r="C14" s="51" t="s">
        <v>46</v>
      </c>
      <c r="D14" s="52"/>
      <c r="E14" s="51" t="s">
        <v>45</v>
      </c>
      <c r="F14" s="80">
        <v>1</v>
      </c>
      <c r="G14" s="51" t="s">
        <v>46</v>
      </c>
      <c r="H14" s="52"/>
      <c r="I14" s="51" t="s">
        <v>46</v>
      </c>
      <c r="J14" s="52"/>
      <c r="K14" s="51" t="s">
        <v>45</v>
      </c>
      <c r="L14" s="80">
        <v>1</v>
      </c>
      <c r="M14" s="51" t="s">
        <v>45</v>
      </c>
      <c r="N14" s="52"/>
      <c r="O14" s="53" t="s">
        <v>126</v>
      </c>
      <c r="P14" s="54" t="s">
        <v>136</v>
      </c>
      <c r="Q14" s="56" t="s">
        <v>319</v>
      </c>
      <c r="R14" s="56" t="s">
        <v>371</v>
      </c>
      <c r="S14" s="55" t="s">
        <v>374</v>
      </c>
      <c r="T14" s="82" t="s">
        <v>308</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190</v>
      </c>
      <c r="C16" s="51" t="s">
        <v>46</v>
      </c>
      <c r="D16" s="52"/>
      <c r="E16" s="51" t="s">
        <v>45</v>
      </c>
      <c r="F16" s="80">
        <v>1</v>
      </c>
      <c r="G16" s="51" t="s">
        <v>46</v>
      </c>
      <c r="H16" s="52"/>
      <c r="I16" s="51" t="s">
        <v>46</v>
      </c>
      <c r="J16" s="52"/>
      <c r="K16" s="51" t="s">
        <v>45</v>
      </c>
      <c r="L16" s="80">
        <v>1</v>
      </c>
      <c r="M16" s="51" t="s">
        <v>45</v>
      </c>
      <c r="N16" s="52"/>
      <c r="O16" s="53" t="s">
        <v>127</v>
      </c>
      <c r="P16" s="54" t="s">
        <v>137</v>
      </c>
      <c r="Q16" s="56" t="s">
        <v>320</v>
      </c>
      <c r="R16" s="56" t="s">
        <v>372</v>
      </c>
      <c r="S16" s="55" t="s">
        <v>375</v>
      </c>
      <c r="T16" s="82" t="s">
        <v>308</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190</v>
      </c>
      <c r="C18" s="51" t="s">
        <v>46</v>
      </c>
      <c r="D18" s="52"/>
      <c r="E18" s="51" t="s">
        <v>45</v>
      </c>
      <c r="F18" s="80">
        <v>1</v>
      </c>
      <c r="G18" s="51" t="s">
        <v>46</v>
      </c>
      <c r="H18" s="52"/>
      <c r="I18" s="51" t="s">
        <v>46</v>
      </c>
      <c r="J18" s="52"/>
      <c r="K18" s="51" t="s">
        <v>45</v>
      </c>
      <c r="L18" s="80">
        <v>1</v>
      </c>
      <c r="M18" s="51" t="s">
        <v>45</v>
      </c>
      <c r="N18" s="52"/>
      <c r="O18" s="53" t="s">
        <v>128</v>
      </c>
      <c r="P18" s="54" t="s">
        <v>138</v>
      </c>
      <c r="Q18" s="56" t="s">
        <v>321</v>
      </c>
      <c r="R18" s="56" t="s">
        <v>373</v>
      </c>
      <c r="S18" s="55" t="s">
        <v>376</v>
      </c>
      <c r="T18" s="82" t="s">
        <v>308</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190</v>
      </c>
      <c r="C20" s="51" t="s">
        <v>46</v>
      </c>
      <c r="D20" s="52"/>
      <c r="E20" s="51" t="s">
        <v>45</v>
      </c>
      <c r="F20" s="80">
        <v>1</v>
      </c>
      <c r="G20" s="51" t="s">
        <v>46</v>
      </c>
      <c r="H20" s="52"/>
      <c r="I20" s="51" t="s">
        <v>46</v>
      </c>
      <c r="J20" s="52"/>
      <c r="K20" s="51" t="s">
        <v>45</v>
      </c>
      <c r="L20" s="80">
        <v>1</v>
      </c>
      <c r="M20" s="51" t="s">
        <v>45</v>
      </c>
      <c r="N20" s="52"/>
      <c r="O20" s="53" t="s">
        <v>129</v>
      </c>
      <c r="P20" s="54" t="s">
        <v>139</v>
      </c>
      <c r="Q20" s="56" t="s">
        <v>322</v>
      </c>
      <c r="R20" s="56" t="s">
        <v>330</v>
      </c>
      <c r="S20" s="55" t="s">
        <v>377</v>
      </c>
      <c r="T20" s="82" t="s">
        <v>308</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x14ac:dyDescent="0.25">
      <c r="B22" s="50" t="s">
        <v>190</v>
      </c>
      <c r="C22" s="63" t="s">
        <v>46</v>
      </c>
      <c r="D22" s="64"/>
      <c r="E22" s="63" t="s">
        <v>45</v>
      </c>
      <c r="F22" s="81">
        <v>1</v>
      </c>
      <c r="G22" s="63" t="s">
        <v>46</v>
      </c>
      <c r="H22" s="64"/>
      <c r="I22" s="63" t="s">
        <v>47</v>
      </c>
      <c r="J22" s="81">
        <v>2</v>
      </c>
      <c r="K22" s="63" t="s">
        <v>45</v>
      </c>
      <c r="L22" s="81">
        <v>1</v>
      </c>
      <c r="M22" s="63" t="s">
        <v>45</v>
      </c>
      <c r="N22" s="64"/>
      <c r="O22" s="65" t="s">
        <v>130</v>
      </c>
      <c r="P22" s="66" t="s">
        <v>140</v>
      </c>
      <c r="Q22" s="75" t="s">
        <v>303</v>
      </c>
      <c r="R22" s="76" t="s">
        <v>120</v>
      </c>
      <c r="S22" s="67" t="s">
        <v>378</v>
      </c>
      <c r="T22" s="84" t="s">
        <v>332</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287</v>
      </c>
      <c r="C32" s="141"/>
      <c r="D32" s="141"/>
      <c r="E32" s="141"/>
      <c r="F32" s="141"/>
      <c r="G32" s="141"/>
      <c r="H32" s="141"/>
      <c r="I32" s="141"/>
      <c r="J32" s="141"/>
      <c r="K32" s="141"/>
      <c r="L32" s="141"/>
      <c r="M32" s="141"/>
      <c r="N32" s="141"/>
      <c r="O32" s="141"/>
      <c r="P32" s="141"/>
    </row>
    <row r="33" spans="2:18" ht="15" customHeight="1" x14ac:dyDescent="0.25">
      <c r="B33" s="141" t="s">
        <v>268</v>
      </c>
      <c r="C33" s="141"/>
      <c r="D33" s="141"/>
      <c r="E33" s="141"/>
      <c r="F33" s="141"/>
      <c r="G33" s="141"/>
      <c r="H33" s="141"/>
      <c r="I33" s="141"/>
      <c r="J33" s="141"/>
      <c r="K33" s="141"/>
      <c r="L33" s="141"/>
      <c r="M33" s="141"/>
      <c r="N33" s="141"/>
      <c r="O33" s="141"/>
      <c r="P33" s="141"/>
    </row>
    <row r="34" spans="2:18" ht="15" customHeight="1" x14ac:dyDescent="0.25">
      <c r="B34" s="141" t="s">
        <v>269</v>
      </c>
      <c r="C34" s="141"/>
      <c r="D34" s="141"/>
      <c r="E34" s="141"/>
      <c r="F34" s="141"/>
      <c r="G34" s="141"/>
      <c r="H34" s="141"/>
      <c r="I34" s="141"/>
      <c r="J34" s="141"/>
      <c r="K34" s="141"/>
      <c r="L34" s="141"/>
      <c r="M34" s="141"/>
      <c r="N34" s="141"/>
      <c r="O34" s="141"/>
      <c r="P34" s="141"/>
    </row>
    <row r="35" spans="2:18" x14ac:dyDescent="0.25">
      <c r="B35" s="42" t="s">
        <v>173</v>
      </c>
      <c r="C35" s="178" t="str">
        <f>STUDIES!A5</f>
        <v>Iversen, 2016 (3)</v>
      </c>
      <c r="D35" s="178"/>
      <c r="E35" s="178"/>
      <c r="F35" s="178"/>
      <c r="G35" s="178"/>
      <c r="H35" s="178"/>
      <c r="I35" s="178"/>
      <c r="J35" s="178"/>
      <c r="K35" s="178"/>
      <c r="L35" s="178"/>
      <c r="M35" s="178"/>
      <c r="N35" s="178"/>
      <c r="O35" s="178"/>
      <c r="P35" s="178"/>
    </row>
    <row r="37" spans="2:18" ht="21.75" thickBot="1" x14ac:dyDescent="0.3">
      <c r="B37" s="40" t="s">
        <v>52</v>
      </c>
      <c r="C37" s="41"/>
      <c r="D37" s="41"/>
      <c r="E37" s="41"/>
      <c r="F37" s="41"/>
      <c r="G37" s="41"/>
      <c r="H37" s="41"/>
      <c r="I37" s="41"/>
      <c r="J37" s="41"/>
      <c r="K37" s="41"/>
      <c r="L37" s="41"/>
      <c r="M37" s="41"/>
      <c r="N37" s="41"/>
      <c r="O37" s="41"/>
      <c r="P37" s="72"/>
    </row>
    <row r="39" spans="2:18" s="42" customFormat="1" ht="15" customHeight="1" x14ac:dyDescent="0.25">
      <c r="B39" s="179" t="s">
        <v>71</v>
      </c>
      <c r="C39" s="180"/>
      <c r="D39" s="180"/>
      <c r="E39" s="142" t="s">
        <v>72</v>
      </c>
      <c r="F39" s="142"/>
      <c r="G39" s="142"/>
      <c r="H39" s="142"/>
      <c r="I39" s="142" t="s">
        <v>73</v>
      </c>
      <c r="J39" s="142"/>
      <c r="K39" s="142" t="s">
        <v>28</v>
      </c>
      <c r="L39" s="142"/>
      <c r="M39" s="146" t="s">
        <v>31</v>
      </c>
      <c r="N39" s="146"/>
      <c r="O39" s="142" t="s">
        <v>30</v>
      </c>
      <c r="P39" s="143"/>
    </row>
    <row r="40" spans="2:18" s="42" customFormat="1" ht="31.5" customHeight="1" thickBot="1" x14ac:dyDescent="0.3">
      <c r="B40" s="181"/>
      <c r="C40" s="182"/>
      <c r="D40" s="182"/>
      <c r="E40" s="147" t="str">
        <f>O12</f>
        <v>Control group (9vHPV 3d − females 16−26 years)</v>
      </c>
      <c r="F40" s="147"/>
      <c r="G40" s="147" t="str">
        <f>P12</f>
        <v>Intervention group (9vHPV 2d − females 9−14 years)</v>
      </c>
      <c r="H40" s="147"/>
      <c r="I40" s="144" t="s">
        <v>27</v>
      </c>
      <c r="J40" s="144"/>
      <c r="K40" s="144" t="s">
        <v>29</v>
      </c>
      <c r="L40" s="144"/>
      <c r="M40" s="147"/>
      <c r="N40" s="147"/>
      <c r="O40" s="144"/>
      <c r="P40" s="145"/>
    </row>
    <row r="41" spans="2:18" x14ac:dyDescent="0.25">
      <c r="B41" s="153" t="str">
        <f>B13</f>
        <v>One or more AEs</v>
      </c>
      <c r="C41" s="154"/>
      <c r="D41" s="154"/>
      <c r="E41" s="151" t="str">
        <f>IF(Q14="","",Q14)</f>
        <v>406 per 1 000</v>
      </c>
      <c r="F41" s="151"/>
      <c r="G41" s="185" t="s">
        <v>368</v>
      </c>
      <c r="H41" s="185"/>
      <c r="I41" s="152" t="str">
        <f>IF(S14="","",S14)</f>
        <v>RR 0.50 (0.38−0.65)</v>
      </c>
      <c r="J41" s="152"/>
      <c r="K41" s="186" t="str">
        <f>IF(B14="","",B14)</f>
        <v>606 (1NoRCT)#</v>
      </c>
      <c r="L41" s="186"/>
      <c r="M41" s="85" t="str">
        <f>IF(T14="","",T14)</f>
        <v>Low</v>
      </c>
      <c r="N41" s="88"/>
      <c r="O41" s="149"/>
      <c r="P41" s="150"/>
      <c r="Q41" s="42"/>
      <c r="R41" s="42"/>
    </row>
    <row r="42" spans="2:18" x14ac:dyDescent="0.25">
      <c r="B42" s="153" t="str">
        <f>B15</f>
        <v>Injection-site events</v>
      </c>
      <c r="C42" s="154"/>
      <c r="D42" s="154"/>
      <c r="E42" s="151" t="str">
        <f>IF(Q16="","",Q16)</f>
        <v>278 per 1 000</v>
      </c>
      <c r="F42" s="151"/>
      <c r="G42" s="184" t="s">
        <v>369</v>
      </c>
      <c r="H42" s="184"/>
      <c r="I42" s="152" t="str">
        <f>IF(S16="","",S16)</f>
        <v>RR 0.44 (0.31−0.63)</v>
      </c>
      <c r="J42" s="152"/>
      <c r="K42" s="148" t="str">
        <f>IF(B16="","",B16)</f>
        <v>606 (1NoRCT)#</v>
      </c>
      <c r="L42" s="148"/>
      <c r="M42" s="85" t="str">
        <f>IF(T16="","",T16)</f>
        <v>Low</v>
      </c>
      <c r="N42" s="88"/>
      <c r="O42" s="149"/>
      <c r="P42" s="150"/>
      <c r="Q42" s="42"/>
      <c r="R42" s="42"/>
    </row>
    <row r="43" spans="2:18" x14ac:dyDescent="0.25">
      <c r="B43" s="153" t="str">
        <f>B17</f>
        <v>Systemic events</v>
      </c>
      <c r="C43" s="154"/>
      <c r="D43" s="154"/>
      <c r="E43" s="151" t="str">
        <f>IF(Q18="","",Q18)</f>
        <v>102 per 1 000</v>
      </c>
      <c r="F43" s="151"/>
      <c r="G43" s="184" t="s">
        <v>370</v>
      </c>
      <c r="H43" s="184"/>
      <c r="I43" s="152" t="str">
        <f>IF(S18="","",S18)</f>
        <v>RR 0.40 (0.21−0.76)</v>
      </c>
      <c r="J43" s="152"/>
      <c r="K43" s="148" t="str">
        <f>IF(B18="","",B18)</f>
        <v>606 (1NoRCT)#</v>
      </c>
      <c r="L43" s="148"/>
      <c r="M43" s="85" t="str">
        <f>IF(T18="","",T18)</f>
        <v>Low</v>
      </c>
      <c r="N43" s="88"/>
      <c r="O43" s="149"/>
      <c r="P43" s="150"/>
      <c r="Q43" s="42"/>
      <c r="R43" s="42"/>
    </row>
    <row r="44" spans="2:18" x14ac:dyDescent="0.25">
      <c r="B44" s="153" t="str">
        <f>B19</f>
        <v>Serious events</v>
      </c>
      <c r="C44" s="154"/>
      <c r="D44" s="154"/>
      <c r="E44" s="151" t="str">
        <f>IF(Q20="","",Q20)</f>
        <v>26 per 1 000</v>
      </c>
      <c r="F44" s="151"/>
      <c r="G44" s="184" t="s">
        <v>326</v>
      </c>
      <c r="H44" s="184"/>
      <c r="I44" s="152" t="str">
        <f>IF(S20="","",S20)</f>
        <v>RR 0.40 (0.11−1.50)</v>
      </c>
      <c r="J44" s="152"/>
      <c r="K44" s="148" t="str">
        <f>IF(B20="","",B20)</f>
        <v>606 (1NoRCT)#</v>
      </c>
      <c r="L44" s="148"/>
      <c r="M44" s="85" t="str">
        <f>IF(T20="","",T20)</f>
        <v>Low</v>
      </c>
      <c r="N44" s="88"/>
      <c r="O44" s="149"/>
      <c r="P44" s="150"/>
    </row>
    <row r="45" spans="2:18" x14ac:dyDescent="0.25">
      <c r="B45" s="156" t="str">
        <f>B21</f>
        <v>Discontinuation due to AEs</v>
      </c>
      <c r="C45" s="157"/>
      <c r="D45" s="157"/>
      <c r="E45" s="158" t="str">
        <f>IF(Q22="","",Q22)</f>
        <v>0 per 1 000</v>
      </c>
      <c r="F45" s="158"/>
      <c r="G45" s="187" t="s">
        <v>303</v>
      </c>
      <c r="H45" s="187"/>
      <c r="I45" s="183" t="str">
        <f>IF(S22="","",S22)</f>
        <v>RR 3.20 (0.13−78.35)</v>
      </c>
      <c r="J45" s="183"/>
      <c r="K45" s="159" t="str">
        <f>IF(B22="","",B22)</f>
        <v>606 (1NoRCT)#</v>
      </c>
      <c r="L45" s="159"/>
      <c r="M45" s="86" t="str">
        <f>IF(T22="","",T22)</f>
        <v>Very low</v>
      </c>
      <c r="N45" s="87">
        <v>2</v>
      </c>
      <c r="O45" s="160"/>
      <c r="P45" s="161"/>
    </row>
    <row r="46" spans="2:18" x14ac:dyDescent="0.25">
      <c r="B46" s="155" t="s">
        <v>427</v>
      </c>
      <c r="C46" s="155"/>
      <c r="D46" s="155"/>
      <c r="E46" s="155"/>
      <c r="F46" s="155"/>
      <c r="G46" s="155"/>
      <c r="H46" s="155"/>
      <c r="I46" s="155"/>
      <c r="J46" s="155"/>
      <c r="K46" s="155"/>
      <c r="L46" s="155"/>
      <c r="M46" s="155"/>
      <c r="N46" s="155"/>
      <c r="O46" s="155"/>
      <c r="P46" s="155"/>
    </row>
    <row r="47" spans="2:18" x14ac:dyDescent="0.25">
      <c r="B47" s="140" t="s">
        <v>263</v>
      </c>
      <c r="C47" s="140"/>
      <c r="D47" s="140"/>
      <c r="E47" s="140"/>
      <c r="F47" s="140"/>
      <c r="G47" s="140"/>
      <c r="H47" s="140"/>
      <c r="I47" s="140"/>
      <c r="J47" s="140"/>
      <c r="K47" s="140"/>
      <c r="L47" s="140"/>
      <c r="M47" s="140"/>
      <c r="N47" s="140"/>
      <c r="O47" s="140"/>
      <c r="P47" s="140"/>
    </row>
    <row r="48" spans="2:18" x14ac:dyDescent="0.25">
      <c r="B48" s="140" t="s">
        <v>264</v>
      </c>
      <c r="C48" s="140"/>
      <c r="D48" s="140"/>
      <c r="E48" s="140"/>
      <c r="F48" s="140"/>
      <c r="G48" s="140"/>
      <c r="H48" s="140"/>
      <c r="I48" s="140"/>
      <c r="J48" s="140"/>
      <c r="K48" s="140"/>
      <c r="L48" s="140"/>
      <c r="M48" s="140"/>
      <c r="N48" s="140"/>
      <c r="O48" s="140"/>
      <c r="P48" s="140"/>
    </row>
    <row r="49" spans="2:16" s="69" customFormat="1" x14ac:dyDescent="0.25">
      <c r="B49" s="140" t="s">
        <v>113</v>
      </c>
      <c r="C49" s="140"/>
      <c r="D49" s="140"/>
      <c r="E49" s="140"/>
      <c r="F49" s="140"/>
      <c r="G49" s="140"/>
      <c r="H49" s="140"/>
      <c r="I49" s="140"/>
      <c r="J49" s="140"/>
      <c r="K49" s="140"/>
      <c r="L49" s="140"/>
      <c r="M49" s="140"/>
      <c r="N49" s="140"/>
      <c r="O49" s="140"/>
      <c r="P49" s="140"/>
    </row>
    <row r="50" spans="2:16" s="69" customFormat="1" x14ac:dyDescent="0.25">
      <c r="B50" s="140" t="s">
        <v>265</v>
      </c>
      <c r="C50" s="140"/>
      <c r="D50" s="140"/>
      <c r="E50" s="140"/>
      <c r="F50" s="140"/>
      <c r="G50" s="140"/>
      <c r="H50" s="140"/>
      <c r="I50" s="140"/>
      <c r="J50" s="140"/>
      <c r="K50" s="140"/>
      <c r="L50" s="140"/>
      <c r="M50" s="140"/>
      <c r="N50" s="140"/>
      <c r="O50" s="140"/>
      <c r="P50" s="140"/>
    </row>
    <row r="51" spans="2:16" s="69" customFormat="1" ht="28.5" customHeight="1" x14ac:dyDescent="0.25">
      <c r="B51" s="141" t="s">
        <v>266</v>
      </c>
      <c r="C51" s="141"/>
      <c r="D51" s="141"/>
      <c r="E51" s="141"/>
      <c r="F51" s="141"/>
      <c r="G51" s="141"/>
      <c r="H51" s="141"/>
      <c r="I51" s="141"/>
      <c r="J51" s="141"/>
      <c r="K51" s="141"/>
      <c r="L51" s="141"/>
      <c r="M51" s="141"/>
      <c r="N51" s="141"/>
      <c r="O51" s="141"/>
      <c r="P51" s="141"/>
    </row>
    <row r="52" spans="2:16" s="69" customFormat="1" ht="29.25" customHeight="1" x14ac:dyDescent="0.25">
      <c r="B52" s="141" t="s">
        <v>185</v>
      </c>
      <c r="C52" s="141"/>
      <c r="D52" s="141"/>
      <c r="E52" s="141"/>
      <c r="F52" s="141"/>
      <c r="G52" s="141"/>
      <c r="H52" s="141"/>
      <c r="I52" s="141"/>
      <c r="J52" s="141"/>
      <c r="K52" s="141"/>
      <c r="L52" s="141"/>
      <c r="M52" s="141"/>
      <c r="N52" s="141"/>
      <c r="O52" s="141"/>
      <c r="P52" s="141"/>
    </row>
    <row r="53" spans="2:16" s="25" customFormat="1" x14ac:dyDescent="0.25">
      <c r="B53" s="70" t="s">
        <v>226</v>
      </c>
      <c r="I53" s="71"/>
      <c r="J53" s="71"/>
    </row>
    <row r="54" spans="2:16" ht="15" customHeight="1" x14ac:dyDescent="0.25">
      <c r="B54" s="141" t="s">
        <v>287</v>
      </c>
      <c r="C54" s="141"/>
      <c r="D54" s="141"/>
      <c r="E54" s="141"/>
      <c r="F54" s="141"/>
      <c r="G54" s="141"/>
      <c r="H54" s="141"/>
      <c r="I54" s="141"/>
      <c r="J54" s="141"/>
      <c r="K54" s="141"/>
      <c r="L54" s="141"/>
      <c r="M54" s="141"/>
      <c r="N54" s="141"/>
      <c r="O54" s="141"/>
      <c r="P54" s="141"/>
    </row>
    <row r="55" spans="2:16" ht="15" customHeight="1" x14ac:dyDescent="0.25">
      <c r="B55" s="141" t="s">
        <v>269</v>
      </c>
      <c r="C55" s="141"/>
      <c r="D55" s="141"/>
      <c r="E55" s="141"/>
      <c r="F55" s="141"/>
      <c r="G55" s="141"/>
      <c r="H55" s="141"/>
      <c r="I55" s="141"/>
      <c r="J55" s="141"/>
      <c r="K55" s="141"/>
      <c r="L55" s="141"/>
      <c r="M55" s="141"/>
      <c r="N55" s="141"/>
      <c r="O55" s="141"/>
      <c r="P55" s="141"/>
    </row>
    <row r="56" spans="2:16" x14ac:dyDescent="0.25">
      <c r="B56" s="42" t="s">
        <v>173</v>
      </c>
      <c r="C56" s="178" t="str">
        <f>C35</f>
        <v>Iversen, 2016 (3)</v>
      </c>
      <c r="D56" s="178"/>
      <c r="E56" s="178"/>
      <c r="F56" s="178"/>
      <c r="G56" s="178"/>
      <c r="H56" s="178"/>
      <c r="I56" s="178"/>
      <c r="J56" s="178"/>
      <c r="K56" s="178"/>
      <c r="L56" s="178"/>
      <c r="M56" s="178"/>
      <c r="N56" s="178"/>
      <c r="O56" s="178"/>
      <c r="P56" s="178"/>
    </row>
  </sheetData>
  <mergeCells count="73">
    <mergeCell ref="B54:P54"/>
    <mergeCell ref="B51:P51"/>
    <mergeCell ref="B55:P55"/>
    <mergeCell ref="C56:P56"/>
    <mergeCell ref="B50:P50"/>
    <mergeCell ref="B52:P52"/>
    <mergeCell ref="B46:P46"/>
    <mergeCell ref="B48:P48"/>
    <mergeCell ref="B49:P49"/>
    <mergeCell ref="O45:P45"/>
    <mergeCell ref="B44:D44"/>
    <mergeCell ref="E44:F44"/>
    <mergeCell ref="G44:H44"/>
    <mergeCell ref="I44:J44"/>
    <mergeCell ref="K44:L44"/>
    <mergeCell ref="O44:P44"/>
    <mergeCell ref="B45:D45"/>
    <mergeCell ref="E45:F45"/>
    <mergeCell ref="G45:H45"/>
    <mergeCell ref="I45:J45"/>
    <mergeCell ref="K45:L45"/>
    <mergeCell ref="B47:P47"/>
    <mergeCell ref="O43:P43"/>
    <mergeCell ref="O41:P41"/>
    <mergeCell ref="B42:D42"/>
    <mergeCell ref="E42:F42"/>
    <mergeCell ref="G42:H42"/>
    <mergeCell ref="I42:J42"/>
    <mergeCell ref="K42:L42"/>
    <mergeCell ref="O42:P42"/>
    <mergeCell ref="B43:D43"/>
    <mergeCell ref="E43:F43"/>
    <mergeCell ref="G43:H43"/>
    <mergeCell ref="I43:J43"/>
    <mergeCell ref="K43:L43"/>
    <mergeCell ref="B41:D41"/>
    <mergeCell ref="E41:F41"/>
    <mergeCell ref="G41:H41"/>
    <mergeCell ref="E40:F40"/>
    <mergeCell ref="G40:H40"/>
    <mergeCell ref="I40:J40"/>
    <mergeCell ref="K40:L40"/>
    <mergeCell ref="C35:P35"/>
    <mergeCell ref="B23:P23"/>
    <mergeCell ref="B26:P26"/>
    <mergeCell ref="B33:P33"/>
    <mergeCell ref="B29:P29"/>
    <mergeCell ref="B31:P31"/>
    <mergeCell ref="B32:P32"/>
    <mergeCell ref="B25:P25"/>
    <mergeCell ref="B27:P27"/>
    <mergeCell ref="B28:P28"/>
    <mergeCell ref="C2:P2"/>
    <mergeCell ref="C3:P3"/>
    <mergeCell ref="C4:P4"/>
    <mergeCell ref="C5:P5"/>
    <mergeCell ref="C6:P6"/>
    <mergeCell ref="I41:J41"/>
    <mergeCell ref="K41:L41"/>
    <mergeCell ref="B11:B12"/>
    <mergeCell ref="O11:P11"/>
    <mergeCell ref="B10:N10"/>
    <mergeCell ref="O10:T10"/>
    <mergeCell ref="R11:S11"/>
    <mergeCell ref="T11:T12"/>
    <mergeCell ref="B39:D40"/>
    <mergeCell ref="E39:H39"/>
    <mergeCell ref="I39:J39"/>
    <mergeCell ref="K39:L39"/>
    <mergeCell ref="M39:N40"/>
    <mergeCell ref="O39:P40"/>
    <mergeCell ref="B34:P34"/>
    <mergeCell ref="B24:P24"/>
  </mergeCells>
  <conditionalFormatting sqref="M15 M17 M19 M21">
    <cfRule type="cellIs" dxfId="491" priority="99" operator="equal">
      <formula>"Very large"</formula>
    </cfRule>
    <cfRule type="cellIs" dxfId="490" priority="100" operator="equal">
      <formula>"Large"</formula>
    </cfRule>
  </conditionalFormatting>
  <conditionalFormatting sqref="I15 I17 I19 I21">
    <cfRule type="cellIs" dxfId="489" priority="103" operator="equal">
      <formula>"Very serious"</formula>
    </cfRule>
    <cfRule type="cellIs" dxfId="488" priority="104" operator="equal">
      <formula>"Serious"</formula>
    </cfRule>
  </conditionalFormatting>
  <conditionalFormatting sqref="I14">
    <cfRule type="cellIs" dxfId="487" priority="93" operator="equal">
      <formula>"Very serious"</formula>
    </cfRule>
    <cfRule type="cellIs" dxfId="486" priority="94" operator="equal">
      <formula>"Serious"</formula>
    </cfRule>
  </conditionalFormatting>
  <conditionalFormatting sqref="M14">
    <cfRule type="cellIs" dxfId="485" priority="89" operator="equal">
      <formula>"Very large"</formula>
    </cfRule>
    <cfRule type="cellIs" dxfId="484" priority="90" operator="equal">
      <formula>"Large"</formula>
    </cfRule>
  </conditionalFormatting>
  <conditionalFormatting sqref="C14">
    <cfRule type="cellIs" dxfId="483" priority="87" operator="equal">
      <formula>"Very serious"</formula>
    </cfRule>
    <cfRule type="cellIs" dxfId="482" priority="88" operator="equal">
      <formula>"Serious"</formula>
    </cfRule>
  </conditionalFormatting>
  <conditionalFormatting sqref="I16">
    <cfRule type="cellIs" dxfId="481" priority="81" operator="equal">
      <formula>"Very serious"</formula>
    </cfRule>
    <cfRule type="cellIs" dxfId="480" priority="82" operator="equal">
      <formula>"Serious"</formula>
    </cfRule>
  </conditionalFormatting>
  <conditionalFormatting sqref="M16">
    <cfRule type="cellIs" dxfId="479" priority="77" operator="equal">
      <formula>"Very large"</formula>
    </cfRule>
    <cfRule type="cellIs" dxfId="478" priority="78" operator="equal">
      <formula>"Large"</formula>
    </cfRule>
  </conditionalFormatting>
  <conditionalFormatting sqref="C16">
    <cfRule type="cellIs" dxfId="477" priority="75" operator="equal">
      <formula>"Very serious"</formula>
    </cfRule>
    <cfRule type="cellIs" dxfId="476" priority="76" operator="equal">
      <formula>"Serious"</formula>
    </cfRule>
  </conditionalFormatting>
  <conditionalFormatting sqref="I18">
    <cfRule type="cellIs" dxfId="475" priority="69" operator="equal">
      <formula>"Very serious"</formula>
    </cfRule>
    <cfRule type="cellIs" dxfId="474" priority="70" operator="equal">
      <formula>"Serious"</formula>
    </cfRule>
  </conditionalFormatting>
  <conditionalFormatting sqref="M18">
    <cfRule type="cellIs" dxfId="473" priority="65" operator="equal">
      <formula>"Very large"</formula>
    </cfRule>
    <cfRule type="cellIs" dxfId="472" priority="66" operator="equal">
      <formula>"Large"</formula>
    </cfRule>
  </conditionalFormatting>
  <conditionalFormatting sqref="C18">
    <cfRule type="cellIs" dxfId="471" priority="63" operator="equal">
      <formula>"Very serious"</formula>
    </cfRule>
    <cfRule type="cellIs" dxfId="470" priority="64" operator="equal">
      <formula>"Serious"</formula>
    </cfRule>
  </conditionalFormatting>
  <conditionalFormatting sqref="G15 G17 G19 G21">
    <cfRule type="cellIs" dxfId="469" priority="37" operator="equal">
      <formula>"Very serious"</formula>
    </cfRule>
    <cfRule type="cellIs" dxfId="468" priority="38" operator="equal">
      <formula>"Serious"</formula>
    </cfRule>
  </conditionalFormatting>
  <conditionalFormatting sqref="M20">
    <cfRule type="cellIs" dxfId="467" priority="53" operator="equal">
      <formula>"Very large"</formula>
    </cfRule>
    <cfRule type="cellIs" dxfId="466" priority="54" operator="equal">
      <formula>"Large"</formula>
    </cfRule>
  </conditionalFormatting>
  <conditionalFormatting sqref="C20">
    <cfRule type="cellIs" dxfId="465" priority="51" operator="equal">
      <formula>"Very serious"</formula>
    </cfRule>
    <cfRule type="cellIs" dxfId="464" priority="52" operator="equal">
      <formula>"Serious"</formula>
    </cfRule>
  </conditionalFormatting>
  <conditionalFormatting sqref="E15 E17 E19 E21">
    <cfRule type="cellIs" dxfId="463" priority="25" operator="equal">
      <formula>"Very serious"</formula>
    </cfRule>
    <cfRule type="cellIs" dxfId="462" priority="26" operator="equal">
      <formula>"Serious"</formula>
    </cfRule>
  </conditionalFormatting>
  <conditionalFormatting sqref="I22">
    <cfRule type="cellIs" dxfId="461" priority="45" operator="equal">
      <formula>"Very serious"</formula>
    </cfRule>
    <cfRule type="cellIs" dxfId="460" priority="46" operator="equal">
      <formula>"Serious"</formula>
    </cfRule>
  </conditionalFormatting>
  <conditionalFormatting sqref="G18">
    <cfRule type="cellIs" dxfId="459" priority="31" operator="equal">
      <formula>"Very serious"</formula>
    </cfRule>
    <cfRule type="cellIs" dxfId="458" priority="32" operator="equal">
      <formula>"Serious"</formula>
    </cfRule>
  </conditionalFormatting>
  <conditionalFormatting sqref="M22">
    <cfRule type="cellIs" dxfId="457" priority="41" operator="equal">
      <formula>"Very large"</formula>
    </cfRule>
    <cfRule type="cellIs" dxfId="456" priority="42" operator="equal">
      <formula>"Large"</formula>
    </cfRule>
  </conditionalFormatting>
  <conditionalFormatting sqref="C22">
    <cfRule type="cellIs" dxfId="455" priority="39" operator="equal">
      <formula>"Very serious"</formula>
    </cfRule>
    <cfRule type="cellIs" dxfId="454" priority="40" operator="equal">
      <formula>"Serious"</formula>
    </cfRule>
  </conditionalFormatting>
  <conditionalFormatting sqref="G14">
    <cfRule type="cellIs" dxfId="453" priority="35" operator="equal">
      <formula>"Very serious"</formula>
    </cfRule>
    <cfRule type="cellIs" dxfId="452" priority="36" operator="equal">
      <formula>"Serious"</formula>
    </cfRule>
  </conditionalFormatting>
  <conditionalFormatting sqref="G16">
    <cfRule type="cellIs" dxfId="451" priority="33" operator="equal">
      <formula>"Very serious"</formula>
    </cfRule>
    <cfRule type="cellIs" dxfId="450" priority="34" operator="equal">
      <formula>"Serious"</formula>
    </cfRule>
  </conditionalFormatting>
  <conditionalFormatting sqref="G20">
    <cfRule type="cellIs" dxfId="449" priority="29" operator="equal">
      <formula>"Very serious"</formula>
    </cfRule>
    <cfRule type="cellIs" dxfId="448" priority="30" operator="equal">
      <formula>"Serious"</formula>
    </cfRule>
  </conditionalFormatting>
  <conditionalFormatting sqref="G22">
    <cfRule type="cellIs" dxfId="447" priority="27" operator="equal">
      <formula>"Very serious"</formula>
    </cfRule>
    <cfRule type="cellIs" dxfId="446" priority="28" operator="equal">
      <formula>"Serious"</formula>
    </cfRule>
  </conditionalFormatting>
  <conditionalFormatting sqref="E14">
    <cfRule type="cellIs" dxfId="445" priority="23" operator="equal">
      <formula>"Very serious"</formula>
    </cfRule>
    <cfRule type="cellIs" dxfId="444" priority="24" operator="equal">
      <formula>"Serious"</formula>
    </cfRule>
  </conditionalFormatting>
  <conditionalFormatting sqref="E16">
    <cfRule type="cellIs" dxfId="443" priority="21" operator="equal">
      <formula>"Very serious"</formula>
    </cfRule>
    <cfRule type="cellIs" dxfId="442" priority="22" operator="equal">
      <formula>"Serious"</formula>
    </cfRule>
  </conditionalFormatting>
  <conditionalFormatting sqref="E18">
    <cfRule type="cellIs" dxfId="441" priority="19" operator="equal">
      <formula>"Very serious"</formula>
    </cfRule>
    <cfRule type="cellIs" dxfId="440" priority="20" operator="equal">
      <formula>"Serious"</formula>
    </cfRule>
  </conditionalFormatting>
  <conditionalFormatting sqref="E20">
    <cfRule type="cellIs" dxfId="439" priority="17" operator="equal">
      <formula>"Very serious"</formula>
    </cfRule>
    <cfRule type="cellIs" dxfId="438" priority="18" operator="equal">
      <formula>"Serious"</formula>
    </cfRule>
  </conditionalFormatting>
  <conditionalFormatting sqref="E22">
    <cfRule type="cellIs" dxfId="437" priority="15" operator="equal">
      <formula>"Very serious"</formula>
    </cfRule>
    <cfRule type="cellIs" dxfId="436" priority="16" operator="equal">
      <formula>"Serious"</formula>
    </cfRule>
  </conditionalFormatting>
  <conditionalFormatting sqref="K15 K17 K19 K21">
    <cfRule type="cellIs" dxfId="435" priority="13" operator="equal">
      <formula>"Very serious"</formula>
    </cfRule>
    <cfRule type="cellIs" dxfId="434" priority="14" operator="equal">
      <formula>"Serious"</formula>
    </cfRule>
  </conditionalFormatting>
  <conditionalFormatting sqref="K14">
    <cfRule type="cellIs" dxfId="433" priority="11" operator="equal">
      <formula>"Very serious"</formula>
    </cfRule>
    <cfRule type="cellIs" dxfId="432" priority="12" operator="equal">
      <formula>"Serious"</formula>
    </cfRule>
  </conditionalFormatting>
  <conditionalFormatting sqref="K16">
    <cfRule type="cellIs" dxfId="431" priority="9" operator="equal">
      <formula>"Very serious"</formula>
    </cfRule>
    <cfRule type="cellIs" dxfId="430" priority="10" operator="equal">
      <formula>"Serious"</formula>
    </cfRule>
  </conditionalFormatting>
  <conditionalFormatting sqref="K18">
    <cfRule type="cellIs" dxfId="429" priority="7" operator="equal">
      <formula>"Very serious"</formula>
    </cfRule>
    <cfRule type="cellIs" dxfId="428" priority="8" operator="equal">
      <formula>"Serious"</formula>
    </cfRule>
  </conditionalFormatting>
  <conditionalFormatting sqref="K20">
    <cfRule type="cellIs" dxfId="427" priority="5" operator="equal">
      <formula>"Very serious"</formula>
    </cfRule>
    <cfRule type="cellIs" dxfId="426" priority="6" operator="equal">
      <formula>"Serious"</formula>
    </cfRule>
  </conditionalFormatting>
  <conditionalFormatting sqref="K22">
    <cfRule type="cellIs" dxfId="425" priority="3" operator="equal">
      <formula>"Very serious"</formula>
    </cfRule>
    <cfRule type="cellIs" dxfId="424" priority="4" operator="equal">
      <formula>"Serious"</formula>
    </cfRule>
  </conditionalFormatting>
  <conditionalFormatting sqref="I20">
    <cfRule type="cellIs" dxfId="423" priority="1" operator="equal">
      <formula>"Very serious"</formula>
    </cfRule>
    <cfRule type="cellIs" dxfId="422" priority="2" operator="equal">
      <formula>"Serious"</formula>
    </cfRule>
  </conditionalFormatting>
  <dataValidations count="5">
    <dataValidation type="list" errorStyle="warning" allowBlank="1" showInputMessage="1" showErrorMessage="1" sqref="C14 C16 C18 I14 I16 G14 G16 I18 C22 G18 C20 I22 G22 G20 I20">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2"/>
  <sheetViews>
    <sheetView topLeftCell="A7" workbookViewId="0">
      <selection activeCell="B44" sqref="B44:P44"/>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16.5" thickBot="1" x14ac:dyDescent="0.3">
      <c r="B2" s="35" t="str">
        <f>HOME!B13</f>
        <v>PICO5</v>
      </c>
      <c r="C2" s="175" t="str">
        <f>VLOOKUP(B2,HOME!B:G,6,0)</f>
        <v>Three doses of 9-valent HPV vaccine versus three doses of 4-valent HPV vaccine in 16-to-26-year-old females - safety outcomes</v>
      </c>
      <c r="D2" s="175"/>
      <c r="E2" s="175"/>
      <c r="F2" s="175"/>
      <c r="G2" s="175"/>
      <c r="H2" s="175"/>
      <c r="I2" s="175"/>
      <c r="J2" s="175"/>
      <c r="K2" s="175"/>
      <c r="L2" s="175"/>
      <c r="M2" s="175"/>
      <c r="N2" s="175"/>
      <c r="O2" s="175"/>
      <c r="P2" s="175"/>
    </row>
    <row r="3" spans="2:20" s="34" customFormat="1" ht="15.75" x14ac:dyDescent="0.25">
      <c r="B3" s="36" t="s">
        <v>4</v>
      </c>
      <c r="C3" s="176" t="str">
        <f>VLOOKUP(B2,HOME!B:G,2,0)</f>
        <v>Females 16−26 years old</v>
      </c>
      <c r="D3" s="176"/>
      <c r="E3" s="176"/>
      <c r="F3" s="176"/>
      <c r="G3" s="176"/>
      <c r="H3" s="176"/>
      <c r="I3" s="176"/>
      <c r="J3" s="176"/>
      <c r="K3" s="176"/>
      <c r="L3" s="176"/>
      <c r="M3" s="176"/>
      <c r="N3" s="176"/>
      <c r="O3" s="176"/>
      <c r="P3" s="176"/>
      <c r="Q3" s="37"/>
    </row>
    <row r="4" spans="2:20" s="34" customFormat="1" ht="30" customHeight="1" x14ac:dyDescent="0.25">
      <c r="B4" s="36" t="s">
        <v>26</v>
      </c>
      <c r="C4" s="188" t="str">
        <f>STUDIES!D6</f>
        <v>105 study sites across 18 countries (Austria, Brazil, Canada, Chile, Colombia, Denmark, Germany, Hong Kong, Japan, Korea, Mexico, New Zealand, Norway, Peru, Sweden, Taiwan, Thailand and the United States [including Puerto Rico])</v>
      </c>
      <c r="D4" s="188"/>
      <c r="E4" s="188"/>
      <c r="F4" s="188"/>
      <c r="G4" s="188"/>
      <c r="H4" s="188"/>
      <c r="I4" s="188"/>
      <c r="J4" s="188"/>
      <c r="K4" s="188"/>
      <c r="L4" s="188"/>
      <c r="M4" s="188"/>
      <c r="N4" s="188"/>
      <c r="O4" s="188"/>
      <c r="P4" s="188"/>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 xml:space="preserve">4-valent HPV (3 doses)  in females 16−26 years old </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345</v>
      </c>
      <c r="P12" s="30" t="s">
        <v>346</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389</v>
      </c>
      <c r="C14" s="51" t="s">
        <v>46</v>
      </c>
      <c r="D14" s="52"/>
      <c r="E14" s="51" t="s">
        <v>45</v>
      </c>
      <c r="F14" s="80">
        <v>1</v>
      </c>
      <c r="G14" s="51" t="s">
        <v>46</v>
      </c>
      <c r="H14" s="52"/>
      <c r="I14" s="51" t="s">
        <v>46</v>
      </c>
      <c r="J14" s="52"/>
      <c r="K14" s="51" t="s">
        <v>45</v>
      </c>
      <c r="L14" s="80">
        <v>1</v>
      </c>
      <c r="M14" s="51" t="s">
        <v>45</v>
      </c>
      <c r="N14" s="52"/>
      <c r="O14" s="89" t="s">
        <v>379</v>
      </c>
      <c r="P14" s="90" t="s">
        <v>384</v>
      </c>
      <c r="Q14" s="56" t="s">
        <v>390</v>
      </c>
      <c r="R14" s="56" t="s">
        <v>394</v>
      </c>
      <c r="S14" s="55" t="s">
        <v>404</v>
      </c>
      <c r="T14" s="82" t="s">
        <v>275</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389</v>
      </c>
      <c r="C16" s="51" t="s">
        <v>46</v>
      </c>
      <c r="D16" s="52"/>
      <c r="E16" s="51" t="s">
        <v>45</v>
      </c>
      <c r="F16" s="80">
        <v>1</v>
      </c>
      <c r="G16" s="51" t="s">
        <v>46</v>
      </c>
      <c r="H16" s="52"/>
      <c r="I16" s="51" t="s">
        <v>46</v>
      </c>
      <c r="J16" s="52"/>
      <c r="K16" s="51" t="s">
        <v>45</v>
      </c>
      <c r="L16" s="80">
        <v>1</v>
      </c>
      <c r="M16" s="51" t="s">
        <v>45</v>
      </c>
      <c r="N16" s="52"/>
      <c r="O16" s="53" t="s">
        <v>380</v>
      </c>
      <c r="P16" s="54" t="s">
        <v>385</v>
      </c>
      <c r="Q16" s="56" t="s">
        <v>391</v>
      </c>
      <c r="R16" s="56" t="s">
        <v>395</v>
      </c>
      <c r="S16" s="55" t="s">
        <v>405</v>
      </c>
      <c r="T16" s="82" t="s">
        <v>275</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389</v>
      </c>
      <c r="C18" s="51" t="s">
        <v>46</v>
      </c>
      <c r="D18" s="52"/>
      <c r="E18" s="51" t="s">
        <v>45</v>
      </c>
      <c r="F18" s="80">
        <v>1</v>
      </c>
      <c r="G18" s="51" t="s">
        <v>46</v>
      </c>
      <c r="H18" s="52"/>
      <c r="I18" s="51" t="s">
        <v>46</v>
      </c>
      <c r="J18" s="52"/>
      <c r="K18" s="51" t="s">
        <v>45</v>
      </c>
      <c r="L18" s="80">
        <v>1</v>
      </c>
      <c r="M18" s="51" t="s">
        <v>45</v>
      </c>
      <c r="N18" s="52"/>
      <c r="O18" s="53" t="s">
        <v>381</v>
      </c>
      <c r="P18" s="54" t="s">
        <v>386</v>
      </c>
      <c r="Q18" s="56" t="s">
        <v>392</v>
      </c>
      <c r="R18" s="56" t="s">
        <v>396</v>
      </c>
      <c r="S18" s="55" t="s">
        <v>406</v>
      </c>
      <c r="T18" s="82" t="s">
        <v>275</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389</v>
      </c>
      <c r="C20" s="51" t="s">
        <v>46</v>
      </c>
      <c r="D20" s="52"/>
      <c r="E20" s="51" t="s">
        <v>45</v>
      </c>
      <c r="F20" s="80">
        <v>1</v>
      </c>
      <c r="G20" s="51" t="s">
        <v>46</v>
      </c>
      <c r="H20" s="52"/>
      <c r="I20" s="51" t="s">
        <v>46</v>
      </c>
      <c r="J20" s="52"/>
      <c r="K20" s="51" t="s">
        <v>45</v>
      </c>
      <c r="L20" s="80">
        <v>1</v>
      </c>
      <c r="M20" s="51" t="s">
        <v>45</v>
      </c>
      <c r="N20" s="52"/>
      <c r="O20" s="53" t="s">
        <v>382</v>
      </c>
      <c r="P20" s="54" t="s">
        <v>387</v>
      </c>
      <c r="Q20" s="56" t="s">
        <v>322</v>
      </c>
      <c r="R20" s="56" t="s">
        <v>397</v>
      </c>
      <c r="S20" s="55" t="s">
        <v>407</v>
      </c>
      <c r="T20" s="82" t="s">
        <v>275</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ht="30" x14ac:dyDescent="0.25">
      <c r="B22" s="62" t="s">
        <v>389</v>
      </c>
      <c r="C22" s="63" t="s">
        <v>46</v>
      </c>
      <c r="D22" s="64"/>
      <c r="E22" s="63" t="s">
        <v>45</v>
      </c>
      <c r="F22" s="81">
        <v>1</v>
      </c>
      <c r="G22" s="63" t="s">
        <v>46</v>
      </c>
      <c r="H22" s="64"/>
      <c r="I22" s="63" t="s">
        <v>46</v>
      </c>
      <c r="J22" s="64"/>
      <c r="K22" s="63" t="s">
        <v>45</v>
      </c>
      <c r="L22" s="81">
        <v>1</v>
      </c>
      <c r="M22" s="63" t="s">
        <v>45</v>
      </c>
      <c r="N22" s="64"/>
      <c r="O22" s="65" t="s">
        <v>383</v>
      </c>
      <c r="P22" s="66" t="s">
        <v>388</v>
      </c>
      <c r="Q22" s="75" t="s">
        <v>393</v>
      </c>
      <c r="R22" s="76" t="s">
        <v>398</v>
      </c>
      <c r="S22" s="67" t="s">
        <v>408</v>
      </c>
      <c r="T22" s="84" t="s">
        <v>275</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288</v>
      </c>
      <c r="C32" s="141"/>
      <c r="D32" s="141"/>
      <c r="E32" s="141"/>
      <c r="F32" s="141"/>
      <c r="G32" s="141"/>
      <c r="H32" s="141"/>
      <c r="I32" s="141"/>
      <c r="J32" s="141"/>
      <c r="K32" s="141"/>
      <c r="L32" s="141"/>
      <c r="M32" s="141"/>
      <c r="N32" s="141"/>
      <c r="O32" s="141"/>
      <c r="P32" s="141"/>
    </row>
    <row r="33" spans="2:16" x14ac:dyDescent="0.25">
      <c r="B33" s="42" t="s">
        <v>173</v>
      </c>
      <c r="C33" s="178" t="str">
        <f>STUDIES!A6</f>
        <v>Joura, 2015 (4)</v>
      </c>
      <c r="D33" s="178"/>
      <c r="E33" s="178"/>
      <c r="F33" s="178"/>
      <c r="G33" s="178"/>
      <c r="H33" s="178"/>
      <c r="I33" s="178"/>
      <c r="J33" s="178"/>
      <c r="K33" s="178"/>
      <c r="L33" s="178"/>
      <c r="M33" s="178"/>
      <c r="N33" s="178"/>
      <c r="O33" s="178"/>
      <c r="P33" s="178"/>
    </row>
    <row r="35" spans="2:16" ht="21.75" thickBot="1" x14ac:dyDescent="0.3">
      <c r="B35" s="40" t="s">
        <v>52</v>
      </c>
      <c r="C35" s="41"/>
      <c r="D35" s="41"/>
      <c r="E35" s="41"/>
      <c r="F35" s="41"/>
      <c r="G35" s="41"/>
      <c r="H35" s="41"/>
      <c r="I35" s="41"/>
      <c r="J35" s="41"/>
      <c r="K35" s="41"/>
      <c r="L35" s="41"/>
      <c r="M35" s="41"/>
      <c r="N35" s="41"/>
      <c r="O35" s="41"/>
      <c r="P35" s="72"/>
    </row>
    <row r="37" spans="2:16" s="42" customFormat="1" ht="15" customHeight="1" x14ac:dyDescent="0.25">
      <c r="B37" s="179" t="s">
        <v>71</v>
      </c>
      <c r="C37" s="180"/>
      <c r="D37" s="180"/>
      <c r="E37" s="142" t="s">
        <v>72</v>
      </c>
      <c r="F37" s="142"/>
      <c r="G37" s="142"/>
      <c r="H37" s="142"/>
      <c r="I37" s="142" t="s">
        <v>73</v>
      </c>
      <c r="J37" s="142"/>
      <c r="K37" s="142" t="s">
        <v>28</v>
      </c>
      <c r="L37" s="142"/>
      <c r="M37" s="146" t="s">
        <v>31</v>
      </c>
      <c r="N37" s="146"/>
      <c r="O37" s="142" t="s">
        <v>30</v>
      </c>
      <c r="P37" s="143"/>
    </row>
    <row r="38" spans="2:16" s="42" customFormat="1" ht="29.25" customHeight="1" thickBot="1" x14ac:dyDescent="0.3">
      <c r="B38" s="181"/>
      <c r="C38" s="182"/>
      <c r="D38" s="182"/>
      <c r="E38" s="147" t="str">
        <f>O12</f>
        <v>Control group (4vHPV − females 16−26 years)</v>
      </c>
      <c r="F38" s="147"/>
      <c r="G38" s="147" t="str">
        <f>P12</f>
        <v>Intervention group (9vHPV  − females 16−26 years)</v>
      </c>
      <c r="H38" s="147"/>
      <c r="I38" s="144" t="s">
        <v>27</v>
      </c>
      <c r="J38" s="144"/>
      <c r="K38" s="144" t="s">
        <v>29</v>
      </c>
      <c r="L38" s="144"/>
      <c r="M38" s="147"/>
      <c r="N38" s="147"/>
      <c r="O38" s="144"/>
      <c r="P38" s="145"/>
    </row>
    <row r="39" spans="2:16" x14ac:dyDescent="0.25">
      <c r="B39" s="153" t="str">
        <f>B13</f>
        <v>One or more AEs</v>
      </c>
      <c r="C39" s="154"/>
      <c r="D39" s="154"/>
      <c r="E39" s="151" t="str">
        <f>IF(Q14="","",Q14)</f>
        <v>911 per 1 000</v>
      </c>
      <c r="F39" s="151"/>
      <c r="G39" s="185" t="s">
        <v>399</v>
      </c>
      <c r="H39" s="185"/>
      <c r="I39" s="148" t="str">
        <f>IF(S14="","",S14)</f>
        <v>RR 1.03 (1.02−1.04)</v>
      </c>
      <c r="J39" s="148"/>
      <c r="K39" s="186" t="str">
        <f>IF(B14="","",B14)</f>
        <v>14 149 (1RCT)</v>
      </c>
      <c r="L39" s="186"/>
      <c r="M39" s="85" t="str">
        <f>IF(T14="","",T14)</f>
        <v xml:space="preserve">High </v>
      </c>
      <c r="N39" s="73"/>
      <c r="O39" s="149"/>
      <c r="P39" s="150"/>
    </row>
    <row r="40" spans="2:16" x14ac:dyDescent="0.25">
      <c r="B40" s="153" t="str">
        <f>B15</f>
        <v>Injection-site events</v>
      </c>
      <c r="C40" s="154"/>
      <c r="D40" s="154"/>
      <c r="E40" s="151" t="str">
        <f>IF(Q16="","",Q16)</f>
        <v>849 per 1 000</v>
      </c>
      <c r="F40" s="151"/>
      <c r="G40" s="184" t="s">
        <v>400</v>
      </c>
      <c r="H40" s="184"/>
      <c r="I40" s="148" t="str">
        <f>IF(S16="","",S16)</f>
        <v>RR 1.07 (1.06−1.08)</v>
      </c>
      <c r="J40" s="148"/>
      <c r="K40" s="148" t="str">
        <f>IF(B16="","",B16)</f>
        <v>14 149 (1RCT)</v>
      </c>
      <c r="L40" s="148"/>
      <c r="M40" s="85" t="str">
        <f>IF(T16="","",T16)</f>
        <v xml:space="preserve">High </v>
      </c>
      <c r="N40" s="73"/>
      <c r="O40" s="149"/>
      <c r="P40" s="150"/>
    </row>
    <row r="41" spans="2:16" x14ac:dyDescent="0.25">
      <c r="B41" s="153" t="str">
        <f>B17</f>
        <v>Systemic events</v>
      </c>
      <c r="C41" s="154"/>
      <c r="D41" s="154"/>
      <c r="E41" s="151" t="str">
        <f>IF(Q18="","",Q18)</f>
        <v>549 per 1 000</v>
      </c>
      <c r="F41" s="151"/>
      <c r="G41" s="184" t="s">
        <v>401</v>
      </c>
      <c r="H41" s="184"/>
      <c r="I41" s="148" t="str">
        <f>IF(S18="","",S18)</f>
        <v>RR 1.02 (1.00−1.05)</v>
      </c>
      <c r="J41" s="148"/>
      <c r="K41" s="148" t="str">
        <f>IF(B18="","",B18)</f>
        <v>14 149 (1RCT)</v>
      </c>
      <c r="L41" s="148"/>
      <c r="M41" s="85" t="str">
        <f>IF(T18="","",T18)</f>
        <v xml:space="preserve">High </v>
      </c>
      <c r="N41" s="73"/>
      <c r="O41" s="149"/>
      <c r="P41" s="150"/>
    </row>
    <row r="42" spans="2:16" x14ac:dyDescent="0.25">
      <c r="B42" s="153" t="str">
        <f>B19</f>
        <v>Serious events</v>
      </c>
      <c r="C42" s="154"/>
      <c r="D42" s="154"/>
      <c r="E42" s="151" t="str">
        <f>IF(Q20="","",Q20)</f>
        <v>26 per 1 000</v>
      </c>
      <c r="F42" s="151"/>
      <c r="G42" s="184" t="s">
        <v>402</v>
      </c>
      <c r="H42" s="184"/>
      <c r="I42" s="148" t="str">
        <f>IF(S20="","",S20)</f>
        <v>RR 1.27 (1.05−1.53)</v>
      </c>
      <c r="J42" s="148"/>
      <c r="K42" s="148" t="str">
        <f>IF(B20="","",B20)</f>
        <v>14 149 (1RCT)</v>
      </c>
      <c r="L42" s="148"/>
      <c r="M42" s="85" t="str">
        <f>IF(T20="","",T20)</f>
        <v xml:space="preserve">High </v>
      </c>
      <c r="N42" s="73"/>
      <c r="O42" s="149"/>
      <c r="P42" s="150"/>
    </row>
    <row r="43" spans="2:16" x14ac:dyDescent="0.25">
      <c r="B43" s="156" t="str">
        <f>B21</f>
        <v>Discontinuation due to AEs</v>
      </c>
      <c r="C43" s="157"/>
      <c r="D43" s="157"/>
      <c r="E43" s="158" t="str">
        <f>IF(Q22="","",Q22)</f>
        <v>1 per 1 000</v>
      </c>
      <c r="F43" s="158"/>
      <c r="G43" s="187" t="s">
        <v>403</v>
      </c>
      <c r="H43" s="187"/>
      <c r="I43" s="159" t="str">
        <f>IF(S22="","",S22)</f>
        <v>RR 2.00 (0.60−6.65)</v>
      </c>
      <c r="J43" s="159"/>
      <c r="K43" s="159" t="str">
        <f>IF(B22="","",B22)</f>
        <v>14 149 (1RCT)</v>
      </c>
      <c r="L43" s="159"/>
      <c r="M43" s="86" t="str">
        <f>IF(T22="","",T22)</f>
        <v xml:space="preserve">High </v>
      </c>
      <c r="N43" s="74"/>
      <c r="O43" s="160"/>
      <c r="P43" s="161"/>
    </row>
    <row r="44" spans="2:16" x14ac:dyDescent="0.25">
      <c r="B44" s="155" t="s">
        <v>427</v>
      </c>
      <c r="C44" s="155"/>
      <c r="D44" s="155"/>
      <c r="E44" s="155"/>
      <c r="F44" s="155"/>
      <c r="G44" s="155"/>
      <c r="H44" s="155"/>
      <c r="I44" s="155"/>
      <c r="J44" s="155"/>
      <c r="K44" s="155"/>
      <c r="L44" s="155"/>
      <c r="M44" s="155"/>
      <c r="N44" s="155"/>
      <c r="O44" s="155"/>
      <c r="P44" s="155"/>
    </row>
    <row r="45" spans="2:16" x14ac:dyDescent="0.25">
      <c r="B45" s="140" t="s">
        <v>263</v>
      </c>
      <c r="C45" s="140"/>
      <c r="D45" s="140"/>
      <c r="E45" s="140"/>
      <c r="F45" s="140"/>
      <c r="G45" s="140"/>
      <c r="H45" s="140"/>
      <c r="I45" s="140"/>
      <c r="J45" s="140"/>
      <c r="K45" s="140"/>
      <c r="L45" s="140"/>
      <c r="M45" s="140"/>
      <c r="N45" s="140"/>
      <c r="O45" s="140"/>
      <c r="P45" s="140"/>
    </row>
    <row r="46" spans="2:16" x14ac:dyDescent="0.25">
      <c r="B46" s="140" t="s">
        <v>264</v>
      </c>
      <c r="C46" s="140"/>
      <c r="D46" s="140"/>
      <c r="E46" s="140"/>
      <c r="F46" s="140"/>
      <c r="G46" s="140"/>
      <c r="H46" s="140"/>
      <c r="I46" s="140"/>
      <c r="J46" s="140"/>
      <c r="K46" s="140"/>
      <c r="L46" s="140"/>
      <c r="M46" s="140"/>
      <c r="N46" s="140"/>
      <c r="O46" s="140"/>
      <c r="P46" s="140"/>
    </row>
    <row r="47" spans="2:16" s="69" customFormat="1" x14ac:dyDescent="0.25">
      <c r="B47" s="140" t="s">
        <v>113</v>
      </c>
      <c r="C47" s="140"/>
      <c r="D47" s="140"/>
      <c r="E47" s="140"/>
      <c r="F47" s="140"/>
      <c r="G47" s="140"/>
      <c r="H47" s="140"/>
      <c r="I47" s="140"/>
      <c r="J47" s="140"/>
      <c r="K47" s="140"/>
      <c r="L47" s="140"/>
      <c r="M47" s="140"/>
      <c r="N47" s="140"/>
      <c r="O47" s="140"/>
      <c r="P47" s="140"/>
    </row>
    <row r="48" spans="2:16" s="69" customFormat="1" x14ac:dyDescent="0.25">
      <c r="B48" s="140" t="s">
        <v>265</v>
      </c>
      <c r="C48" s="140"/>
      <c r="D48" s="140"/>
      <c r="E48" s="140"/>
      <c r="F48" s="140"/>
      <c r="G48" s="140"/>
      <c r="H48" s="140"/>
      <c r="I48" s="140"/>
      <c r="J48" s="140"/>
      <c r="K48" s="140"/>
      <c r="L48" s="140"/>
      <c r="M48" s="140"/>
      <c r="N48" s="140"/>
      <c r="O48" s="140"/>
      <c r="P48" s="140"/>
    </row>
    <row r="49" spans="2:16" s="69" customFormat="1" ht="28.5" customHeight="1" x14ac:dyDescent="0.25">
      <c r="B49" s="141" t="s">
        <v>266</v>
      </c>
      <c r="C49" s="141"/>
      <c r="D49" s="141"/>
      <c r="E49" s="141"/>
      <c r="F49" s="141"/>
      <c r="G49" s="141"/>
      <c r="H49" s="141"/>
      <c r="I49" s="141"/>
      <c r="J49" s="141"/>
      <c r="K49" s="141"/>
      <c r="L49" s="141"/>
      <c r="M49" s="141"/>
      <c r="N49" s="141"/>
      <c r="O49" s="141"/>
      <c r="P49" s="141"/>
    </row>
    <row r="50" spans="2:16" s="69" customFormat="1" ht="29.25" customHeight="1" x14ac:dyDescent="0.25">
      <c r="B50" s="141" t="s">
        <v>185</v>
      </c>
      <c r="C50" s="141"/>
      <c r="D50" s="141"/>
      <c r="E50" s="141"/>
      <c r="F50" s="141"/>
      <c r="G50" s="141"/>
      <c r="H50" s="141"/>
      <c r="I50" s="141"/>
      <c r="J50" s="141"/>
      <c r="K50" s="141"/>
      <c r="L50" s="141"/>
      <c r="M50" s="141"/>
      <c r="N50" s="141"/>
      <c r="O50" s="141"/>
      <c r="P50" s="141"/>
    </row>
    <row r="51" spans="2:16" s="25" customFormat="1" x14ac:dyDescent="0.25">
      <c r="B51" s="70" t="s">
        <v>226</v>
      </c>
      <c r="I51" s="71"/>
      <c r="J51" s="71"/>
    </row>
    <row r="52" spans="2:16" x14ac:dyDescent="0.25">
      <c r="B52" s="42" t="s">
        <v>173</v>
      </c>
      <c r="C52" s="178" t="str">
        <f>C33</f>
        <v>Joura, 2015 (4)</v>
      </c>
      <c r="D52" s="178"/>
      <c r="E52" s="178"/>
      <c r="F52" s="178"/>
      <c r="G52" s="178"/>
      <c r="H52" s="178"/>
      <c r="I52" s="178"/>
      <c r="J52" s="178"/>
      <c r="K52" s="178"/>
      <c r="L52" s="178"/>
      <c r="M52" s="178"/>
      <c r="N52" s="178"/>
      <c r="O52" s="178"/>
      <c r="P52" s="178"/>
    </row>
  </sheetData>
  <mergeCells count="69">
    <mergeCell ref="B49:P49"/>
    <mergeCell ref="C52:P52"/>
    <mergeCell ref="B48:P48"/>
    <mergeCell ref="B27:P27"/>
    <mergeCell ref="B28:P28"/>
    <mergeCell ref="B44:P44"/>
    <mergeCell ref="B46:P46"/>
    <mergeCell ref="B47:P47"/>
    <mergeCell ref="O43:P43"/>
    <mergeCell ref="B42:D42"/>
    <mergeCell ref="E42:F42"/>
    <mergeCell ref="G42:H42"/>
    <mergeCell ref="I42:J42"/>
    <mergeCell ref="K42:L42"/>
    <mergeCell ref="O42:P42"/>
    <mergeCell ref="B43:D43"/>
    <mergeCell ref="E43:F43"/>
    <mergeCell ref="G43:H43"/>
    <mergeCell ref="I43:J43"/>
    <mergeCell ref="K43:L43"/>
    <mergeCell ref="O41:P41"/>
    <mergeCell ref="O39:P39"/>
    <mergeCell ref="B40:D40"/>
    <mergeCell ref="E40:F40"/>
    <mergeCell ref="G40:H40"/>
    <mergeCell ref="I40:J40"/>
    <mergeCell ref="K40:L40"/>
    <mergeCell ref="O40:P40"/>
    <mergeCell ref="B39:D39"/>
    <mergeCell ref="E39:F39"/>
    <mergeCell ref="G39:H39"/>
    <mergeCell ref="I39:J39"/>
    <mergeCell ref="K39:L39"/>
    <mergeCell ref="B41:D41"/>
    <mergeCell ref="E41:F41"/>
    <mergeCell ref="G41:H41"/>
    <mergeCell ref="I41:J41"/>
    <mergeCell ref="K41:L41"/>
    <mergeCell ref="B11:B12"/>
    <mergeCell ref="B31:P31"/>
    <mergeCell ref="O11:P11"/>
    <mergeCell ref="B25:P25"/>
    <mergeCell ref="C33:P33"/>
    <mergeCell ref="B23:P23"/>
    <mergeCell ref="B26:P26"/>
    <mergeCell ref="B32:P32"/>
    <mergeCell ref="B29:P29"/>
    <mergeCell ref="B24:P24"/>
    <mergeCell ref="O37:P38"/>
    <mergeCell ref="E38:F38"/>
    <mergeCell ref="G38:H38"/>
    <mergeCell ref="I38:J38"/>
    <mergeCell ref="K38:L38"/>
    <mergeCell ref="B45:P45"/>
    <mergeCell ref="B50:P50"/>
    <mergeCell ref="B10:N10"/>
    <mergeCell ref="O10:T10"/>
    <mergeCell ref="C2:P2"/>
    <mergeCell ref="C3:P3"/>
    <mergeCell ref="C4:P4"/>
    <mergeCell ref="C5:P5"/>
    <mergeCell ref="C6:P6"/>
    <mergeCell ref="R11:S11"/>
    <mergeCell ref="T11:T12"/>
    <mergeCell ref="B37:D38"/>
    <mergeCell ref="E37:H37"/>
    <mergeCell ref="I37:J37"/>
    <mergeCell ref="K37:L37"/>
    <mergeCell ref="M37:N38"/>
  </mergeCells>
  <conditionalFormatting sqref="M15 M17 M19 M21">
    <cfRule type="cellIs" dxfId="421" priority="101" operator="equal">
      <formula>"Very large"</formula>
    </cfRule>
    <cfRule type="cellIs" dxfId="420" priority="102" operator="equal">
      <formula>"Large"</formula>
    </cfRule>
  </conditionalFormatting>
  <conditionalFormatting sqref="I15 I17 I19 I21">
    <cfRule type="cellIs" dxfId="419" priority="105" operator="equal">
      <formula>"Very serious"</formula>
    </cfRule>
    <cfRule type="cellIs" dxfId="418" priority="106" operator="equal">
      <formula>"Serious"</formula>
    </cfRule>
  </conditionalFormatting>
  <conditionalFormatting sqref="I14">
    <cfRule type="cellIs" dxfId="417" priority="95" operator="equal">
      <formula>"Very serious"</formula>
    </cfRule>
    <cfRule type="cellIs" dxfId="416" priority="96" operator="equal">
      <formula>"Serious"</formula>
    </cfRule>
  </conditionalFormatting>
  <conditionalFormatting sqref="M14">
    <cfRule type="cellIs" dxfId="415" priority="91" operator="equal">
      <formula>"Very large"</formula>
    </cfRule>
    <cfRule type="cellIs" dxfId="414" priority="92" operator="equal">
      <formula>"Large"</formula>
    </cfRule>
  </conditionalFormatting>
  <conditionalFormatting sqref="C14">
    <cfRule type="cellIs" dxfId="413" priority="89" operator="equal">
      <formula>"Very serious"</formula>
    </cfRule>
    <cfRule type="cellIs" dxfId="412" priority="90" operator="equal">
      <formula>"Serious"</formula>
    </cfRule>
  </conditionalFormatting>
  <conditionalFormatting sqref="I16">
    <cfRule type="cellIs" dxfId="411" priority="83" operator="equal">
      <formula>"Very serious"</formula>
    </cfRule>
    <cfRule type="cellIs" dxfId="410" priority="84" operator="equal">
      <formula>"Serious"</formula>
    </cfRule>
  </conditionalFormatting>
  <conditionalFormatting sqref="M16">
    <cfRule type="cellIs" dxfId="409" priority="79" operator="equal">
      <formula>"Very large"</formula>
    </cfRule>
    <cfRule type="cellIs" dxfId="408" priority="80" operator="equal">
      <formula>"Large"</formula>
    </cfRule>
  </conditionalFormatting>
  <conditionalFormatting sqref="C16">
    <cfRule type="cellIs" dxfId="407" priority="77" operator="equal">
      <formula>"Very serious"</formula>
    </cfRule>
    <cfRule type="cellIs" dxfId="406" priority="78" operator="equal">
      <formula>"Serious"</formula>
    </cfRule>
  </conditionalFormatting>
  <conditionalFormatting sqref="M18">
    <cfRule type="cellIs" dxfId="405" priority="67" operator="equal">
      <formula>"Very large"</formula>
    </cfRule>
    <cfRule type="cellIs" dxfId="404" priority="68" operator="equal">
      <formula>"Large"</formula>
    </cfRule>
  </conditionalFormatting>
  <conditionalFormatting sqref="C18">
    <cfRule type="cellIs" dxfId="403" priority="65" operator="equal">
      <formula>"Very serious"</formula>
    </cfRule>
    <cfRule type="cellIs" dxfId="402" priority="66" operator="equal">
      <formula>"Serious"</formula>
    </cfRule>
  </conditionalFormatting>
  <conditionalFormatting sqref="G15 G17 G19 G21">
    <cfRule type="cellIs" dxfId="401" priority="39" operator="equal">
      <formula>"Very serious"</formula>
    </cfRule>
    <cfRule type="cellIs" dxfId="400" priority="40" operator="equal">
      <formula>"Serious"</formula>
    </cfRule>
  </conditionalFormatting>
  <conditionalFormatting sqref="I20">
    <cfRule type="cellIs" dxfId="399" priority="59" operator="equal">
      <formula>"Very serious"</formula>
    </cfRule>
    <cfRule type="cellIs" dxfId="398" priority="60" operator="equal">
      <formula>"Serious"</formula>
    </cfRule>
  </conditionalFormatting>
  <conditionalFormatting sqref="M20">
    <cfRule type="cellIs" dxfId="397" priority="55" operator="equal">
      <formula>"Very large"</formula>
    </cfRule>
    <cfRule type="cellIs" dxfId="396" priority="56" operator="equal">
      <formula>"Large"</formula>
    </cfRule>
  </conditionalFormatting>
  <conditionalFormatting sqref="C20">
    <cfRule type="cellIs" dxfId="395" priority="53" operator="equal">
      <formula>"Very serious"</formula>
    </cfRule>
    <cfRule type="cellIs" dxfId="394" priority="54" operator="equal">
      <formula>"Serious"</formula>
    </cfRule>
  </conditionalFormatting>
  <conditionalFormatting sqref="E15 E17 E19 E21">
    <cfRule type="cellIs" dxfId="393" priority="25" operator="equal">
      <formula>"Very serious"</formula>
    </cfRule>
    <cfRule type="cellIs" dxfId="392" priority="26" operator="equal">
      <formula>"Serious"</formula>
    </cfRule>
  </conditionalFormatting>
  <conditionalFormatting sqref="I22">
    <cfRule type="cellIs" dxfId="391" priority="47" operator="equal">
      <formula>"Very serious"</formula>
    </cfRule>
    <cfRule type="cellIs" dxfId="390" priority="48" operator="equal">
      <formula>"Serious"</formula>
    </cfRule>
  </conditionalFormatting>
  <conditionalFormatting sqref="G18">
    <cfRule type="cellIs" dxfId="389" priority="33" operator="equal">
      <formula>"Very serious"</formula>
    </cfRule>
    <cfRule type="cellIs" dxfId="388" priority="34" operator="equal">
      <formula>"Serious"</formula>
    </cfRule>
  </conditionalFormatting>
  <conditionalFormatting sqref="M22">
    <cfRule type="cellIs" dxfId="387" priority="43" operator="equal">
      <formula>"Very large"</formula>
    </cfRule>
    <cfRule type="cellIs" dxfId="386" priority="44" operator="equal">
      <formula>"Large"</formula>
    </cfRule>
  </conditionalFormatting>
  <conditionalFormatting sqref="C22">
    <cfRule type="cellIs" dxfId="385" priority="41" operator="equal">
      <formula>"Very serious"</formula>
    </cfRule>
    <cfRule type="cellIs" dxfId="384" priority="42" operator="equal">
      <formula>"Serious"</formula>
    </cfRule>
  </conditionalFormatting>
  <conditionalFormatting sqref="G14">
    <cfRule type="cellIs" dxfId="383" priority="37" operator="equal">
      <formula>"Very serious"</formula>
    </cfRule>
    <cfRule type="cellIs" dxfId="382" priority="38" operator="equal">
      <formula>"Serious"</formula>
    </cfRule>
  </conditionalFormatting>
  <conditionalFormatting sqref="G16">
    <cfRule type="cellIs" dxfId="381" priority="35" operator="equal">
      <formula>"Very serious"</formula>
    </cfRule>
    <cfRule type="cellIs" dxfId="380" priority="36" operator="equal">
      <formula>"Serious"</formula>
    </cfRule>
  </conditionalFormatting>
  <conditionalFormatting sqref="G20">
    <cfRule type="cellIs" dxfId="379" priority="31" operator="equal">
      <formula>"Very serious"</formula>
    </cfRule>
    <cfRule type="cellIs" dxfId="378" priority="32" operator="equal">
      <formula>"Serious"</formula>
    </cfRule>
  </conditionalFormatting>
  <conditionalFormatting sqref="G22">
    <cfRule type="cellIs" dxfId="377" priority="29" operator="equal">
      <formula>"Very serious"</formula>
    </cfRule>
    <cfRule type="cellIs" dxfId="376" priority="30" operator="equal">
      <formula>"Serious"</formula>
    </cfRule>
  </conditionalFormatting>
  <conditionalFormatting sqref="E14">
    <cfRule type="cellIs" dxfId="375" priority="23" operator="equal">
      <formula>"Very serious"</formula>
    </cfRule>
    <cfRule type="cellIs" dxfId="374" priority="24" operator="equal">
      <formula>"Serious"</formula>
    </cfRule>
  </conditionalFormatting>
  <conditionalFormatting sqref="E16">
    <cfRule type="cellIs" dxfId="373" priority="21" operator="equal">
      <formula>"Very serious"</formula>
    </cfRule>
    <cfRule type="cellIs" dxfId="372" priority="22" operator="equal">
      <formula>"Serious"</formula>
    </cfRule>
  </conditionalFormatting>
  <conditionalFormatting sqref="E18">
    <cfRule type="cellIs" dxfId="371" priority="19" operator="equal">
      <formula>"Very serious"</formula>
    </cfRule>
    <cfRule type="cellIs" dxfId="370" priority="20" operator="equal">
      <formula>"Serious"</formula>
    </cfRule>
  </conditionalFormatting>
  <conditionalFormatting sqref="E20">
    <cfRule type="cellIs" dxfId="369" priority="17" operator="equal">
      <formula>"Very serious"</formula>
    </cfRule>
    <cfRule type="cellIs" dxfId="368" priority="18" operator="equal">
      <formula>"Serious"</formula>
    </cfRule>
  </conditionalFormatting>
  <conditionalFormatting sqref="E22">
    <cfRule type="cellIs" dxfId="367" priority="15" operator="equal">
      <formula>"Very serious"</formula>
    </cfRule>
    <cfRule type="cellIs" dxfId="366" priority="16" operator="equal">
      <formula>"Serious"</formula>
    </cfRule>
  </conditionalFormatting>
  <conditionalFormatting sqref="K15 K17 K19 K21">
    <cfRule type="cellIs" dxfId="365" priority="13" operator="equal">
      <formula>"Very serious"</formula>
    </cfRule>
    <cfRule type="cellIs" dxfId="364" priority="14" operator="equal">
      <formula>"Serious"</formula>
    </cfRule>
  </conditionalFormatting>
  <conditionalFormatting sqref="K14">
    <cfRule type="cellIs" dxfId="363" priority="11" operator="equal">
      <formula>"Very serious"</formula>
    </cfRule>
    <cfRule type="cellIs" dxfId="362" priority="12" operator="equal">
      <formula>"Serious"</formula>
    </cfRule>
  </conditionalFormatting>
  <conditionalFormatting sqref="K16">
    <cfRule type="cellIs" dxfId="361" priority="9" operator="equal">
      <formula>"Very serious"</formula>
    </cfRule>
    <cfRule type="cellIs" dxfId="360" priority="10" operator="equal">
      <formula>"Serious"</formula>
    </cfRule>
  </conditionalFormatting>
  <conditionalFormatting sqref="K18">
    <cfRule type="cellIs" dxfId="359" priority="7" operator="equal">
      <formula>"Very serious"</formula>
    </cfRule>
    <cfRule type="cellIs" dxfId="358" priority="8" operator="equal">
      <formula>"Serious"</formula>
    </cfRule>
  </conditionalFormatting>
  <conditionalFormatting sqref="K20">
    <cfRule type="cellIs" dxfId="357" priority="5" operator="equal">
      <formula>"Very serious"</formula>
    </cfRule>
    <cfRule type="cellIs" dxfId="356" priority="6" operator="equal">
      <formula>"Serious"</formula>
    </cfRule>
  </conditionalFormatting>
  <conditionalFormatting sqref="K22">
    <cfRule type="cellIs" dxfId="355" priority="3" operator="equal">
      <formula>"Very serious"</formula>
    </cfRule>
    <cfRule type="cellIs" dxfId="354" priority="4" operator="equal">
      <formula>"Serious"</formula>
    </cfRule>
  </conditionalFormatting>
  <conditionalFormatting sqref="I18">
    <cfRule type="cellIs" dxfId="353" priority="1" operator="equal">
      <formula>"Very serious"</formula>
    </cfRule>
    <cfRule type="cellIs" dxfId="352" priority="2" operator="equal">
      <formula>"Serious"</formula>
    </cfRule>
  </conditionalFormatting>
  <dataValidations count="5">
    <dataValidation type="list" errorStyle="warning" allowBlank="1" showInputMessage="1" showErrorMessage="1" sqref="E19 E15 C15 C17 C19 G19 G15 G17 I17 I19 E17 I15 K19 K15 K17">
      <formula1>Grade_down</formula1>
    </dataValidation>
    <dataValidation type="list" errorStyle="warning" allowBlank="1" showInputMessage="1" showErrorMessage="1" sqref="C14 C16 C18 I14 I16 G14 G16 G20 C22 G18 C20 I22 G22 I20 I18">
      <formula1>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T54"/>
  <sheetViews>
    <sheetView topLeftCell="A13" workbookViewId="0">
      <selection activeCell="B23" sqref="B23:P33"/>
    </sheetView>
  </sheetViews>
  <sheetFormatPr defaultColWidth="11.42578125" defaultRowHeight="15" x14ac:dyDescent="0.25"/>
  <cols>
    <col min="1" max="1" width="6.28515625" style="39" customWidth="1"/>
    <col min="2" max="2" width="17.5703125" style="42" customWidth="1"/>
    <col min="3" max="3" width="18.28515625" style="39" customWidth="1"/>
    <col min="4" max="4" width="3.85546875" style="39" customWidth="1"/>
    <col min="5" max="5" width="18.28515625" style="39" customWidth="1"/>
    <col min="6" max="6" width="4.5703125" style="39" customWidth="1"/>
    <col min="7" max="7" width="20.7109375" style="39" customWidth="1"/>
    <col min="8" max="8" width="5.28515625" style="39" customWidth="1"/>
    <col min="9" max="9" width="18.7109375" style="39" customWidth="1"/>
    <col min="10" max="10" width="4.5703125" style="39" customWidth="1"/>
    <col min="11" max="11" width="18" style="39" customWidth="1"/>
    <col min="12" max="12" width="4.7109375" style="39" customWidth="1"/>
    <col min="13" max="13" width="19.28515625" style="39" customWidth="1"/>
    <col min="14" max="14" width="4.85546875" style="39" customWidth="1"/>
    <col min="15" max="15" width="22.5703125" style="39" customWidth="1"/>
    <col min="16" max="17" width="24.28515625" style="39" customWidth="1"/>
    <col min="18" max="18" width="25.140625" style="39" bestFit="1" customWidth="1"/>
    <col min="19" max="19" width="24.140625" style="39" customWidth="1"/>
    <col min="20" max="20" width="23.5703125" style="39" customWidth="1"/>
    <col min="21" max="21" width="11.42578125" style="39" customWidth="1"/>
    <col min="22" max="31" width="11.42578125" style="39"/>
    <col min="32" max="32" width="11.42578125" style="39" customWidth="1"/>
    <col min="33" max="16384" width="11.42578125" style="39"/>
  </cols>
  <sheetData>
    <row r="2" spans="2:20" s="34" customFormat="1" ht="31.5" customHeight="1" thickBot="1" x14ac:dyDescent="0.3">
      <c r="B2" s="35" t="str">
        <f>HOME!B14</f>
        <v>PICO6</v>
      </c>
      <c r="C2" s="189" t="str">
        <f>VLOOKUP(B2,HOME!B:G,6,0)</f>
        <v>Three doses of 9-valent HPV vaccine versus placebo in 12-to-26-year-old females previously vaccinated with 4-valent HPV (3 doses) - safety outcomes</v>
      </c>
      <c r="D2" s="189"/>
      <c r="E2" s="189"/>
      <c r="F2" s="189"/>
      <c r="G2" s="189"/>
      <c r="H2" s="189"/>
      <c r="I2" s="189"/>
      <c r="J2" s="189"/>
      <c r="K2" s="189"/>
      <c r="L2" s="189"/>
      <c r="M2" s="189"/>
      <c r="N2" s="189"/>
      <c r="O2" s="189"/>
      <c r="P2" s="189"/>
    </row>
    <row r="3" spans="2:20" s="34" customFormat="1" ht="15.75" x14ac:dyDescent="0.25">
      <c r="B3" s="36" t="s">
        <v>4</v>
      </c>
      <c r="C3" s="176" t="str">
        <f>VLOOKUP(B2,HOME!B:G,2,0)</f>
        <v>Females 12−26 years old previously vaccinated with 4-valent HPV (3 doses)</v>
      </c>
      <c r="D3" s="176"/>
      <c r="E3" s="176"/>
      <c r="F3" s="176"/>
      <c r="G3" s="176"/>
      <c r="H3" s="176"/>
      <c r="I3" s="176"/>
      <c r="J3" s="176"/>
      <c r="K3" s="176"/>
      <c r="L3" s="176"/>
      <c r="M3" s="176"/>
      <c r="N3" s="176"/>
      <c r="O3" s="176"/>
      <c r="P3" s="176"/>
      <c r="Q3" s="37"/>
    </row>
    <row r="4" spans="2:20" s="34" customFormat="1" ht="15.75" x14ac:dyDescent="0.25">
      <c r="B4" s="36" t="s">
        <v>26</v>
      </c>
      <c r="C4" s="188" t="str">
        <f>STUDIES!D7</f>
        <v>32 centers in 8 countries (Australia, Canada, Colombia, Denmark, Hong Kong,Mexico, Sweden and the United States [including Puerto Rico])</v>
      </c>
      <c r="D4" s="188"/>
      <c r="E4" s="188"/>
      <c r="F4" s="188"/>
      <c r="G4" s="188"/>
      <c r="H4" s="188"/>
      <c r="I4" s="188"/>
      <c r="J4" s="188"/>
      <c r="K4" s="188"/>
      <c r="L4" s="188"/>
      <c r="M4" s="188"/>
      <c r="N4" s="188"/>
      <c r="O4" s="188"/>
      <c r="P4" s="188"/>
      <c r="Q4" s="37"/>
    </row>
    <row r="5" spans="2:20" s="34" customFormat="1" ht="15.75" x14ac:dyDescent="0.25">
      <c r="B5" s="36" t="s">
        <v>5</v>
      </c>
      <c r="C5" s="176" t="str">
        <f>VLOOKUP(B2,HOME!B:G,3,0)</f>
        <v>9-valent HPV (3 doses)</v>
      </c>
      <c r="D5" s="176"/>
      <c r="E5" s="176"/>
      <c r="F5" s="176"/>
      <c r="G5" s="176"/>
      <c r="H5" s="176"/>
      <c r="I5" s="176"/>
      <c r="J5" s="176"/>
      <c r="K5" s="176"/>
      <c r="L5" s="176"/>
      <c r="M5" s="176"/>
      <c r="N5" s="176"/>
      <c r="O5" s="176"/>
      <c r="P5" s="176"/>
      <c r="Q5" s="37"/>
    </row>
    <row r="6" spans="2:20" s="34" customFormat="1" ht="16.5" thickBot="1" x14ac:dyDescent="0.3">
      <c r="B6" s="38" t="s">
        <v>6</v>
      </c>
      <c r="C6" s="177" t="str">
        <f>VLOOKUP(B2,HOME!B:G,4,0)</f>
        <v>Placebo (3 doses) in females 12−26 years old previously vaccinated with 4-valent HPV (3 doses)</v>
      </c>
      <c r="D6" s="177"/>
      <c r="E6" s="177"/>
      <c r="F6" s="177"/>
      <c r="G6" s="177"/>
      <c r="H6" s="177"/>
      <c r="I6" s="177"/>
      <c r="J6" s="177"/>
      <c r="K6" s="177"/>
      <c r="L6" s="177"/>
      <c r="M6" s="177"/>
      <c r="N6" s="177"/>
      <c r="O6" s="177"/>
      <c r="P6" s="177"/>
      <c r="Q6" s="37"/>
    </row>
    <row r="8" spans="2:20" ht="21.75" thickBot="1" x14ac:dyDescent="0.3">
      <c r="B8" s="40" t="s">
        <v>51</v>
      </c>
      <c r="C8" s="41"/>
      <c r="D8" s="41"/>
      <c r="E8" s="41"/>
      <c r="F8" s="41"/>
      <c r="G8" s="41"/>
      <c r="H8" s="41"/>
      <c r="I8" s="41"/>
      <c r="J8" s="41"/>
      <c r="K8" s="41"/>
      <c r="L8" s="41"/>
      <c r="M8" s="41"/>
      <c r="N8" s="41"/>
      <c r="O8" s="41"/>
      <c r="P8" s="41"/>
      <c r="Q8" s="41"/>
      <c r="R8" s="41"/>
      <c r="S8" s="41"/>
      <c r="T8" s="41"/>
    </row>
    <row r="9" spans="2:20" x14ac:dyDescent="0.25">
      <c r="O9" s="42"/>
    </row>
    <row r="10" spans="2:20" ht="16.5" customHeight="1" x14ac:dyDescent="0.25">
      <c r="B10" s="172" t="s">
        <v>69</v>
      </c>
      <c r="C10" s="173"/>
      <c r="D10" s="173"/>
      <c r="E10" s="173"/>
      <c r="F10" s="173"/>
      <c r="G10" s="173"/>
      <c r="H10" s="173"/>
      <c r="I10" s="173"/>
      <c r="J10" s="173"/>
      <c r="K10" s="173"/>
      <c r="L10" s="173"/>
      <c r="M10" s="173"/>
      <c r="N10" s="174"/>
      <c r="O10" s="162" t="s">
        <v>70</v>
      </c>
      <c r="P10" s="163"/>
      <c r="Q10" s="163"/>
      <c r="R10" s="163"/>
      <c r="S10" s="163"/>
      <c r="T10" s="164"/>
    </row>
    <row r="11" spans="2:20" ht="15.75" customHeight="1" x14ac:dyDescent="0.25">
      <c r="B11" s="165" t="s">
        <v>43</v>
      </c>
      <c r="C11" s="27"/>
      <c r="D11" s="27"/>
      <c r="E11" s="27"/>
      <c r="F11" s="27"/>
      <c r="G11" s="27"/>
      <c r="H11" s="27"/>
      <c r="I11" s="27"/>
      <c r="J11" s="27"/>
      <c r="K11" s="27"/>
      <c r="L11" s="27"/>
      <c r="M11" s="27"/>
      <c r="N11" s="28"/>
      <c r="O11" s="167" t="s">
        <v>100</v>
      </c>
      <c r="P11" s="168"/>
      <c r="Q11" s="43" t="s">
        <v>183</v>
      </c>
      <c r="R11" s="169" t="s">
        <v>110</v>
      </c>
      <c r="S11" s="168"/>
      <c r="T11" s="170" t="s">
        <v>184</v>
      </c>
    </row>
    <row r="12" spans="2:20" ht="45.75" thickBot="1" x14ac:dyDescent="0.3">
      <c r="B12" s="166"/>
      <c r="C12" s="44" t="s">
        <v>44</v>
      </c>
      <c r="D12" s="32" t="s">
        <v>170</v>
      </c>
      <c r="E12" s="44" t="s">
        <v>39</v>
      </c>
      <c r="F12" s="32"/>
      <c r="G12" s="44" t="s">
        <v>40</v>
      </c>
      <c r="H12" s="32"/>
      <c r="I12" s="44" t="s">
        <v>262</v>
      </c>
      <c r="J12" s="32"/>
      <c r="K12" s="44" t="s">
        <v>41</v>
      </c>
      <c r="L12" s="32"/>
      <c r="M12" s="44" t="s">
        <v>42</v>
      </c>
      <c r="N12" s="32"/>
      <c r="O12" s="29" t="s">
        <v>446</v>
      </c>
      <c r="P12" s="30" t="s">
        <v>347</v>
      </c>
      <c r="Q12" s="31" t="s">
        <v>181</v>
      </c>
      <c r="R12" s="33" t="s">
        <v>112</v>
      </c>
      <c r="S12" s="33" t="s">
        <v>182</v>
      </c>
      <c r="T12" s="171"/>
    </row>
    <row r="13" spans="2:20" x14ac:dyDescent="0.25">
      <c r="B13" s="45" t="s">
        <v>94</v>
      </c>
      <c r="C13" s="46"/>
      <c r="D13" s="47"/>
      <c r="E13" s="47"/>
      <c r="F13" s="47"/>
      <c r="G13" s="47"/>
      <c r="H13" s="47"/>
      <c r="I13" s="47"/>
      <c r="J13" s="47"/>
      <c r="K13" s="47"/>
      <c r="L13" s="47"/>
      <c r="M13" s="47"/>
      <c r="N13" s="47"/>
      <c r="O13" s="47"/>
      <c r="P13" s="47"/>
      <c r="Q13" s="47"/>
      <c r="R13" s="48"/>
      <c r="S13" s="47"/>
      <c r="T13" s="49"/>
    </row>
    <row r="14" spans="2:20" ht="30" x14ac:dyDescent="0.25">
      <c r="B14" s="50" t="s">
        <v>155</v>
      </c>
      <c r="C14" s="51" t="s">
        <v>46</v>
      </c>
      <c r="D14" s="52"/>
      <c r="E14" s="51" t="s">
        <v>45</v>
      </c>
      <c r="F14" s="80">
        <v>1</v>
      </c>
      <c r="G14" s="51" t="s">
        <v>46</v>
      </c>
      <c r="H14" s="52"/>
      <c r="I14" s="51" t="s">
        <v>46</v>
      </c>
      <c r="J14" s="52"/>
      <c r="K14" s="51" t="s">
        <v>45</v>
      </c>
      <c r="L14" s="80">
        <v>1</v>
      </c>
      <c r="M14" s="51" t="s">
        <v>45</v>
      </c>
      <c r="N14" s="52"/>
      <c r="O14" s="53" t="s">
        <v>146</v>
      </c>
      <c r="P14" s="54" t="s">
        <v>151</v>
      </c>
      <c r="Q14" s="56" t="s">
        <v>409</v>
      </c>
      <c r="R14" s="56" t="s">
        <v>413</v>
      </c>
      <c r="S14" s="55" t="s">
        <v>417</v>
      </c>
      <c r="T14" s="82" t="s">
        <v>412</v>
      </c>
    </row>
    <row r="15" spans="2:20" x14ac:dyDescent="0.25">
      <c r="B15" s="57" t="s">
        <v>95</v>
      </c>
      <c r="C15" s="58"/>
      <c r="D15" s="59"/>
      <c r="E15" s="59"/>
      <c r="F15" s="60"/>
      <c r="G15" s="59"/>
      <c r="H15" s="59"/>
      <c r="I15" s="59"/>
      <c r="J15" s="59"/>
      <c r="K15" s="59"/>
      <c r="L15" s="60"/>
      <c r="M15" s="59"/>
      <c r="N15" s="59"/>
      <c r="O15" s="60"/>
      <c r="P15" s="60"/>
      <c r="Q15" s="60"/>
      <c r="R15" s="61"/>
      <c r="S15" s="60"/>
      <c r="T15" s="83"/>
    </row>
    <row r="16" spans="2:20" ht="30" x14ac:dyDescent="0.25">
      <c r="B16" s="50" t="s">
        <v>155</v>
      </c>
      <c r="C16" s="51" t="s">
        <v>46</v>
      </c>
      <c r="D16" s="52"/>
      <c r="E16" s="51" t="s">
        <v>45</v>
      </c>
      <c r="F16" s="80">
        <v>1</v>
      </c>
      <c r="G16" s="51" t="s">
        <v>46</v>
      </c>
      <c r="H16" s="52"/>
      <c r="I16" s="51" t="s">
        <v>46</v>
      </c>
      <c r="J16" s="52"/>
      <c r="K16" s="51" t="s">
        <v>45</v>
      </c>
      <c r="L16" s="80">
        <v>1</v>
      </c>
      <c r="M16" s="51" t="s">
        <v>45</v>
      </c>
      <c r="N16" s="52"/>
      <c r="O16" s="53" t="s">
        <v>147</v>
      </c>
      <c r="P16" s="54" t="s">
        <v>152</v>
      </c>
      <c r="Q16" s="56" t="s">
        <v>410</v>
      </c>
      <c r="R16" s="56" t="s">
        <v>414</v>
      </c>
      <c r="S16" s="55" t="s">
        <v>418</v>
      </c>
      <c r="T16" s="82" t="s">
        <v>412</v>
      </c>
    </row>
    <row r="17" spans="2:20" x14ac:dyDescent="0.25">
      <c r="B17" s="57" t="s">
        <v>96</v>
      </c>
      <c r="C17" s="58"/>
      <c r="D17" s="59"/>
      <c r="E17" s="59"/>
      <c r="F17" s="60"/>
      <c r="G17" s="59"/>
      <c r="H17" s="59"/>
      <c r="I17" s="59"/>
      <c r="J17" s="59"/>
      <c r="K17" s="59"/>
      <c r="L17" s="60"/>
      <c r="M17" s="59"/>
      <c r="N17" s="59"/>
      <c r="O17" s="60"/>
      <c r="P17" s="60"/>
      <c r="Q17" s="60"/>
      <c r="R17" s="61"/>
      <c r="S17" s="60"/>
      <c r="T17" s="83"/>
    </row>
    <row r="18" spans="2:20" ht="30" x14ac:dyDescent="0.25">
      <c r="B18" s="50" t="s">
        <v>155</v>
      </c>
      <c r="C18" s="51" t="s">
        <v>46</v>
      </c>
      <c r="D18" s="52"/>
      <c r="E18" s="51" t="s">
        <v>45</v>
      </c>
      <c r="F18" s="80">
        <v>1</v>
      </c>
      <c r="G18" s="51" t="s">
        <v>46</v>
      </c>
      <c r="H18" s="52"/>
      <c r="I18" s="51" t="s">
        <v>46</v>
      </c>
      <c r="J18" s="52"/>
      <c r="K18" s="51" t="s">
        <v>45</v>
      </c>
      <c r="L18" s="80">
        <v>1</v>
      </c>
      <c r="M18" s="51" t="s">
        <v>45</v>
      </c>
      <c r="N18" s="52"/>
      <c r="O18" s="53" t="s">
        <v>148</v>
      </c>
      <c r="P18" s="54" t="s">
        <v>153</v>
      </c>
      <c r="Q18" s="56" t="s">
        <v>411</v>
      </c>
      <c r="R18" s="56" t="s">
        <v>415</v>
      </c>
      <c r="S18" s="55" t="s">
        <v>419</v>
      </c>
      <c r="T18" s="82" t="s">
        <v>412</v>
      </c>
    </row>
    <row r="19" spans="2:20" x14ac:dyDescent="0.25">
      <c r="B19" s="57" t="s">
        <v>97</v>
      </c>
      <c r="C19" s="58"/>
      <c r="D19" s="59"/>
      <c r="E19" s="59"/>
      <c r="F19" s="60"/>
      <c r="G19" s="59"/>
      <c r="H19" s="59"/>
      <c r="I19" s="59"/>
      <c r="J19" s="59"/>
      <c r="K19" s="59"/>
      <c r="L19" s="60"/>
      <c r="M19" s="59"/>
      <c r="N19" s="59"/>
      <c r="O19" s="60"/>
      <c r="P19" s="60"/>
      <c r="Q19" s="60"/>
      <c r="R19" s="61"/>
      <c r="S19" s="60"/>
      <c r="T19" s="83"/>
    </row>
    <row r="20" spans="2:20" ht="30" x14ac:dyDescent="0.25">
      <c r="B20" s="50" t="s">
        <v>155</v>
      </c>
      <c r="C20" s="51" t="s">
        <v>46</v>
      </c>
      <c r="D20" s="52"/>
      <c r="E20" s="51" t="s">
        <v>45</v>
      </c>
      <c r="F20" s="80">
        <v>1</v>
      </c>
      <c r="G20" s="51" t="s">
        <v>46</v>
      </c>
      <c r="H20" s="52"/>
      <c r="I20" s="51" t="s">
        <v>46</v>
      </c>
      <c r="J20" s="52"/>
      <c r="K20" s="51" t="s">
        <v>45</v>
      </c>
      <c r="L20" s="80">
        <v>1</v>
      </c>
      <c r="M20" s="51" t="s">
        <v>45</v>
      </c>
      <c r="N20" s="52"/>
      <c r="O20" s="53" t="s">
        <v>149</v>
      </c>
      <c r="P20" s="54" t="s">
        <v>154</v>
      </c>
      <c r="Q20" s="56" t="s">
        <v>393</v>
      </c>
      <c r="R20" s="56" t="s">
        <v>416</v>
      </c>
      <c r="S20" s="55" t="s">
        <v>420</v>
      </c>
      <c r="T20" s="82" t="s">
        <v>412</v>
      </c>
    </row>
    <row r="21" spans="2:20" x14ac:dyDescent="0.25">
      <c r="B21" s="57" t="s">
        <v>98</v>
      </c>
      <c r="C21" s="58"/>
      <c r="D21" s="59"/>
      <c r="E21" s="59"/>
      <c r="F21" s="60"/>
      <c r="G21" s="59"/>
      <c r="H21" s="59"/>
      <c r="I21" s="59"/>
      <c r="J21" s="59"/>
      <c r="K21" s="59"/>
      <c r="L21" s="60"/>
      <c r="M21" s="59"/>
      <c r="N21" s="59"/>
      <c r="O21" s="60"/>
      <c r="P21" s="60"/>
      <c r="Q21" s="60"/>
      <c r="R21" s="61"/>
      <c r="S21" s="60"/>
      <c r="T21" s="83"/>
    </row>
    <row r="22" spans="2:20" x14ac:dyDescent="0.25">
      <c r="B22" s="50" t="s">
        <v>155</v>
      </c>
      <c r="C22" s="63" t="s">
        <v>46</v>
      </c>
      <c r="D22" s="64"/>
      <c r="E22" s="63" t="s">
        <v>45</v>
      </c>
      <c r="F22" s="81">
        <v>1</v>
      </c>
      <c r="G22" s="63" t="s">
        <v>46</v>
      </c>
      <c r="H22" s="64"/>
      <c r="I22" s="63" t="s">
        <v>47</v>
      </c>
      <c r="J22" s="81">
        <v>2</v>
      </c>
      <c r="K22" s="63" t="s">
        <v>45</v>
      </c>
      <c r="L22" s="81">
        <v>1</v>
      </c>
      <c r="M22" s="63" t="s">
        <v>45</v>
      </c>
      <c r="N22" s="64"/>
      <c r="O22" s="65" t="s">
        <v>150</v>
      </c>
      <c r="P22" s="66" t="s">
        <v>154</v>
      </c>
      <c r="Q22" s="75" t="s">
        <v>303</v>
      </c>
      <c r="R22" s="91" t="s">
        <v>120</v>
      </c>
      <c r="S22" s="67" t="s">
        <v>421</v>
      </c>
      <c r="T22" s="84" t="s">
        <v>276</v>
      </c>
    </row>
    <row r="23" spans="2:20" x14ac:dyDescent="0.25">
      <c r="B23" s="155" t="s">
        <v>427</v>
      </c>
      <c r="C23" s="155"/>
      <c r="D23" s="155"/>
      <c r="E23" s="155"/>
      <c r="F23" s="155"/>
      <c r="G23" s="155"/>
      <c r="H23" s="155"/>
      <c r="I23" s="155"/>
      <c r="J23" s="155"/>
      <c r="K23" s="155"/>
      <c r="L23" s="155"/>
      <c r="M23" s="155"/>
      <c r="N23" s="155"/>
      <c r="O23" s="155"/>
      <c r="P23" s="155"/>
    </row>
    <row r="24" spans="2:20" x14ac:dyDescent="0.25">
      <c r="B24" s="140" t="s">
        <v>263</v>
      </c>
      <c r="C24" s="140"/>
      <c r="D24" s="140"/>
      <c r="E24" s="140"/>
      <c r="F24" s="140"/>
      <c r="G24" s="140"/>
      <c r="H24" s="140"/>
      <c r="I24" s="140"/>
      <c r="J24" s="140"/>
      <c r="K24" s="140"/>
      <c r="L24" s="140"/>
      <c r="M24" s="140"/>
      <c r="N24" s="140"/>
      <c r="O24" s="140"/>
      <c r="P24" s="140"/>
    </row>
    <row r="25" spans="2:20" x14ac:dyDescent="0.25">
      <c r="B25" s="140" t="s">
        <v>264</v>
      </c>
      <c r="C25" s="140"/>
      <c r="D25" s="140"/>
      <c r="E25" s="140"/>
      <c r="F25" s="140"/>
      <c r="G25" s="140"/>
      <c r="H25" s="140"/>
      <c r="I25" s="140"/>
      <c r="J25" s="140"/>
      <c r="K25" s="140"/>
      <c r="L25" s="140"/>
      <c r="M25" s="140"/>
      <c r="N25" s="140"/>
      <c r="O25" s="140"/>
      <c r="P25" s="140"/>
    </row>
    <row r="26" spans="2:20" s="69" customFormat="1" x14ac:dyDescent="0.25">
      <c r="B26" s="140" t="s">
        <v>113</v>
      </c>
      <c r="C26" s="140"/>
      <c r="D26" s="140"/>
      <c r="E26" s="140"/>
      <c r="F26" s="140"/>
      <c r="G26" s="140"/>
      <c r="H26" s="140"/>
      <c r="I26" s="140"/>
      <c r="J26" s="140"/>
      <c r="K26" s="140"/>
      <c r="L26" s="140"/>
      <c r="M26" s="140"/>
      <c r="N26" s="140"/>
      <c r="O26" s="140"/>
      <c r="P26" s="140"/>
    </row>
    <row r="27" spans="2:20" s="69" customFormat="1" x14ac:dyDescent="0.25">
      <c r="B27" s="140" t="s">
        <v>265</v>
      </c>
      <c r="C27" s="140"/>
      <c r="D27" s="140"/>
      <c r="E27" s="140"/>
      <c r="F27" s="140"/>
      <c r="G27" s="140"/>
      <c r="H27" s="140"/>
      <c r="I27" s="140"/>
      <c r="J27" s="140"/>
      <c r="K27" s="140"/>
      <c r="L27" s="140"/>
      <c r="M27" s="140"/>
      <c r="N27" s="140"/>
      <c r="O27" s="140"/>
      <c r="P27" s="140"/>
    </row>
    <row r="28" spans="2:20" s="69" customFormat="1" ht="28.5" customHeight="1" x14ac:dyDescent="0.25">
      <c r="B28" s="141" t="s">
        <v>266</v>
      </c>
      <c r="C28" s="141"/>
      <c r="D28" s="141"/>
      <c r="E28" s="141"/>
      <c r="F28" s="141"/>
      <c r="G28" s="141"/>
      <c r="H28" s="141"/>
      <c r="I28" s="141"/>
      <c r="J28" s="141"/>
      <c r="K28" s="141"/>
      <c r="L28" s="141"/>
      <c r="M28" s="141"/>
      <c r="N28" s="141"/>
      <c r="O28" s="141"/>
      <c r="P28" s="141"/>
    </row>
    <row r="29" spans="2:20" s="69" customFormat="1" ht="29.25" customHeight="1" x14ac:dyDescent="0.25">
      <c r="B29" s="141" t="s">
        <v>185</v>
      </c>
      <c r="C29" s="141"/>
      <c r="D29" s="141"/>
      <c r="E29" s="141"/>
      <c r="F29" s="141"/>
      <c r="G29" s="141"/>
      <c r="H29" s="141"/>
      <c r="I29" s="141"/>
      <c r="J29" s="141"/>
      <c r="K29" s="141"/>
      <c r="L29" s="141"/>
      <c r="M29" s="141"/>
      <c r="N29" s="141"/>
      <c r="O29" s="141"/>
      <c r="P29" s="141"/>
    </row>
    <row r="30" spans="2:20" s="25" customFormat="1" x14ac:dyDescent="0.25">
      <c r="B30" s="70" t="s">
        <v>226</v>
      </c>
      <c r="I30" s="71"/>
      <c r="J30" s="71"/>
    </row>
    <row r="31" spans="2:20" ht="15" customHeight="1" x14ac:dyDescent="0.25">
      <c r="B31" s="141" t="s">
        <v>267</v>
      </c>
      <c r="C31" s="141"/>
      <c r="D31" s="141"/>
      <c r="E31" s="141"/>
      <c r="F31" s="141"/>
      <c r="G31" s="141"/>
      <c r="H31" s="141"/>
      <c r="I31" s="141"/>
      <c r="J31" s="141"/>
      <c r="K31" s="141"/>
      <c r="L31" s="141"/>
      <c r="M31" s="141"/>
      <c r="N31" s="141"/>
      <c r="O31" s="141"/>
      <c r="P31" s="141"/>
    </row>
    <row r="32" spans="2:20" ht="15" customHeight="1" x14ac:dyDescent="0.25">
      <c r="B32" s="141" t="s">
        <v>268</v>
      </c>
      <c r="C32" s="141"/>
      <c r="D32" s="141"/>
      <c r="E32" s="141"/>
      <c r="F32" s="141"/>
      <c r="G32" s="141"/>
      <c r="H32" s="141"/>
      <c r="I32" s="141"/>
      <c r="J32" s="141"/>
      <c r="K32" s="141"/>
      <c r="L32" s="141"/>
      <c r="M32" s="141"/>
      <c r="N32" s="141"/>
      <c r="O32" s="141"/>
      <c r="P32" s="141"/>
    </row>
    <row r="33" spans="2:16" ht="15" customHeight="1" x14ac:dyDescent="0.25">
      <c r="B33" s="141" t="s">
        <v>269</v>
      </c>
      <c r="C33" s="141"/>
      <c r="D33" s="141"/>
      <c r="E33" s="141"/>
      <c r="F33" s="141"/>
      <c r="G33" s="141"/>
      <c r="H33" s="141"/>
      <c r="I33" s="141"/>
      <c r="J33" s="141"/>
      <c r="K33" s="141"/>
      <c r="L33" s="141"/>
      <c r="M33" s="141"/>
      <c r="N33" s="141"/>
      <c r="O33" s="141"/>
      <c r="P33" s="141"/>
    </row>
    <row r="34" spans="2:16" x14ac:dyDescent="0.25">
      <c r="B34" s="42" t="s">
        <v>173</v>
      </c>
      <c r="C34" s="178" t="str">
        <f>STUDIES!A7</f>
        <v>Garland, 2015 (5)</v>
      </c>
      <c r="D34" s="178"/>
      <c r="E34" s="178"/>
      <c r="F34" s="178"/>
      <c r="G34" s="178"/>
      <c r="H34" s="178"/>
      <c r="I34" s="178"/>
      <c r="J34" s="178"/>
      <c r="K34" s="178"/>
      <c r="L34" s="178"/>
      <c r="M34" s="178"/>
      <c r="N34" s="178"/>
      <c r="O34" s="178"/>
      <c r="P34" s="178"/>
    </row>
    <row r="36" spans="2:16" ht="21.75" thickBot="1" x14ac:dyDescent="0.3">
      <c r="B36" s="40" t="s">
        <v>52</v>
      </c>
      <c r="C36" s="41"/>
      <c r="D36" s="41"/>
      <c r="E36" s="41"/>
      <c r="F36" s="41"/>
      <c r="G36" s="41"/>
      <c r="H36" s="41"/>
      <c r="I36" s="41"/>
      <c r="J36" s="41"/>
      <c r="K36" s="41"/>
      <c r="L36" s="41"/>
      <c r="M36" s="41"/>
      <c r="N36" s="41"/>
      <c r="O36" s="41"/>
      <c r="P36" s="72"/>
    </row>
    <row r="38" spans="2:16" s="42" customFormat="1" ht="15" customHeight="1" x14ac:dyDescent="0.25">
      <c r="B38" s="179" t="s">
        <v>71</v>
      </c>
      <c r="C38" s="180"/>
      <c r="D38" s="180"/>
      <c r="E38" s="142" t="s">
        <v>72</v>
      </c>
      <c r="F38" s="142"/>
      <c r="G38" s="142"/>
      <c r="H38" s="142"/>
      <c r="I38" s="142" t="s">
        <v>73</v>
      </c>
      <c r="J38" s="142"/>
      <c r="K38" s="142" t="s">
        <v>28</v>
      </c>
      <c r="L38" s="142"/>
      <c r="M38" s="146" t="s">
        <v>31</v>
      </c>
      <c r="N38" s="146"/>
      <c r="O38" s="142" t="s">
        <v>30</v>
      </c>
      <c r="P38" s="143"/>
    </row>
    <row r="39" spans="2:16" s="42" customFormat="1" ht="29.25" customHeight="1" thickBot="1" x14ac:dyDescent="0.3">
      <c r="B39" s="181"/>
      <c r="C39" s="182"/>
      <c r="D39" s="182"/>
      <c r="E39" s="147" t="str">
        <f>O12</f>
        <v>Control group (Placebo − females 16−26 years)</v>
      </c>
      <c r="F39" s="147"/>
      <c r="G39" s="147" t="str">
        <f>P12</f>
        <v>Intervention group (9vHPV − females 16−26 years)</v>
      </c>
      <c r="H39" s="147"/>
      <c r="I39" s="144" t="s">
        <v>27</v>
      </c>
      <c r="J39" s="144"/>
      <c r="K39" s="144" t="s">
        <v>29</v>
      </c>
      <c r="L39" s="144"/>
      <c r="M39" s="147"/>
      <c r="N39" s="147"/>
      <c r="O39" s="144"/>
      <c r="P39" s="145"/>
    </row>
    <row r="40" spans="2:16" x14ac:dyDescent="0.25">
      <c r="B40" s="153" t="str">
        <f>B13</f>
        <v>One or more AEs</v>
      </c>
      <c r="C40" s="154"/>
      <c r="D40" s="154"/>
      <c r="E40" s="151" t="str">
        <f>IF(Q14="","",Q14)</f>
        <v>751 per 1 000</v>
      </c>
      <c r="F40" s="151"/>
      <c r="G40" s="185" t="s">
        <v>425</v>
      </c>
      <c r="H40" s="185"/>
      <c r="I40" s="152" t="str">
        <f>IF(S14="","",S14)</f>
        <v>RR 1.28 (1.19−1.37)</v>
      </c>
      <c r="J40" s="152"/>
      <c r="K40" s="186" t="str">
        <f>IF(B14="","",B14)</f>
        <v>913 (1RCT)</v>
      </c>
      <c r="L40" s="186"/>
      <c r="M40" s="85" t="str">
        <f>IF(T14="","",T14)</f>
        <v xml:space="preserve">HIgh </v>
      </c>
      <c r="N40" s="88"/>
      <c r="O40" s="149"/>
      <c r="P40" s="150"/>
    </row>
    <row r="41" spans="2:16" x14ac:dyDescent="0.25">
      <c r="B41" s="153" t="str">
        <f>B15</f>
        <v>Injection-site events</v>
      </c>
      <c r="C41" s="154"/>
      <c r="D41" s="154"/>
      <c r="E41" s="151" t="str">
        <f>IF(Q16="","",Q16)</f>
        <v>439 per 1 000</v>
      </c>
      <c r="F41" s="151"/>
      <c r="G41" s="184" t="s">
        <v>422</v>
      </c>
      <c r="H41" s="184"/>
      <c r="I41" s="152" t="str">
        <f>IF(S16="","",S16)</f>
        <v>RR 2.01 (1.76−2.29)</v>
      </c>
      <c r="J41" s="152"/>
      <c r="K41" s="148" t="str">
        <f>IF(B16="","",B16)</f>
        <v>913 (1RCT)</v>
      </c>
      <c r="L41" s="148"/>
      <c r="M41" s="85" t="str">
        <f>IF(T16="","",T16)</f>
        <v xml:space="preserve">HIgh </v>
      </c>
      <c r="N41" s="88"/>
      <c r="O41" s="149"/>
      <c r="P41" s="150"/>
    </row>
    <row r="42" spans="2:16" x14ac:dyDescent="0.25">
      <c r="B42" s="153" t="str">
        <f>B17</f>
        <v>Systemic events</v>
      </c>
      <c r="C42" s="154"/>
      <c r="D42" s="154"/>
      <c r="E42" s="151" t="str">
        <f>IF(Q18="","",Q18)</f>
        <v>557 per 1 000</v>
      </c>
      <c r="F42" s="151"/>
      <c r="G42" s="184" t="s">
        <v>423</v>
      </c>
      <c r="H42" s="184"/>
      <c r="I42" s="152" t="str">
        <f>IF(S18="","",S18)</f>
        <v>RR 1.07 (0.95−1.21)</v>
      </c>
      <c r="J42" s="152"/>
      <c r="K42" s="148" t="str">
        <f>IF(B18="","",B18)</f>
        <v>913 (1RCT)</v>
      </c>
      <c r="L42" s="148"/>
      <c r="M42" s="85" t="str">
        <f>IF(T18="","",T18)</f>
        <v xml:space="preserve">HIgh </v>
      </c>
      <c r="N42" s="88"/>
      <c r="O42" s="149"/>
      <c r="P42" s="150"/>
    </row>
    <row r="43" spans="2:16" x14ac:dyDescent="0.25">
      <c r="B43" s="153" t="str">
        <f>B19</f>
        <v>Serious events</v>
      </c>
      <c r="C43" s="154"/>
      <c r="D43" s="154"/>
      <c r="E43" s="151" t="str">
        <f>IF(Q20="","",Q20)</f>
        <v>1 per 1 000</v>
      </c>
      <c r="F43" s="151"/>
      <c r="G43" s="184" t="s">
        <v>424</v>
      </c>
      <c r="H43" s="184"/>
      <c r="I43" s="152" t="str">
        <f>IF(S20="","",S20)</f>
        <v>RR 0.50 (0.10−2.47)</v>
      </c>
      <c r="J43" s="152"/>
      <c r="K43" s="148" t="str">
        <f>IF(B20="","",B20)</f>
        <v>913 (1RCT)</v>
      </c>
      <c r="L43" s="148"/>
      <c r="M43" s="85" t="str">
        <f>IF(T20="","",T20)</f>
        <v xml:space="preserve">HIgh </v>
      </c>
      <c r="N43" s="88"/>
      <c r="O43" s="149"/>
      <c r="P43" s="150"/>
    </row>
    <row r="44" spans="2:16" x14ac:dyDescent="0.25">
      <c r="B44" s="156" t="str">
        <f>B21</f>
        <v>Discontinuation due to AEs</v>
      </c>
      <c r="C44" s="157"/>
      <c r="D44" s="157"/>
      <c r="E44" s="158" t="str">
        <f>IF(Q22="","",Q22)</f>
        <v>0 per 1 000</v>
      </c>
      <c r="F44" s="158"/>
      <c r="G44" s="187" t="s">
        <v>120</v>
      </c>
      <c r="H44" s="187"/>
      <c r="I44" s="183" t="str">
        <f>IF(S22="","",S22)</f>
        <v>RR 3.51 (0.18−67.88)</v>
      </c>
      <c r="J44" s="183"/>
      <c r="K44" s="159" t="str">
        <f>IF(B22="","",B22)</f>
        <v>913 (1RCT)</v>
      </c>
      <c r="L44" s="159"/>
      <c r="M44" s="86" t="str">
        <f>IF(T22="","",T22)</f>
        <v>Moderate</v>
      </c>
      <c r="N44" s="87">
        <v>2</v>
      </c>
      <c r="O44" s="160"/>
      <c r="P44" s="161"/>
    </row>
    <row r="45" spans="2:16" x14ac:dyDescent="0.25">
      <c r="B45" s="155" t="s">
        <v>427</v>
      </c>
      <c r="C45" s="155"/>
      <c r="D45" s="155"/>
      <c r="E45" s="155"/>
      <c r="F45" s="155"/>
      <c r="G45" s="155"/>
      <c r="H45" s="155"/>
      <c r="I45" s="155"/>
      <c r="J45" s="155"/>
      <c r="K45" s="155"/>
      <c r="L45" s="155"/>
      <c r="M45" s="155"/>
      <c r="N45" s="155"/>
      <c r="O45" s="155"/>
      <c r="P45" s="155"/>
    </row>
    <row r="46" spans="2:16" x14ac:dyDescent="0.25">
      <c r="B46" s="140" t="s">
        <v>263</v>
      </c>
      <c r="C46" s="140"/>
      <c r="D46" s="140"/>
      <c r="E46" s="140"/>
      <c r="F46" s="140"/>
      <c r="G46" s="140"/>
      <c r="H46" s="140"/>
      <c r="I46" s="140"/>
      <c r="J46" s="140"/>
      <c r="K46" s="140"/>
      <c r="L46" s="140"/>
      <c r="M46" s="140"/>
      <c r="N46" s="140"/>
      <c r="O46" s="140"/>
      <c r="P46" s="140"/>
    </row>
    <row r="47" spans="2:16" x14ac:dyDescent="0.25">
      <c r="B47" s="140" t="s">
        <v>264</v>
      </c>
      <c r="C47" s="140"/>
      <c r="D47" s="140"/>
      <c r="E47" s="140"/>
      <c r="F47" s="140"/>
      <c r="G47" s="140"/>
      <c r="H47" s="140"/>
      <c r="I47" s="140"/>
      <c r="J47" s="140"/>
      <c r="K47" s="140"/>
      <c r="L47" s="140"/>
      <c r="M47" s="140"/>
      <c r="N47" s="140"/>
      <c r="O47" s="140"/>
      <c r="P47" s="140"/>
    </row>
    <row r="48" spans="2:16" s="69" customFormat="1" x14ac:dyDescent="0.25">
      <c r="B48" s="140" t="s">
        <v>113</v>
      </c>
      <c r="C48" s="140"/>
      <c r="D48" s="140"/>
      <c r="E48" s="140"/>
      <c r="F48" s="140"/>
      <c r="G48" s="140"/>
      <c r="H48" s="140"/>
      <c r="I48" s="140"/>
      <c r="J48" s="140"/>
      <c r="K48" s="140"/>
      <c r="L48" s="140"/>
      <c r="M48" s="140"/>
      <c r="N48" s="140"/>
      <c r="O48" s="140"/>
      <c r="P48" s="140"/>
    </row>
    <row r="49" spans="2:16" s="69" customFormat="1" x14ac:dyDescent="0.25">
      <c r="B49" s="140" t="s">
        <v>265</v>
      </c>
      <c r="C49" s="140"/>
      <c r="D49" s="140"/>
      <c r="E49" s="140"/>
      <c r="F49" s="140"/>
      <c r="G49" s="140"/>
      <c r="H49" s="140"/>
      <c r="I49" s="140"/>
      <c r="J49" s="140"/>
      <c r="K49" s="140"/>
      <c r="L49" s="140"/>
      <c r="M49" s="140"/>
      <c r="N49" s="140"/>
      <c r="O49" s="140"/>
      <c r="P49" s="140"/>
    </row>
    <row r="50" spans="2:16" s="69" customFormat="1" ht="28.5" customHeight="1" x14ac:dyDescent="0.25">
      <c r="B50" s="141" t="s">
        <v>266</v>
      </c>
      <c r="C50" s="141"/>
      <c r="D50" s="141"/>
      <c r="E50" s="141"/>
      <c r="F50" s="141"/>
      <c r="G50" s="141"/>
      <c r="H50" s="141"/>
      <c r="I50" s="141"/>
      <c r="J50" s="141"/>
      <c r="K50" s="141"/>
      <c r="L50" s="141"/>
      <c r="M50" s="141"/>
      <c r="N50" s="141"/>
      <c r="O50" s="141"/>
      <c r="P50" s="141"/>
    </row>
    <row r="51" spans="2:16" s="69" customFormat="1" ht="29.25" customHeight="1" x14ac:dyDescent="0.25">
      <c r="B51" s="141" t="s">
        <v>185</v>
      </c>
      <c r="C51" s="141"/>
      <c r="D51" s="141"/>
      <c r="E51" s="141"/>
      <c r="F51" s="141"/>
      <c r="G51" s="141"/>
      <c r="H51" s="141"/>
      <c r="I51" s="141"/>
      <c r="J51" s="141"/>
      <c r="K51" s="141"/>
      <c r="L51" s="141"/>
      <c r="M51" s="141"/>
      <c r="N51" s="141"/>
      <c r="O51" s="141"/>
      <c r="P51" s="141"/>
    </row>
    <row r="52" spans="2:16" s="25" customFormat="1" x14ac:dyDescent="0.25">
      <c r="B52" s="70" t="s">
        <v>226</v>
      </c>
      <c r="I52" s="71"/>
      <c r="J52" s="71"/>
    </row>
    <row r="53" spans="2:16" ht="15" customHeight="1" x14ac:dyDescent="0.25">
      <c r="B53" s="141" t="s">
        <v>269</v>
      </c>
      <c r="C53" s="141"/>
      <c r="D53" s="141"/>
      <c r="E53" s="141"/>
      <c r="F53" s="141"/>
      <c r="G53" s="141"/>
      <c r="H53" s="141"/>
      <c r="I53" s="141"/>
      <c r="J53" s="141"/>
      <c r="K53" s="141"/>
      <c r="L53" s="141"/>
      <c r="M53" s="141"/>
      <c r="N53" s="141"/>
      <c r="O53" s="141"/>
      <c r="P53" s="141"/>
    </row>
    <row r="54" spans="2:16" x14ac:dyDescent="0.25">
      <c r="B54" s="42" t="s">
        <v>173</v>
      </c>
      <c r="C54" s="178" t="str">
        <f>C34</f>
        <v>Garland, 2015 (5)</v>
      </c>
      <c r="D54" s="178"/>
      <c r="E54" s="178"/>
      <c r="F54" s="178"/>
      <c r="G54" s="178"/>
      <c r="H54" s="178"/>
      <c r="I54" s="178"/>
      <c r="J54" s="178"/>
      <c r="K54" s="178"/>
      <c r="L54" s="178"/>
      <c r="M54" s="178"/>
      <c r="N54" s="178"/>
      <c r="O54" s="178"/>
      <c r="P54" s="178"/>
    </row>
  </sheetData>
  <mergeCells count="71">
    <mergeCell ref="B45:P45"/>
    <mergeCell ref="B47:P47"/>
    <mergeCell ref="B48:P48"/>
    <mergeCell ref="O44:P44"/>
    <mergeCell ref="B43:D43"/>
    <mergeCell ref="E43:F43"/>
    <mergeCell ref="G43:H43"/>
    <mergeCell ref="I43:J43"/>
    <mergeCell ref="K43:L43"/>
    <mergeCell ref="O43:P43"/>
    <mergeCell ref="I44:J44"/>
    <mergeCell ref="K44:L44"/>
    <mergeCell ref="B46:P46"/>
    <mergeCell ref="B50:P50"/>
    <mergeCell ref="B53:P53"/>
    <mergeCell ref="C54:P54"/>
    <mergeCell ref="B49:P49"/>
    <mergeCell ref="E40:F40"/>
    <mergeCell ref="G40:H40"/>
    <mergeCell ref="B44:D44"/>
    <mergeCell ref="E44:F44"/>
    <mergeCell ref="G44:H44"/>
    <mergeCell ref="O42:P42"/>
    <mergeCell ref="O40:P40"/>
    <mergeCell ref="B41:D41"/>
    <mergeCell ref="E41:F41"/>
    <mergeCell ref="G41:H41"/>
    <mergeCell ref="I41:J41"/>
    <mergeCell ref="K41:L41"/>
    <mergeCell ref="B42:D42"/>
    <mergeCell ref="E42:F42"/>
    <mergeCell ref="G42:H42"/>
    <mergeCell ref="I42:J42"/>
    <mergeCell ref="K42:L42"/>
    <mergeCell ref="B27:P27"/>
    <mergeCell ref="B28:P28"/>
    <mergeCell ref="I38:J38"/>
    <mergeCell ref="K38:L38"/>
    <mergeCell ref="O41:P41"/>
    <mergeCell ref="O11:P11"/>
    <mergeCell ref="B25:P25"/>
    <mergeCell ref="C34:P34"/>
    <mergeCell ref="B24:P24"/>
    <mergeCell ref="B40:D40"/>
    <mergeCell ref="B26:P26"/>
    <mergeCell ref="B29:P29"/>
    <mergeCell ref="I40:J40"/>
    <mergeCell ref="K40:L40"/>
    <mergeCell ref="O38:P39"/>
    <mergeCell ref="E39:F39"/>
    <mergeCell ref="G39:H39"/>
    <mergeCell ref="I39:J39"/>
    <mergeCell ref="K39:L39"/>
    <mergeCell ref="B38:D39"/>
    <mergeCell ref="E38:H38"/>
    <mergeCell ref="B51:P51"/>
    <mergeCell ref="C2:P2"/>
    <mergeCell ref="C3:P3"/>
    <mergeCell ref="C4:P4"/>
    <mergeCell ref="C5:P5"/>
    <mergeCell ref="C6:P6"/>
    <mergeCell ref="M38:N39"/>
    <mergeCell ref="B32:P32"/>
    <mergeCell ref="B33:P33"/>
    <mergeCell ref="B10:N10"/>
    <mergeCell ref="O10:T10"/>
    <mergeCell ref="R11:S11"/>
    <mergeCell ref="T11:T12"/>
    <mergeCell ref="B23:P23"/>
    <mergeCell ref="B11:B12"/>
    <mergeCell ref="B31:P31"/>
  </mergeCells>
  <conditionalFormatting sqref="M15 M17 M19 M21">
    <cfRule type="cellIs" dxfId="351" priority="103" operator="equal">
      <formula>"Very large"</formula>
    </cfRule>
    <cfRule type="cellIs" dxfId="350" priority="104" operator="equal">
      <formula>"Large"</formula>
    </cfRule>
  </conditionalFormatting>
  <conditionalFormatting sqref="I15 I17 I19 I21">
    <cfRule type="cellIs" dxfId="349" priority="107" operator="equal">
      <formula>"Very serious"</formula>
    </cfRule>
    <cfRule type="cellIs" dxfId="348" priority="108" operator="equal">
      <formula>"Serious"</formula>
    </cfRule>
  </conditionalFormatting>
  <conditionalFormatting sqref="I14">
    <cfRule type="cellIs" dxfId="347" priority="97" operator="equal">
      <formula>"Very serious"</formula>
    </cfRule>
    <cfRule type="cellIs" dxfId="346" priority="98" operator="equal">
      <formula>"Serious"</formula>
    </cfRule>
  </conditionalFormatting>
  <conditionalFormatting sqref="M14">
    <cfRule type="cellIs" dxfId="345" priority="93" operator="equal">
      <formula>"Very large"</formula>
    </cfRule>
    <cfRule type="cellIs" dxfId="344" priority="94" operator="equal">
      <formula>"Large"</formula>
    </cfRule>
  </conditionalFormatting>
  <conditionalFormatting sqref="C14">
    <cfRule type="cellIs" dxfId="343" priority="91" operator="equal">
      <formula>"Very serious"</formula>
    </cfRule>
    <cfRule type="cellIs" dxfId="342" priority="92" operator="equal">
      <formula>"Serious"</formula>
    </cfRule>
  </conditionalFormatting>
  <conditionalFormatting sqref="I16">
    <cfRule type="cellIs" dxfId="341" priority="85" operator="equal">
      <formula>"Very serious"</formula>
    </cfRule>
    <cfRule type="cellIs" dxfId="340" priority="86" operator="equal">
      <formula>"Serious"</formula>
    </cfRule>
  </conditionalFormatting>
  <conditionalFormatting sqref="M16">
    <cfRule type="cellIs" dxfId="339" priority="81" operator="equal">
      <formula>"Very large"</formula>
    </cfRule>
    <cfRule type="cellIs" dxfId="338" priority="82" operator="equal">
      <formula>"Large"</formula>
    </cfRule>
  </conditionalFormatting>
  <conditionalFormatting sqref="C16">
    <cfRule type="cellIs" dxfId="337" priority="79" operator="equal">
      <formula>"Very serious"</formula>
    </cfRule>
    <cfRule type="cellIs" dxfId="336" priority="80" operator="equal">
      <formula>"Serious"</formula>
    </cfRule>
  </conditionalFormatting>
  <conditionalFormatting sqref="M18">
    <cfRule type="cellIs" dxfId="335" priority="69" operator="equal">
      <formula>"Very large"</formula>
    </cfRule>
    <cfRule type="cellIs" dxfId="334" priority="70" operator="equal">
      <formula>"Large"</formula>
    </cfRule>
  </conditionalFormatting>
  <conditionalFormatting sqref="C18">
    <cfRule type="cellIs" dxfId="333" priority="67" operator="equal">
      <formula>"Very serious"</formula>
    </cfRule>
    <cfRule type="cellIs" dxfId="332" priority="68" operator="equal">
      <formula>"Serious"</formula>
    </cfRule>
  </conditionalFormatting>
  <conditionalFormatting sqref="G15 G17 G19 G21">
    <cfRule type="cellIs" dxfId="331" priority="41" operator="equal">
      <formula>"Very serious"</formula>
    </cfRule>
    <cfRule type="cellIs" dxfId="330" priority="42" operator="equal">
      <formula>"Serious"</formula>
    </cfRule>
  </conditionalFormatting>
  <conditionalFormatting sqref="M20">
    <cfRule type="cellIs" dxfId="329" priority="57" operator="equal">
      <formula>"Very large"</formula>
    </cfRule>
    <cfRule type="cellIs" dxfId="328" priority="58" operator="equal">
      <formula>"Large"</formula>
    </cfRule>
  </conditionalFormatting>
  <conditionalFormatting sqref="C20">
    <cfRule type="cellIs" dxfId="327" priority="55" operator="equal">
      <formula>"Very serious"</formula>
    </cfRule>
    <cfRule type="cellIs" dxfId="326" priority="56" operator="equal">
      <formula>"Serious"</formula>
    </cfRule>
  </conditionalFormatting>
  <conditionalFormatting sqref="E14">
    <cfRule type="cellIs" dxfId="325" priority="25" operator="equal">
      <formula>"Very serious"</formula>
    </cfRule>
    <cfRule type="cellIs" dxfId="324" priority="26" operator="equal">
      <formula>"Serious"</formula>
    </cfRule>
  </conditionalFormatting>
  <conditionalFormatting sqref="I22">
    <cfRule type="cellIs" dxfId="323" priority="49" operator="equal">
      <formula>"Very serious"</formula>
    </cfRule>
    <cfRule type="cellIs" dxfId="322" priority="50" operator="equal">
      <formula>"Serious"</formula>
    </cfRule>
  </conditionalFormatting>
  <conditionalFormatting sqref="G18">
    <cfRule type="cellIs" dxfId="321" priority="35" operator="equal">
      <formula>"Very serious"</formula>
    </cfRule>
    <cfRule type="cellIs" dxfId="320" priority="36" operator="equal">
      <formula>"Serious"</formula>
    </cfRule>
  </conditionalFormatting>
  <conditionalFormatting sqref="M22">
    <cfRule type="cellIs" dxfId="319" priority="45" operator="equal">
      <formula>"Very large"</formula>
    </cfRule>
    <cfRule type="cellIs" dxfId="318" priority="46" operator="equal">
      <formula>"Large"</formula>
    </cfRule>
  </conditionalFormatting>
  <conditionalFormatting sqref="C22">
    <cfRule type="cellIs" dxfId="317" priority="43" operator="equal">
      <formula>"Very serious"</formula>
    </cfRule>
    <cfRule type="cellIs" dxfId="316" priority="44" operator="equal">
      <formula>"Serious"</formula>
    </cfRule>
  </conditionalFormatting>
  <conditionalFormatting sqref="G14">
    <cfRule type="cellIs" dxfId="315" priority="39" operator="equal">
      <formula>"Very serious"</formula>
    </cfRule>
    <cfRule type="cellIs" dxfId="314" priority="40" operator="equal">
      <formula>"Serious"</formula>
    </cfRule>
  </conditionalFormatting>
  <conditionalFormatting sqref="G16">
    <cfRule type="cellIs" dxfId="313" priority="37" operator="equal">
      <formula>"Very serious"</formula>
    </cfRule>
    <cfRule type="cellIs" dxfId="312" priority="38" operator="equal">
      <formula>"Serious"</formula>
    </cfRule>
  </conditionalFormatting>
  <conditionalFormatting sqref="G20">
    <cfRule type="cellIs" dxfId="311" priority="33" operator="equal">
      <formula>"Very serious"</formula>
    </cfRule>
    <cfRule type="cellIs" dxfId="310" priority="34" operator="equal">
      <formula>"Serious"</formula>
    </cfRule>
  </conditionalFormatting>
  <conditionalFormatting sqref="G22">
    <cfRule type="cellIs" dxfId="309" priority="31" operator="equal">
      <formula>"Very serious"</formula>
    </cfRule>
    <cfRule type="cellIs" dxfId="308" priority="32" operator="equal">
      <formula>"Serious"</formula>
    </cfRule>
  </conditionalFormatting>
  <conditionalFormatting sqref="E15 E17 E19 E21">
    <cfRule type="cellIs" dxfId="307" priority="27" operator="equal">
      <formula>"Very serious"</formula>
    </cfRule>
    <cfRule type="cellIs" dxfId="306" priority="28" operator="equal">
      <formula>"Serious"</formula>
    </cfRule>
  </conditionalFormatting>
  <conditionalFormatting sqref="E16">
    <cfRule type="cellIs" dxfId="305" priority="23" operator="equal">
      <formula>"Very serious"</formula>
    </cfRule>
    <cfRule type="cellIs" dxfId="304" priority="24" operator="equal">
      <formula>"Serious"</formula>
    </cfRule>
  </conditionalFormatting>
  <conditionalFormatting sqref="E18">
    <cfRule type="cellIs" dxfId="303" priority="21" operator="equal">
      <formula>"Very serious"</formula>
    </cfRule>
    <cfRule type="cellIs" dxfId="302" priority="22" operator="equal">
      <formula>"Serious"</formula>
    </cfRule>
  </conditionalFormatting>
  <conditionalFormatting sqref="E20">
    <cfRule type="cellIs" dxfId="301" priority="19" operator="equal">
      <formula>"Very serious"</formula>
    </cfRule>
    <cfRule type="cellIs" dxfId="300" priority="20" operator="equal">
      <formula>"Serious"</formula>
    </cfRule>
  </conditionalFormatting>
  <conditionalFormatting sqref="E22">
    <cfRule type="cellIs" dxfId="299" priority="17" operator="equal">
      <formula>"Very serious"</formula>
    </cfRule>
    <cfRule type="cellIs" dxfId="298" priority="18" operator="equal">
      <formula>"Serious"</formula>
    </cfRule>
  </conditionalFormatting>
  <conditionalFormatting sqref="K15 K17 K19 K21">
    <cfRule type="cellIs" dxfId="297" priority="15" operator="equal">
      <formula>"Very serious"</formula>
    </cfRule>
    <cfRule type="cellIs" dxfId="296" priority="16" operator="equal">
      <formula>"Serious"</formula>
    </cfRule>
  </conditionalFormatting>
  <conditionalFormatting sqref="K14">
    <cfRule type="cellIs" dxfId="295" priority="13" operator="equal">
      <formula>"Very serious"</formula>
    </cfRule>
    <cfRule type="cellIs" dxfId="294" priority="14" operator="equal">
      <formula>"Serious"</formula>
    </cfRule>
  </conditionalFormatting>
  <conditionalFormatting sqref="K16">
    <cfRule type="cellIs" dxfId="293" priority="11" operator="equal">
      <formula>"Very serious"</formula>
    </cfRule>
    <cfRule type="cellIs" dxfId="292" priority="12" operator="equal">
      <formula>"Serious"</formula>
    </cfRule>
  </conditionalFormatting>
  <conditionalFormatting sqref="K18">
    <cfRule type="cellIs" dxfId="291" priority="9" operator="equal">
      <formula>"Very serious"</formula>
    </cfRule>
    <cfRule type="cellIs" dxfId="290" priority="10" operator="equal">
      <formula>"Serious"</formula>
    </cfRule>
  </conditionalFormatting>
  <conditionalFormatting sqref="K20">
    <cfRule type="cellIs" dxfId="289" priority="7" operator="equal">
      <formula>"Very serious"</formula>
    </cfRule>
    <cfRule type="cellIs" dxfId="288" priority="8" operator="equal">
      <formula>"Serious"</formula>
    </cfRule>
  </conditionalFormatting>
  <conditionalFormatting sqref="K22">
    <cfRule type="cellIs" dxfId="287" priority="5" operator="equal">
      <formula>"Very serious"</formula>
    </cfRule>
    <cfRule type="cellIs" dxfId="286" priority="6" operator="equal">
      <formula>"Serious"</formula>
    </cfRule>
  </conditionalFormatting>
  <conditionalFormatting sqref="I18">
    <cfRule type="cellIs" dxfId="285" priority="3" operator="equal">
      <formula>"Very serious"</formula>
    </cfRule>
    <cfRule type="cellIs" dxfId="284" priority="4" operator="equal">
      <formula>"Serious"</formula>
    </cfRule>
  </conditionalFormatting>
  <conditionalFormatting sqref="I20">
    <cfRule type="cellIs" dxfId="283" priority="1" operator="equal">
      <formula>"Very serious"</formula>
    </cfRule>
    <cfRule type="cellIs" dxfId="282" priority="2" operator="equal">
      <formula>"Serious"</formula>
    </cfRule>
  </conditionalFormatting>
  <dataValidations count="5">
    <dataValidation type="list" errorStyle="warning" allowBlank="1" showInputMessage="1" showErrorMessage="1" sqref="C14 C16 C18 I14 I16 G14 G16 G20 C22 G18 C20 I22 G22 I18 I20">
      <formula1>Down</formula1>
    </dataValidation>
    <dataValidation type="list" errorStyle="warning" allowBlank="1" showInputMessage="1" showErrorMessage="1" sqref="E19 E15 C15 C17 C19 G19 G15 G17 I17 I19 E17 I15 K19 K15 K17">
      <formula1>Grade_down</formula1>
    </dataValidation>
    <dataValidation type="list" allowBlank="1" showInputMessage="1" showErrorMessage="1" sqref="M14 M16 M18 M20 M22">
      <formula1>g</formula1>
    </dataValidation>
    <dataValidation type="list" errorStyle="warning" allowBlank="1" showInputMessage="1" showErrorMessage="1" sqref="E14 E16 E18 E20 E22 K14 K16 K18 K20 K22">
      <formula1>DOWN_N</formula1>
    </dataValidation>
    <dataValidation type="list" errorStyle="warning" allowBlank="1" showInputMessage="1" showErrorMessage="1" sqref="T14 T16 T18 T20 T22">
      <formula1>GRADE</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Scientific Output Document" ma:contentTypeID="0x01010033C6D12616634881B00942D2FCD0A93B00E44FF68AA2AB4E9DA1C9CE14CB96806400D74377E944699149A26D84D03429E547" ma:contentTypeVersion="0" ma:contentTypeDescription="Sicientific Output Document Content Type" ma:contentTypeScope="" ma:versionID="898e06341f2cdc89875b2e4e53659b19">
  <xsd:schema xmlns:xsd="http://www.w3.org/2001/XMLSchema" xmlns:xs="http://www.w3.org/2001/XMLSchema" xmlns:p="http://schemas.microsoft.com/office/2006/metadata/properties" xmlns:ns2="B023F832-6B08-46A5-9C00-D48C4BE1B8FA" targetNamespace="http://schemas.microsoft.com/office/2006/metadata/properties" ma:root="true" ma:fieldsID="78d0172654c867568f3c4327e6adb3a7" ns2:_="">
    <xsd:import namespace="B023F832-6B08-46A5-9C00-D48C4BE1B8FA"/>
    <xsd:element name="properties">
      <xsd:complexType>
        <xsd:sequence>
          <xsd:element name="documentManagement">
            <xsd:complexType>
              <xsd:all>
                <xsd:element ref="ns2:ECDC_SARMS_Identifier" minOccurs="0"/>
                <xsd:element ref="ns2:ECDC_SARMS_Description_Doc" minOccurs="0"/>
                <xsd:element ref="ns2:ECDC_SARMS_Doc_Contributor" minOccurs="0"/>
                <xsd:element ref="ns2:ECDC_SARMS_Format"/>
                <xsd:element ref="ns2:ECDC_SARMS_Publisher"/>
                <xsd:element ref="ns2:ECDC_SARMS_Relation" minOccurs="0"/>
                <xsd:element ref="ns2:ECDC_SARMS_Clearance" minOccurs="0"/>
                <xsd:element ref="ns2:ECDC_SARMS_Rights" minOccurs="0"/>
                <xsd:element ref="ns2:ECDC_SARMS_Effective_Date"/>
                <xsd:element ref="ns2:ECDC_SARMS_Coverage"/>
                <xsd:element ref="ns2:ECDC_SARMS_Syn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3F832-6B08-46A5-9C00-D48C4BE1B8FA" elementFormDefault="qualified">
    <xsd:import namespace="http://schemas.microsoft.com/office/2006/documentManagement/types"/>
    <xsd:import namespace="http://schemas.microsoft.com/office/infopath/2007/PartnerControls"/>
    <xsd:element name="ECDC_SARMS_Identifier" ma:index="8" nillable="true" ma:displayName="Identifier" ma:internalName="ECDC_SARMS_Identifier">
      <xsd:simpleType>
        <xsd:restriction base="dms:Text"/>
      </xsd:simpleType>
    </xsd:element>
    <xsd:element name="ECDC_SARMS_Description_Doc" ma:index="9" nillable="true" ma:displayName="Description" ma:internalName="ECDC_SARMS_Description_Doc">
      <xsd:simpleType>
        <xsd:restriction base="dms:Text"/>
      </xsd:simpleType>
    </xsd:element>
    <xsd:element name="ECDC_SARMS_Doc_Contributor" ma:index="16" nillable="true" ma:displayName="Contributors" ma:internalName="ECDC_SARMS_Doc_Contributor">
      <xsd:simpleType>
        <xsd:restriction base="dms:Note">
          <xsd:maxLength value="255"/>
        </xsd:restriction>
      </xsd:simpleType>
    </xsd:element>
    <xsd:element name="ECDC_SARMS_Format" ma:index="17" ma:displayName="Format" ma:default="Supporting Document" ma:format="Dropdown" ma:internalName="ECDC_SARMS_Format">
      <xsd:simpleType>
        <xsd:restriction base="dms:Choice">
          <xsd:enumeration value="Main Output"/>
          <xsd:enumeration value="Supporting Document"/>
          <xsd:enumeration value="Publication"/>
        </xsd:restriction>
      </xsd:simpleType>
    </xsd:element>
    <xsd:element name="ECDC_SARMS_Publisher" ma:index="18" ma:displayName="Publisher" ma:default="ECDC" ma:internalName="ECDC_SARMS_Publisher">
      <xsd:simpleType>
        <xsd:restriction base="dms:Text"/>
      </xsd:simpleType>
    </xsd:element>
    <xsd:element name="ECDC_SARMS_Relation" ma:index="19" nillable="true" ma:displayName="Relation" ma:internalName="ECDC_SARMS_Relation">
      <xsd:simpleType>
        <xsd:restriction base="dms:Text"/>
      </xsd:simpleType>
    </xsd:element>
    <xsd:element name="ECDC_SARMS_Clearance" ma:index="20" nillable="true" ma:displayName="Clearance" ma:format="Dropdown" ma:internalName="ECDC_SARMS_Clearance">
      <xsd:simpleType>
        <xsd:restriction base="dms:Choice">
          <xsd:enumeration value="Internal Access Only: Not disseminated externally"/>
          <xsd:enumeration value="Restricted External Access: Restricted external dissemination only"/>
          <xsd:enumeration value="Public Access: Disseminate to all"/>
        </xsd:restriction>
      </xsd:simpleType>
    </xsd:element>
    <xsd:element name="ECDC_SARMS_Rights" ma:index="21" nillable="true" ma:displayName="Rights" ma:internalName="ECDC_SARMS_Rights">
      <xsd:simpleType>
        <xsd:restriction base="dms:Text"/>
      </xsd:simpleType>
    </xsd:element>
    <xsd:element name="ECDC_SARMS_Effective_Date" ma:index="22" ma:displayName="Effective Date" ma:default="2018-04-16T10:48:11Z" ma:format="DateOnly" ma:internalName="ECDC_SARMS_Effective_Date">
      <xsd:simpleType>
        <xsd:restriction base="dms:DateTime"/>
      </xsd:simpleType>
    </xsd:element>
    <xsd:element name="ECDC_SARMS_Coverage" ma:index="23" ma:displayName="Coverage" ma:default="None" ma:internalName="ECDC_SARMS_Coverage">
      <xsd:simpleType>
        <xsd:restriction base="dms:Text"/>
      </xsd:simpleType>
    </xsd:element>
    <xsd:element name="ECDC_SARMS_Sync" ma:index="24" nillable="true" ma:displayName="Sync" ma:default="0" ma:internalName="ECDC_SARMS_Sync">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ECDC_SARMS_Sync xmlns="B023F832-6B08-46A5-9C00-D48C4BE1B8FA">false</ECDC_SARMS_Sync>
    <ECDC_SARMS_Identifier xmlns="B023F832-6B08-46A5-9C00-D48C4BE1B8FA" xsi:nil="true"/>
    <ECDC_SARMS_Publisher xmlns="B023F832-6B08-46A5-9C00-D48C4BE1B8FA">ECDC</ECDC_SARMS_Publisher>
    <ECDC_SARMS_Effective_Date xmlns="B023F832-6B08-46A5-9C00-D48C4BE1B8FA">2018-04-16T10:48:11+00:00</ECDC_SARMS_Effective_Date>
    <ECDC_SARMS_Doc_Contributor xmlns="B023F832-6B08-46A5-9C00-D48C4BE1B8FA" xsi:nil="true"/>
    <ECDC_SARMS_Rights xmlns="B023F832-6B08-46A5-9C00-D48C4BE1B8FA" xsi:nil="true"/>
    <ECDC_SARMS_Relation xmlns="B023F832-6B08-46A5-9C00-D48C4BE1B8FA" xsi:nil="true"/>
    <ECDC_SARMS_Format xmlns="B023F832-6B08-46A5-9C00-D48C4BE1B8FA">Supporting Document</ECDC_SARMS_Format>
    <ECDC_SARMS_Description_Doc xmlns="B023F832-6B08-46A5-9C00-D48C4BE1B8FA" xsi:nil="true"/>
    <ECDC_SARMS_Clearance xmlns="B023F832-6B08-46A5-9C00-D48C4BE1B8FA" xsi:nil="true"/>
    <ECDC_SARMS_Coverage xmlns="B023F832-6B08-46A5-9C00-D48C4BE1B8FA">None</ECDC_SARMS_Coverage>
  </documentManagement>
</p:properties>
</file>

<file path=customXml/itemProps1.xml><?xml version="1.0" encoding="utf-8"?>
<ds:datastoreItem xmlns:ds="http://schemas.openxmlformats.org/officeDocument/2006/customXml" ds:itemID="{DC6BDBD8-1CBC-4847-9314-36DE9EABC218}">
  <ds:schemaRefs>
    <ds:schemaRef ds:uri="http://schemas.microsoft.com/sharepoint/v3/contenttype/forms"/>
  </ds:schemaRefs>
</ds:datastoreItem>
</file>

<file path=customXml/itemProps2.xml><?xml version="1.0" encoding="utf-8"?>
<ds:datastoreItem xmlns:ds="http://schemas.openxmlformats.org/officeDocument/2006/customXml" ds:itemID="{D02F50EA-EF25-4C8B-900B-077C797E3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3F832-6B08-46A5-9C00-D48C4BE1B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AD84514-0BB9-4DF4-A3C8-532EE4EBB0F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B023F832-6B08-46A5-9C00-D48C4BE1B8FA"/>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HOME</vt:lpstr>
      <vt:lpstr>STUDIES</vt:lpstr>
      <vt:lpstr>PICO1</vt:lpstr>
      <vt:lpstr>Hoja1</vt:lpstr>
      <vt:lpstr>PICO2</vt:lpstr>
      <vt:lpstr>PICO3</vt:lpstr>
      <vt:lpstr>PICO4</vt:lpstr>
      <vt:lpstr>PICO5</vt:lpstr>
      <vt:lpstr>PICO6</vt:lpstr>
      <vt:lpstr>PICO7</vt:lpstr>
      <vt:lpstr>PICO8</vt:lpstr>
      <vt:lpstr>PICO9</vt:lpstr>
      <vt:lpstr>PICO10</vt:lpstr>
      <vt:lpstr>REFERENCES</vt:lpstr>
      <vt:lpstr>Hoja2</vt:lpstr>
      <vt:lpstr>Down</vt:lpstr>
      <vt:lpstr>DOWN_N</vt:lpstr>
      <vt:lpstr>GRADE</vt:lpstr>
      <vt:lpstr>up</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Efficacy/effectiveness, immunogenicity, safety and tolerability of the 9-valent HPV vaccine</dc:title>
  <dc:creator>ECDC</dc:creator>
  <cp:lastModifiedBy>Vivian Tse</cp:lastModifiedBy>
  <dcterms:created xsi:type="dcterms:W3CDTF">2018-01-29T14:11:55Z</dcterms:created>
  <dcterms:modified xsi:type="dcterms:W3CDTF">2019-04-01T13:19:02Z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0x01010033C6D12616634881B00942D2FCD0A93B00E44FF68AA2AB4E9DA1C9CE14CB96806400D74377E944699149A26D84D03429E547</vt:lpwstr>
  </property>
</Properties>
</file>