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8.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10.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rojects\eCdT_jobs\post-processing\Cherazade\2019\ECDC 8664\"/>
    </mc:Choice>
  </mc:AlternateContent>
  <bookViews>
    <workbookView xWindow="2295" yWindow="135" windowWidth="10545" windowHeight="7725" tabRatio="781" firstSheet="4" activeTab="16"/>
  </bookViews>
  <sheets>
    <sheet name="11" sheetId="18" state="hidden" r:id="rId1"/>
    <sheet name="1" sheetId="14" state="hidden" r:id="rId2"/>
    <sheet name="2" sheetId="15" state="hidden" r:id="rId3"/>
    <sheet name="3" sheetId="17" state="hidden" r:id="rId4"/>
    <sheet name="Въведение" sheetId="79" r:id="rId5"/>
    <sheet name="Рамка" sheetId="81" r:id="rId6"/>
    <sheet name="D1" sheetId="73" r:id="rId7"/>
    <sheet name="D2" sheetId="74" r:id="rId8"/>
    <sheet name="D3" sheetId="75" r:id="rId9"/>
    <sheet name="D4" sheetId="70" r:id="rId10"/>
    <sheet name="D5" sheetId="76" r:id="rId11"/>
    <sheet name="D6" sheetId="78" r:id="rId12"/>
    <sheet name="D7" sheetId="77" r:id="rId13"/>
    <sheet name="Резюме" sheetId="27" r:id="rId14"/>
    <sheet name="Общ преглед на BSI и CSI" sheetId="85" r:id="rId15"/>
    <sheet name="Figures" sheetId="56" state="hidden" r:id="rId16"/>
    <sheet name="Рамка на СЗО" sheetId="84" r:id="rId17"/>
  </sheets>
  <definedNames>
    <definedName name="_xlnm.Print_Area" localSheetId="6">'D1'!$A$1:$AF$52</definedName>
    <definedName name="_xlnm.Print_Area" localSheetId="7">'D2'!$A$1:$AG$27</definedName>
    <definedName name="_xlnm.Print_Area" localSheetId="8">'D3'!$A$1:$AE$33</definedName>
    <definedName name="_xlnm.Print_Area" localSheetId="9">'D4'!$A$1:$AG$31</definedName>
    <definedName name="_xlnm.Print_Area" localSheetId="10">'D5'!$A$1:$AG$65</definedName>
    <definedName name="_xlnm.Print_Area" localSheetId="11">'D6'!$A$1:$AF$22</definedName>
    <definedName name="_xlnm.Print_Area" localSheetId="12">'D7'!$A$1:$AF$19</definedName>
    <definedName name="_xlnm.Print_Area" localSheetId="4">Въведение!$A$1:$D$18</definedName>
    <definedName name="_xlnm.Print_Area" localSheetId="14">'Общ преглед на BSI и CSI'!$A$1:$E$140</definedName>
    <definedName name="_xlnm.Print_Area" localSheetId="5">Рамка!$A$1:$G$24</definedName>
    <definedName name="_xlnm.Print_Area" localSheetId="16">'Рамка на СЗО'!$A$1:$J$56</definedName>
    <definedName name="_xlnm.Print_Area" localSheetId="13">Резюме!$A$1:$J$135</definedName>
    <definedName name="s">#REF!</definedName>
  </definedNames>
  <calcPr calcId="162913"/>
</workbook>
</file>

<file path=xl/calcChain.xml><?xml version="1.0" encoding="utf-8"?>
<calcChain xmlns="http://schemas.openxmlformats.org/spreadsheetml/2006/main">
  <c r="G19" i="81" l="1"/>
  <c r="I131" i="27"/>
  <c r="I130" i="27"/>
  <c r="I122" i="27"/>
  <c r="I112" i="27"/>
  <c r="I103" i="27"/>
  <c r="I92" i="27"/>
  <c r="H33" i="27"/>
  <c r="H32" i="27"/>
  <c r="U19" i="77"/>
  <c r="U18" i="77"/>
  <c r="S14" i="77"/>
  <c r="J14" i="77"/>
  <c r="S13" i="77"/>
  <c r="J13" i="77"/>
  <c r="S12" i="77"/>
  <c r="J12" i="77"/>
  <c r="I12" i="77"/>
  <c r="S11" i="77"/>
  <c r="J11" i="77"/>
  <c r="I11" i="77"/>
  <c r="S10" i="77"/>
  <c r="J10" i="77"/>
  <c r="J16" i="77" s="1"/>
  <c r="I10" i="77"/>
  <c r="I16" i="77" s="1"/>
  <c r="V22" i="78"/>
  <c r="V21" i="78"/>
  <c r="S17" i="78"/>
  <c r="J17" i="78"/>
  <c r="I17" i="78"/>
  <c r="S16" i="78"/>
  <c r="J16" i="78"/>
  <c r="S15" i="78"/>
  <c r="J15" i="78"/>
  <c r="S14" i="78"/>
  <c r="J14" i="78"/>
  <c r="S13" i="78"/>
  <c r="J13" i="78"/>
  <c r="S12" i="78"/>
  <c r="J12" i="78"/>
  <c r="I12" i="78"/>
  <c r="I19" i="78" s="1"/>
  <c r="S11" i="78"/>
  <c r="J11" i="78"/>
  <c r="S10" i="78"/>
  <c r="J10" i="78"/>
  <c r="J19" i="78" s="1"/>
  <c r="I10" i="78"/>
  <c r="W65" i="76"/>
  <c r="W64" i="76"/>
  <c r="T60" i="76"/>
  <c r="K60" i="76"/>
  <c r="T59" i="76"/>
  <c r="I128" i="27" s="1"/>
  <c r="K59" i="76"/>
  <c r="T58" i="76"/>
  <c r="K58" i="76"/>
  <c r="T57" i="76"/>
  <c r="K57" i="76"/>
  <c r="T56" i="76"/>
  <c r="I126" i="27" s="1"/>
  <c r="K56" i="76"/>
  <c r="T55" i="76"/>
  <c r="K55" i="76"/>
  <c r="T54" i="76"/>
  <c r="K54" i="76"/>
  <c r="J54" i="76"/>
  <c r="T53" i="76"/>
  <c r="K53" i="76"/>
  <c r="T52" i="76"/>
  <c r="K52" i="76"/>
  <c r="T51" i="76"/>
  <c r="K51" i="76"/>
  <c r="J51" i="76"/>
  <c r="T50" i="76"/>
  <c r="K50" i="76"/>
  <c r="T49" i="76"/>
  <c r="K49" i="76"/>
  <c r="T48" i="76"/>
  <c r="K48" i="76"/>
  <c r="J48" i="76"/>
  <c r="T47" i="76"/>
  <c r="K47" i="76"/>
  <c r="T46" i="76"/>
  <c r="K46" i="76"/>
  <c r="T45" i="76"/>
  <c r="K45" i="76"/>
  <c r="T44" i="76"/>
  <c r="K44" i="76"/>
  <c r="T43" i="76"/>
  <c r="K43" i="76"/>
  <c r="T42" i="76"/>
  <c r="I105" i="27" s="1"/>
  <c r="K42" i="76"/>
  <c r="T41" i="76"/>
  <c r="K41" i="76"/>
  <c r="J41" i="76"/>
  <c r="T40" i="76"/>
  <c r="K40" i="76"/>
  <c r="T39" i="76"/>
  <c r="K39" i="76"/>
  <c r="T38" i="76"/>
  <c r="K38" i="76"/>
  <c r="T37" i="76"/>
  <c r="K37" i="76"/>
  <c r="T36" i="76"/>
  <c r="K36" i="76"/>
  <c r="T35" i="76"/>
  <c r="K35" i="76"/>
  <c r="T34" i="76"/>
  <c r="K34" i="76"/>
  <c r="J34" i="76"/>
  <c r="T33" i="76"/>
  <c r="K33" i="76"/>
  <c r="T32" i="76"/>
  <c r="K32" i="76"/>
  <c r="T31" i="76"/>
  <c r="K31" i="76"/>
  <c r="T30" i="76"/>
  <c r="I85" i="27" s="1"/>
  <c r="K30" i="76"/>
  <c r="T29" i="76"/>
  <c r="K29" i="76"/>
  <c r="T28" i="76"/>
  <c r="I119" i="27" s="1"/>
  <c r="K28" i="76"/>
  <c r="T27" i="76"/>
  <c r="K27" i="76"/>
  <c r="T26" i="76"/>
  <c r="K26" i="76"/>
  <c r="J26" i="76"/>
  <c r="T25" i="76"/>
  <c r="K25" i="76"/>
  <c r="J25" i="76"/>
  <c r="T24" i="76"/>
  <c r="I129" i="27" s="1"/>
  <c r="K24" i="76"/>
  <c r="T23" i="76"/>
  <c r="K23" i="76"/>
  <c r="T22" i="76"/>
  <c r="I124" i="27" s="1"/>
  <c r="K22" i="76"/>
  <c r="T21" i="76"/>
  <c r="K21" i="76"/>
  <c r="T20" i="76"/>
  <c r="I123" i="27" s="1"/>
  <c r="K20" i="76"/>
  <c r="T19" i="76"/>
  <c r="K19" i="76"/>
  <c r="T18" i="76"/>
  <c r="K18" i="76"/>
  <c r="T17" i="76"/>
  <c r="K17" i="76"/>
  <c r="J17" i="76"/>
  <c r="T16" i="76"/>
  <c r="I114" i="27" s="1"/>
  <c r="K16" i="76"/>
  <c r="J16" i="76"/>
  <c r="T15" i="76"/>
  <c r="K15" i="76"/>
  <c r="T14" i="76"/>
  <c r="K14" i="76"/>
  <c r="J14" i="76"/>
  <c r="T13" i="76"/>
  <c r="K13" i="76"/>
  <c r="T12" i="76"/>
  <c r="I81" i="27" s="1"/>
  <c r="K12" i="76"/>
  <c r="J12" i="76"/>
  <c r="T11" i="76"/>
  <c r="K11" i="76"/>
  <c r="T10" i="76"/>
  <c r="K10" i="76"/>
  <c r="K62" i="76" s="1"/>
  <c r="J10" i="76"/>
  <c r="J62" i="76" s="1"/>
  <c r="W32" i="70"/>
  <c r="W31" i="70"/>
  <c r="T26" i="70"/>
  <c r="K26" i="70"/>
  <c r="T25" i="70"/>
  <c r="K25" i="70"/>
  <c r="T24" i="70"/>
  <c r="K24" i="70"/>
  <c r="T23" i="70"/>
  <c r="K23" i="70"/>
  <c r="T22" i="70"/>
  <c r="K22" i="70"/>
  <c r="T21" i="70"/>
  <c r="K21" i="70"/>
  <c r="T20" i="70"/>
  <c r="K20" i="70"/>
  <c r="T19" i="70"/>
  <c r="K19" i="70"/>
  <c r="J19" i="70"/>
  <c r="T18" i="70"/>
  <c r="K18" i="70"/>
  <c r="T17" i="70"/>
  <c r="K17" i="70"/>
  <c r="T16" i="70"/>
  <c r="K16" i="70"/>
  <c r="T15" i="70"/>
  <c r="K15" i="70"/>
  <c r="T14" i="70"/>
  <c r="K14" i="70"/>
  <c r="T13" i="70"/>
  <c r="K13" i="70"/>
  <c r="T12" i="70"/>
  <c r="K12" i="70"/>
  <c r="T11" i="70"/>
  <c r="K11" i="70"/>
  <c r="J11" i="70"/>
  <c r="T10" i="70"/>
  <c r="K10" i="70"/>
  <c r="K28" i="70" s="1"/>
  <c r="J10" i="70"/>
  <c r="J28" i="70" s="1"/>
  <c r="V33" i="75"/>
  <c r="V32" i="75"/>
  <c r="S28" i="75"/>
  <c r="J28" i="75"/>
  <c r="S27" i="75"/>
  <c r="J27" i="75"/>
  <c r="S26" i="75"/>
  <c r="I99" i="27" s="1"/>
  <c r="J26" i="75"/>
  <c r="S25" i="75"/>
  <c r="J25" i="75"/>
  <c r="I25" i="75"/>
  <c r="S24" i="75"/>
  <c r="J24" i="75"/>
  <c r="I24" i="75"/>
  <c r="S23" i="75"/>
  <c r="I102" i="27" s="1"/>
  <c r="J23" i="75"/>
  <c r="I23" i="75"/>
  <c r="S22" i="75"/>
  <c r="J22" i="75"/>
  <c r="I22" i="75"/>
  <c r="S21" i="75"/>
  <c r="J21" i="75"/>
  <c r="S20" i="75"/>
  <c r="J20" i="75"/>
  <c r="S19" i="75"/>
  <c r="J19" i="75"/>
  <c r="S18" i="75"/>
  <c r="J18" i="75"/>
  <c r="S17" i="75"/>
  <c r="J17" i="75"/>
  <c r="S16" i="75"/>
  <c r="J16" i="75"/>
  <c r="S15" i="75"/>
  <c r="J15" i="75"/>
  <c r="S14" i="75"/>
  <c r="J14" i="75"/>
  <c r="S13" i="75"/>
  <c r="J13" i="75"/>
  <c r="S12" i="75"/>
  <c r="I97" i="27" s="1"/>
  <c r="J12" i="75"/>
  <c r="I12" i="75"/>
  <c r="I29" i="75" s="1"/>
  <c r="S11" i="75"/>
  <c r="J11" i="75"/>
  <c r="J29" i="75" s="1"/>
  <c r="S10" i="75"/>
  <c r="I96" i="27" s="1"/>
  <c r="J10" i="75"/>
  <c r="I10" i="75"/>
  <c r="W28" i="74"/>
  <c r="T25" i="74" s="1"/>
  <c r="G10" i="27" s="1"/>
  <c r="G47" i="27" s="1"/>
  <c r="W27" i="74"/>
  <c r="T24" i="74" s="1"/>
  <c r="G9" i="27" s="1"/>
  <c r="G35" i="27" s="1"/>
  <c r="T22" i="74"/>
  <c r="K22" i="74"/>
  <c r="J22" i="74"/>
  <c r="T21" i="74"/>
  <c r="K21" i="74"/>
  <c r="J21" i="74"/>
  <c r="T20" i="74"/>
  <c r="K20" i="74"/>
  <c r="T19" i="74"/>
  <c r="K19" i="74"/>
  <c r="T18" i="74"/>
  <c r="K18" i="74"/>
  <c r="T17" i="74"/>
  <c r="K17" i="74"/>
  <c r="J17" i="74"/>
  <c r="T16" i="74"/>
  <c r="K16" i="74"/>
  <c r="T15" i="74"/>
  <c r="K15" i="74"/>
  <c r="J15" i="74"/>
  <c r="T14" i="74"/>
  <c r="K14" i="74"/>
  <c r="T13" i="74"/>
  <c r="K13" i="74"/>
  <c r="J13" i="74"/>
  <c r="T12" i="74"/>
  <c r="K12" i="74"/>
  <c r="J12" i="74"/>
  <c r="T11" i="74"/>
  <c r="K11" i="74"/>
  <c r="J11" i="74"/>
  <c r="T10" i="74"/>
  <c r="K10" i="74"/>
  <c r="K27" i="74" s="1"/>
  <c r="J10" i="74"/>
  <c r="J27" i="74" s="1"/>
  <c r="X52" i="73"/>
  <c r="X51" i="73"/>
  <c r="T47" i="73"/>
  <c r="K47" i="73"/>
  <c r="T46" i="73"/>
  <c r="K46" i="73"/>
  <c r="T45" i="73"/>
  <c r="K45" i="73"/>
  <c r="T44" i="73"/>
  <c r="K44" i="73"/>
  <c r="T43" i="73"/>
  <c r="K43" i="73"/>
  <c r="T42" i="73"/>
  <c r="K42" i="73"/>
  <c r="T41" i="73"/>
  <c r="K41" i="73"/>
  <c r="T40" i="73"/>
  <c r="K40" i="73"/>
  <c r="T39" i="73"/>
  <c r="K39" i="73"/>
  <c r="T38" i="73"/>
  <c r="I121" i="27" s="1"/>
  <c r="K38" i="73"/>
  <c r="J38" i="73"/>
  <c r="T37" i="73"/>
  <c r="I106" i="27" s="1"/>
  <c r="K37" i="73"/>
  <c r="J37" i="73"/>
  <c r="T36" i="73"/>
  <c r="K36" i="73"/>
  <c r="J36" i="73"/>
  <c r="T35" i="73"/>
  <c r="K35" i="73"/>
  <c r="J35" i="73"/>
  <c r="T34" i="73"/>
  <c r="K34" i="73"/>
  <c r="T33" i="73"/>
  <c r="I132" i="27" s="1"/>
  <c r="K33" i="73"/>
  <c r="T32" i="73"/>
  <c r="K32" i="73"/>
  <c r="J32" i="73"/>
  <c r="T31" i="73"/>
  <c r="K31" i="73"/>
  <c r="T30" i="73"/>
  <c r="I82" i="27" s="1"/>
  <c r="K30" i="73"/>
  <c r="T29" i="73"/>
  <c r="I113" i="27" s="1"/>
  <c r="K29" i="73"/>
  <c r="J29" i="73"/>
  <c r="T28" i="73"/>
  <c r="K28" i="73"/>
  <c r="T27" i="73"/>
  <c r="K27" i="73"/>
  <c r="T26" i="73"/>
  <c r="K26" i="73"/>
  <c r="T25" i="73"/>
  <c r="K25" i="73"/>
  <c r="T24" i="73"/>
  <c r="I118" i="27" s="1"/>
  <c r="K24" i="73"/>
  <c r="J24" i="73"/>
  <c r="T23" i="73"/>
  <c r="K23" i="73"/>
  <c r="T22" i="73"/>
  <c r="K22" i="73"/>
  <c r="J22" i="73"/>
  <c r="T21" i="73"/>
  <c r="K21" i="73"/>
  <c r="T20" i="73"/>
  <c r="K20" i="73"/>
  <c r="T19" i="73"/>
  <c r="K19" i="73"/>
  <c r="T18" i="73"/>
  <c r="K18" i="73"/>
  <c r="J18" i="73"/>
  <c r="T17" i="73"/>
  <c r="K17" i="73"/>
  <c r="T16" i="73"/>
  <c r="K16" i="73"/>
  <c r="J16" i="73"/>
  <c r="T15" i="73"/>
  <c r="K15" i="73"/>
  <c r="T14" i="73"/>
  <c r="K14" i="73"/>
  <c r="T13" i="73"/>
  <c r="K13" i="73"/>
  <c r="T12" i="73"/>
  <c r="K12" i="73"/>
  <c r="J12" i="73"/>
  <c r="T11" i="73"/>
  <c r="K11" i="73"/>
  <c r="J11" i="73"/>
  <c r="T10" i="73"/>
  <c r="K10" i="73"/>
  <c r="K48" i="73" s="1"/>
  <c r="J10" i="73"/>
  <c r="J48" i="73" s="1"/>
  <c r="F19" i="81"/>
  <c r="V26" i="70" l="1"/>
  <c r="V24" i="70"/>
  <c r="V22" i="70"/>
  <c r="X22" i="70" s="1"/>
  <c r="V20" i="70"/>
  <c r="V11" i="70"/>
  <c r="T29" i="70"/>
  <c r="G18" i="27" s="1"/>
  <c r="G49" i="27" s="1"/>
  <c r="V18" i="70"/>
  <c r="X18" i="70" s="1"/>
  <c r="V16" i="70"/>
  <c r="X16" i="70" s="1"/>
  <c r="V14" i="70"/>
  <c r="X14" i="70" s="1"/>
  <c r="V12" i="70"/>
  <c r="X12" i="70" s="1"/>
  <c r="V25" i="70"/>
  <c r="X25" i="70" s="1"/>
  <c r="V23" i="70"/>
  <c r="X23" i="70" s="1"/>
  <c r="V21" i="70"/>
  <c r="X21" i="70" s="1"/>
  <c r="V19" i="70"/>
  <c r="X19" i="70" s="1"/>
  <c r="V17" i="70"/>
  <c r="X17" i="70" s="1"/>
  <c r="V15" i="70"/>
  <c r="X15" i="70" s="1"/>
  <c r="V13" i="70"/>
  <c r="X13" i="70" s="1"/>
  <c r="V10" i="70"/>
  <c r="X10" i="70" s="1"/>
  <c r="X27" i="70" s="1"/>
  <c r="W10" i="76"/>
  <c r="W62" i="76" s="1"/>
  <c r="X31" i="76"/>
  <c r="U10" i="77"/>
  <c r="U14" i="77"/>
  <c r="U11" i="77"/>
  <c r="U12" i="77"/>
  <c r="U13" i="77"/>
  <c r="W13" i="77" s="1"/>
  <c r="S17" i="77"/>
  <c r="G30" i="27" s="1"/>
  <c r="G52" i="27" s="1"/>
  <c r="V54" i="76"/>
  <c r="V46" i="76"/>
  <c r="X46" i="76" s="1"/>
  <c r="V44" i="76"/>
  <c r="V42" i="76"/>
  <c r="V23" i="76"/>
  <c r="V21" i="76"/>
  <c r="V19" i="76"/>
  <c r="X19" i="76" s="1"/>
  <c r="V16" i="76"/>
  <c r="V29" i="76"/>
  <c r="V49" i="76"/>
  <c r="V17" i="76"/>
  <c r="V13" i="76"/>
  <c r="V10" i="76"/>
  <c r="V31" i="76"/>
  <c r="V59" i="76"/>
  <c r="X59" i="76" s="1"/>
  <c r="V57" i="76"/>
  <c r="X57" i="76" s="1"/>
  <c r="V55" i="76"/>
  <c r="X55" i="76" s="1"/>
  <c r="V40" i="76"/>
  <c r="X40" i="76" s="1"/>
  <c r="V38" i="76"/>
  <c r="X38" i="76" s="1"/>
  <c r="V36" i="76"/>
  <c r="X36" i="76" s="1"/>
  <c r="V14" i="76"/>
  <c r="V47" i="76"/>
  <c r="X47" i="76" s="1"/>
  <c r="V45" i="76"/>
  <c r="X45" i="76" s="1"/>
  <c r="V43" i="76"/>
  <c r="X43" i="76" s="1"/>
  <c r="V34" i="76"/>
  <c r="X34" i="76" s="1"/>
  <c r="V24" i="76"/>
  <c r="X24" i="76" s="1"/>
  <c r="V22" i="76"/>
  <c r="X22" i="76" s="1"/>
  <c r="V20" i="76"/>
  <c r="X20" i="76" s="1"/>
  <c r="V18" i="76"/>
  <c r="X18" i="76" s="1"/>
  <c r="V11" i="76"/>
  <c r="X11" i="76" s="1"/>
  <c r="V50" i="76"/>
  <c r="X50" i="76" s="1"/>
  <c r="V41" i="76"/>
  <c r="X41" i="76" s="1"/>
  <c r="V53" i="76"/>
  <c r="X53" i="76" s="1"/>
  <c r="V48" i="76"/>
  <c r="X48" i="76" s="1"/>
  <c r="V32" i="76"/>
  <c r="X32" i="76" s="1"/>
  <c r="V30" i="76"/>
  <c r="X30" i="76" s="1"/>
  <c r="V28" i="76"/>
  <c r="X28" i="76" s="1"/>
  <c r="V25" i="76"/>
  <c r="X25" i="76" s="1"/>
  <c r="V15" i="76"/>
  <c r="X15" i="76" s="1"/>
  <c r="V12" i="76"/>
  <c r="X12" i="76" s="1"/>
  <c r="V60" i="76"/>
  <c r="X60" i="76" s="1"/>
  <c r="V58" i="76"/>
  <c r="X58" i="76" s="1"/>
  <c r="V56" i="76"/>
  <c r="X56" i="76" s="1"/>
  <c r="V51" i="76"/>
  <c r="X51" i="76" s="1"/>
  <c r="V39" i="76"/>
  <c r="X39" i="76" s="1"/>
  <c r="V37" i="76"/>
  <c r="X37" i="76" s="1"/>
  <c r="V35" i="76"/>
  <c r="X35" i="76" s="1"/>
  <c r="V26" i="76"/>
  <c r="X26" i="76" s="1"/>
  <c r="V52" i="76"/>
  <c r="V33" i="76"/>
  <c r="V27" i="76"/>
  <c r="X27" i="76" s="1"/>
  <c r="W32" i="73"/>
  <c r="X22" i="73"/>
  <c r="T63" i="76"/>
  <c r="G22" i="27" s="1"/>
  <c r="G50" i="27" s="1"/>
  <c r="W10" i="77"/>
  <c r="W16" i="77" s="1"/>
  <c r="T10" i="77"/>
  <c r="T11" i="77"/>
  <c r="T12" i="77"/>
  <c r="S16" i="77"/>
  <c r="G29" i="27" s="1"/>
  <c r="G40" i="27" s="1"/>
  <c r="U24" i="73"/>
  <c r="W24" i="73" s="1"/>
  <c r="U29" i="73"/>
  <c r="U16" i="73"/>
  <c r="U32" i="73"/>
  <c r="U35" i="73"/>
  <c r="U22" i="73"/>
  <c r="U11" i="73"/>
  <c r="U10" i="73"/>
  <c r="U36" i="73"/>
  <c r="W36" i="73" s="1"/>
  <c r="U12" i="73"/>
  <c r="W12" i="73" s="1"/>
  <c r="U37" i="73"/>
  <c r="W37" i="73" s="1"/>
  <c r="T49" i="73"/>
  <c r="G5" i="27" s="1"/>
  <c r="U38" i="73"/>
  <c r="W38" i="73" s="1"/>
  <c r="U18" i="73"/>
  <c r="W18" i="73" s="1"/>
  <c r="X36" i="73"/>
  <c r="X14" i="76"/>
  <c r="X21" i="76"/>
  <c r="X20" i="70"/>
  <c r="X49" i="76"/>
  <c r="V24" i="75"/>
  <c r="X26" i="70"/>
  <c r="X54" i="76"/>
  <c r="U15" i="78"/>
  <c r="W15" i="78" s="1"/>
  <c r="U13" i="78"/>
  <c r="U10" i="78"/>
  <c r="U11" i="78"/>
  <c r="W11" i="78" s="1"/>
  <c r="U16" i="78"/>
  <c r="W16" i="78" s="1"/>
  <c r="U14" i="78"/>
  <c r="W14" i="78" s="1"/>
  <c r="U12" i="78"/>
  <c r="W12" i="78" s="1"/>
  <c r="U17" i="78"/>
  <c r="W17" i="78" s="1"/>
  <c r="W13" i="78"/>
  <c r="W14" i="77"/>
  <c r="U10" i="70"/>
  <c r="W10" i="70" s="1"/>
  <c r="W27" i="70" s="1"/>
  <c r="T28" i="70"/>
  <c r="G17" i="27" s="1"/>
  <c r="G37" i="27" s="1"/>
  <c r="U11" i="70"/>
  <c r="W11" i="70" s="1"/>
  <c r="U19" i="70"/>
  <c r="W19" i="70" s="1"/>
  <c r="X13" i="76"/>
  <c r="W12" i="77"/>
  <c r="W10" i="73"/>
  <c r="W48" i="73" s="1"/>
  <c r="X34" i="73"/>
  <c r="U23" i="75"/>
  <c r="U11" i="75"/>
  <c r="U27" i="75"/>
  <c r="W27" i="75" s="1"/>
  <c r="U24" i="75"/>
  <c r="U20" i="75"/>
  <c r="W20" i="75" s="1"/>
  <c r="U18" i="75"/>
  <c r="U16" i="75"/>
  <c r="W16" i="75" s="1"/>
  <c r="U14" i="75"/>
  <c r="U25" i="75"/>
  <c r="U28" i="75"/>
  <c r="W28" i="75" s="1"/>
  <c r="U26" i="75"/>
  <c r="W26" i="75" s="1"/>
  <c r="U21" i="75"/>
  <c r="W21" i="75" s="1"/>
  <c r="U19" i="75"/>
  <c r="W19" i="75" s="1"/>
  <c r="U17" i="75"/>
  <c r="W17" i="75" s="1"/>
  <c r="U15" i="75"/>
  <c r="W15" i="75" s="1"/>
  <c r="U13" i="75"/>
  <c r="W13" i="75" s="1"/>
  <c r="U10" i="75"/>
  <c r="W10" i="75" s="1"/>
  <c r="W29" i="75" s="1"/>
  <c r="U22" i="75"/>
  <c r="W22" i="75" s="1"/>
  <c r="U12" i="75"/>
  <c r="W14" i="75"/>
  <c r="W18" i="75"/>
  <c r="X11" i="70"/>
  <c r="X29" i="76"/>
  <c r="X33" i="76"/>
  <c r="X44" i="76"/>
  <c r="V10" i="78"/>
  <c r="V19" i="78" s="1"/>
  <c r="V11" i="77"/>
  <c r="T17" i="78"/>
  <c r="V17" i="78" s="1"/>
  <c r="S19" i="78"/>
  <c r="G25" i="27" s="1"/>
  <c r="G39" i="27" s="1"/>
  <c r="T12" i="78"/>
  <c r="V12" i="78" s="1"/>
  <c r="T10" i="78"/>
  <c r="V47" i="73"/>
  <c r="X47" i="73" s="1"/>
  <c r="V45" i="73"/>
  <c r="V43" i="73"/>
  <c r="X43" i="73" s="1"/>
  <c r="V41" i="73"/>
  <c r="V39" i="73"/>
  <c r="X39" i="73" s="1"/>
  <c r="V34" i="73"/>
  <c r="V29" i="73"/>
  <c r="V21" i="73"/>
  <c r="V19" i="73"/>
  <c r="X19" i="73" s="1"/>
  <c r="V16" i="73"/>
  <c r="X16" i="73" s="1"/>
  <c r="T50" i="73"/>
  <c r="G6" i="27" s="1"/>
  <c r="V32" i="73"/>
  <c r="V10" i="73"/>
  <c r="X10" i="73" s="1"/>
  <c r="X48" i="73" s="1"/>
  <c r="V25" i="73"/>
  <c r="X25" i="73" s="1"/>
  <c r="V36" i="73"/>
  <c r="V30" i="73"/>
  <c r="X30" i="73" s="1"/>
  <c r="V17" i="73"/>
  <c r="X17" i="73" s="1"/>
  <c r="V12" i="73"/>
  <c r="X12" i="73" s="1"/>
  <c r="V27" i="73"/>
  <c r="X27" i="73" s="1"/>
  <c r="V46" i="73"/>
  <c r="X46" i="73" s="1"/>
  <c r="V44" i="73"/>
  <c r="X44" i="73" s="1"/>
  <c r="V42" i="73"/>
  <c r="X42" i="73" s="1"/>
  <c r="V40" i="73"/>
  <c r="X40" i="73" s="1"/>
  <c r="V37" i="73"/>
  <c r="X37" i="73" s="1"/>
  <c r="V33" i="73"/>
  <c r="V20" i="73"/>
  <c r="X20" i="73" s="1"/>
  <c r="V22" i="73"/>
  <c r="V38" i="73"/>
  <c r="X38" i="73" s="1"/>
  <c r="V23" i="73"/>
  <c r="X23" i="73" s="1"/>
  <c r="V18" i="73"/>
  <c r="X18" i="73" s="1"/>
  <c r="V14" i="73"/>
  <c r="V28" i="73"/>
  <c r="X28" i="73" s="1"/>
  <c r="V26" i="73"/>
  <c r="X26" i="73" s="1"/>
  <c r="V15" i="73"/>
  <c r="X15" i="73" s="1"/>
  <c r="V13" i="73"/>
  <c r="X13" i="73" s="1"/>
  <c r="V35" i="73"/>
  <c r="X35" i="73" s="1"/>
  <c r="V11" i="73"/>
  <c r="X11" i="73" s="1"/>
  <c r="V31" i="73"/>
  <c r="X31" i="73" s="1"/>
  <c r="V24" i="73"/>
  <c r="X24" i="73" s="1"/>
  <c r="U11" i="74"/>
  <c r="U21" i="74"/>
  <c r="W21" i="74" s="1"/>
  <c r="U12" i="74"/>
  <c r="W12" i="74" s="1"/>
  <c r="U22" i="74"/>
  <c r="W22" i="74" s="1"/>
  <c r="U13" i="74"/>
  <c r="W13" i="74" s="1"/>
  <c r="U15" i="74"/>
  <c r="W15" i="74" s="1"/>
  <c r="U10" i="74"/>
  <c r="W10" i="74" s="1"/>
  <c r="W24" i="74" s="1"/>
  <c r="U17" i="74"/>
  <c r="W17" i="74" s="1"/>
  <c r="W11" i="75"/>
  <c r="S30" i="75"/>
  <c r="G13" i="27" s="1"/>
  <c r="G36" i="27" s="1"/>
  <c r="X24" i="70"/>
  <c r="X14" i="73"/>
  <c r="X21" i="73"/>
  <c r="X41" i="73"/>
  <c r="X45" i="73"/>
  <c r="V20" i="74"/>
  <c r="X20" i="74" s="1"/>
  <c r="V18" i="74"/>
  <c r="X18" i="74" s="1"/>
  <c r="V15" i="74"/>
  <c r="X15" i="74" s="1"/>
  <c r="V10" i="74"/>
  <c r="V11" i="74"/>
  <c r="X11" i="74" s="1"/>
  <c r="V21" i="74"/>
  <c r="X21" i="74" s="1"/>
  <c r="V12" i="74"/>
  <c r="X12" i="74" s="1"/>
  <c r="V22" i="74"/>
  <c r="X22" i="74" s="1"/>
  <c r="V16" i="74"/>
  <c r="X16" i="74" s="1"/>
  <c r="V13" i="74"/>
  <c r="X13" i="74" s="1"/>
  <c r="V19" i="74"/>
  <c r="X19" i="74" s="1"/>
  <c r="V17" i="74"/>
  <c r="X17" i="74" s="1"/>
  <c r="V14" i="74"/>
  <c r="X14" i="74" s="1"/>
  <c r="T22" i="75"/>
  <c r="V22" i="75" s="1"/>
  <c r="T23" i="75"/>
  <c r="T25" i="75"/>
  <c r="T12" i="75"/>
  <c r="T24" i="75"/>
  <c r="T10" i="75"/>
  <c r="V10" i="75" s="1"/>
  <c r="V29" i="75" s="1"/>
  <c r="W25" i="75"/>
  <c r="S31" i="75"/>
  <c r="G14" i="27" s="1"/>
  <c r="G48" i="27" s="1"/>
  <c r="U51" i="76"/>
  <c r="W51" i="76" s="1"/>
  <c r="U26" i="76"/>
  <c r="W26" i="76" s="1"/>
  <c r="U17" i="76"/>
  <c r="W17" i="76" s="1"/>
  <c r="U10" i="76"/>
  <c r="U54" i="76"/>
  <c r="U16" i="76"/>
  <c r="W16" i="76" s="1"/>
  <c r="T62" i="76"/>
  <c r="G21" i="27" s="1"/>
  <c r="G38" i="27" s="1"/>
  <c r="U14" i="76"/>
  <c r="W14" i="76" s="1"/>
  <c r="U34" i="76"/>
  <c r="W34" i="76" s="1"/>
  <c r="U41" i="76"/>
  <c r="W41" i="76" s="1"/>
  <c r="U48" i="76"/>
  <c r="W48" i="76" s="1"/>
  <c r="U25" i="76"/>
  <c r="W25" i="76" s="1"/>
  <c r="U12" i="76"/>
  <c r="W12" i="76" s="1"/>
  <c r="X23" i="76"/>
  <c r="X52" i="76"/>
  <c r="S20" i="78"/>
  <c r="G26" i="27" s="1"/>
  <c r="G51" i="27" s="1"/>
  <c r="W16" i="73"/>
  <c r="W29" i="73"/>
  <c r="X32" i="73"/>
  <c r="X10" i="74"/>
  <c r="X24" i="74" s="1"/>
  <c r="V23" i="75"/>
  <c r="W24" i="75"/>
  <c r="X10" i="76"/>
  <c r="X62" i="76" s="1"/>
  <c r="X17" i="76"/>
  <c r="X42" i="76"/>
  <c r="W54" i="76"/>
  <c r="W10" i="78"/>
  <c r="W19" i="78" s="1"/>
  <c r="V10" i="77"/>
  <c r="V16" i="77" s="1"/>
  <c r="W11" i="77"/>
  <c r="I98" i="27"/>
  <c r="I117" i="27"/>
  <c r="I125" i="27"/>
  <c r="I10" i="73"/>
  <c r="X29" i="73"/>
  <c r="I10" i="74"/>
  <c r="W23" i="75"/>
  <c r="I10" i="76"/>
  <c r="X16" i="76"/>
  <c r="I107" i="27"/>
  <c r="I100" i="27"/>
  <c r="I108" i="27"/>
  <c r="I86" i="27"/>
  <c r="I101" i="27"/>
  <c r="I110" i="27"/>
  <c r="I120" i="27"/>
  <c r="X33" i="73"/>
  <c r="I87" i="27"/>
  <c r="I111" i="27"/>
  <c r="W11" i="73"/>
  <c r="W22" i="73"/>
  <c r="W35" i="73"/>
  <c r="W11" i="74"/>
  <c r="V12" i="75"/>
  <c r="V25" i="75"/>
  <c r="V12" i="77"/>
  <c r="I104" i="27"/>
  <c r="W12" i="75"/>
  <c r="G46" i="27" l="1"/>
  <c r="E44" i="27"/>
  <c r="E32" i="27"/>
  <c r="G34" i="27"/>
</calcChain>
</file>

<file path=xl/sharedStrings.xml><?xml version="1.0" encoding="utf-8"?>
<sst xmlns="http://schemas.openxmlformats.org/spreadsheetml/2006/main" count="1701" uniqueCount="1695">
  <si>
    <r>
      <rPr>
        <b/>
        <sz val="20"/>
        <color rgb="FFFFFFFF"/>
        <rFont val="Tahoma"/>
        <family val="2"/>
      </rPr>
      <t>HEPSA: Инструмент за самооценка на готовността за действия при извънредни ситуации, свързани със здравето</t>
    </r>
  </si>
  <si>
    <r>
      <rPr>
        <b/>
        <sz val="14"/>
        <color rgb="FF65B32E"/>
        <rFont val="Tahoma"/>
        <family val="2"/>
      </rPr>
      <t>Въведение</t>
    </r>
  </si>
  <si>
    <r>
      <rPr>
        <sz val="11"/>
        <color rgb="FF000000"/>
        <rFont val="Calibri"/>
        <family val="2"/>
      </rPr>
      <t>Целта на инструмента HEPSA е да се направи самооценка на степента на готовност на дадена държава по отношение на извънредни ситуации, свързани с общественото здраве. Този работен инструмент въз основа на работна таблица, който се основава на самооценка, има за цел да определи областите, в които е необходимо подобрение. Инструментът се състои от седем области (</t>
    </r>
    <r>
      <rPr>
        <sz val="11"/>
        <color rgb="FF000000"/>
        <rFont val="Calibri"/>
        <family val="2"/>
      </rPr>
      <t xml:space="preserve">D1-D7) </t>
    </r>
    <r>
      <rPr>
        <sz val="11"/>
        <color rgb="FF000000"/>
        <rFont val="Calibri"/>
        <family val="2"/>
      </rPr>
      <t xml:space="preserve"> които заедно обхващат всички области на готовност за действия и реакция по отношение на общественото здраве. За допълнителна информация относно областите, моля, вижте работния лист „Рамка“.</t>
    </r>
  </si>
  <si>
    <r>
      <rPr>
        <sz val="11"/>
        <color rgb="FF000000"/>
        <rFont val="Calibri"/>
        <family val="2"/>
      </rPr>
      <t xml:space="preserve">Всяка област разполага с набор от разпределени показатели, които дават възможност за измерване и наблюдение на степента на готовност. Резултатът може да се използва за наблюдение на степента на готовност, ако се попълва годишно (за да се документира напредъкът). Другите начини на използване са да се улесни структурираното обсъждане въз основа на резултатите от самооценката. </t>
    </r>
  </si>
  <si>
    <r>
      <rPr>
        <sz val="11"/>
        <color rgb="FF000000"/>
        <rFont val="Calibri"/>
        <family val="2"/>
      </rPr>
      <t xml:space="preserve">Инструментът HEPSA може да улесни стратегическото планиране на готовността за действия при извънредни ситуации, свързани с общественото здраве: той определя пропуските </t>
    </r>
    <r>
      <rPr>
        <sz val="11"/>
        <color rgb="FF000000"/>
        <rFont val="Calibri"/>
        <family val="2"/>
      </rPr>
      <t>и точките, свързани с въвеждането на подобрения.</t>
    </r>
  </si>
  <si>
    <r>
      <rPr>
        <b/>
        <sz val="14"/>
        <color rgb="FF65B32E"/>
        <rFont val="Tahoma"/>
        <family val="2"/>
      </rPr>
      <t>Инструкции</t>
    </r>
  </si>
  <si>
    <r>
      <rPr>
        <sz val="11"/>
        <color rgb="FF000000"/>
        <rFont val="Calibri"/>
        <family val="2"/>
      </rPr>
      <t xml:space="preserve">За допълнителни инструкции, моля, вижте следната публикация на ECDC: </t>
    </r>
    <r>
      <rPr>
        <sz val="11"/>
        <color rgb="FF000000"/>
        <rFont val="Calibri"/>
        <family val="2"/>
      </rPr>
      <t xml:space="preserve"> „HEPSA — инструмент за самооценка на готовността за действия при извънредни ситуации, свързани със здравето, ръководство за потребителя“. Стокхолм: ECDC; 2018 г.</t>
    </r>
  </si>
  <si>
    <r>
      <rPr>
        <sz val="11"/>
        <color rgb="FF000000"/>
        <rFont val="Calibri"/>
        <family val="2"/>
      </rPr>
      <t xml:space="preserve">Ако имате въпроси относно инструмента HEPSA, моля, свържете се с </t>
    </r>
    <r>
      <rPr>
        <b/>
        <sz val="11"/>
        <color rgb="FF000000"/>
        <rFont val="Calibri"/>
        <family val="2"/>
      </rPr>
      <t>preparedness@ecdc.europe.eu</t>
    </r>
  </si>
  <si>
    <r>
      <rPr>
        <sz val="11"/>
        <color rgb="FF000000"/>
        <rFont val="Calibri"/>
        <family val="2"/>
      </rPr>
      <t xml:space="preserve">Като отделен файл за изтегляне се предлага формуляр за оценка. Ще се радваме да получим вашите отзиви, за да можем още повече да подобрим инструмента HEPSA. </t>
    </r>
  </si>
  <si>
    <r>
      <rPr>
        <b/>
        <sz val="14"/>
        <color rgb="FFFFFFFF"/>
        <rFont val="Calibri"/>
        <family val="2"/>
      </rPr>
      <t xml:space="preserve">ПРОЦЕС НА ГОТОВНОСТ ЗА ДЕЙСТВИЯ ПРИ ИЗВЪНРЕДНИ СИТУАЦИИ В ОБЛАСТТА НА ОБЩЕСТВЕНОТО ЗДРАВЕ </t>
    </r>
  </si>
  <si>
    <r>
      <rPr>
        <sz val="11"/>
        <color rgb="FF000000"/>
        <rFont val="Calibri"/>
        <family val="2"/>
      </rPr>
      <t>Процесът на готовност за действия при извънредни ситуации в областта на общественото здраве (РНЕР) обхваща седем общи области: 1. Подготовка и управление преди настъпването на събитие, 2. Ресурси: обучена работна сила, 3. Капацитет за подкрепа: наблюдение, 4. Капацитет за подкрепа: оценка на риска, 5. Управление на реакцията на събитие, 6. Преглед след настъпването на събитие и 7. Прилагане на извлечените поуки. В рамките на процеса PHEP се акцентира върху трите основни етапа на системата за готовност и реагиране при извънредни ситуации в областта на общественото здраве (преди настъпването на събитие, по време на събитие и след настъпването на събитие).</t>
    </r>
  </si>
  <si>
    <r>
      <rPr>
        <sz val="11"/>
        <color rgb="FF000000"/>
        <rFont val="Calibri"/>
        <family val="2"/>
      </rPr>
      <t>Етапът преди настъпването на събитие включва областите и дейностите, свързани с планирането и предвиждането на PHEP, докато етапът на събитие се фокусира върху изпълнението на съществуващите планове и структури за готовност за действия в отговор на (потенциална) заплаха за общественото здраве. Етапът след настъпването на събитие представлява възстановяването от заплаха за общественото здраве и включва непрекъснато подобряване на всички области и елементи, представени в цикъла на PHEP.</t>
    </r>
  </si>
  <si>
    <r>
      <rPr>
        <b/>
        <sz val="14"/>
        <color rgb="FFFFFFFF"/>
        <rFont val="Calibri"/>
        <family val="2"/>
      </rPr>
      <t>Област</t>
    </r>
  </si>
  <si>
    <r>
      <rPr>
        <b/>
        <sz val="14"/>
        <color rgb="FFFFFFFF"/>
        <rFont val="Calibri"/>
        <family val="2"/>
      </rPr>
      <t>Обяснение</t>
    </r>
  </si>
  <si>
    <r>
      <rPr>
        <b/>
        <sz val="14"/>
        <color rgb="FFFFFFFF"/>
        <rFont val="Calibri"/>
        <family val="2"/>
      </rPr>
      <t xml:space="preserve">Брой показатели               </t>
    </r>
    <r>
      <rPr>
        <sz val="9"/>
        <color rgb="FFFFFFFF"/>
        <rFont val="Calibri"/>
        <family val="2"/>
      </rPr>
      <t>BSI                                    CSI</t>
    </r>
  </si>
  <si>
    <r>
      <rPr>
        <b/>
        <sz val="12"/>
        <rFont val="Calibri"/>
        <family val="2"/>
      </rPr>
      <t>Преди настъпването на събитие</t>
    </r>
  </si>
  <si>
    <r>
      <rPr>
        <b/>
        <sz val="12"/>
        <rFont val="Calibri"/>
        <family val="2"/>
      </rPr>
      <t>Подготовка и управление преди настъпването на събитие</t>
    </r>
  </si>
  <si>
    <r>
      <rPr>
        <sz val="12"/>
        <rFont val="Calibri"/>
        <family val="2"/>
      </rPr>
      <t>Представлява структурите и процесите, в които заинтересованите страни взаимодействат и участват във вземането на решения, свързани с PHEP. Това включва например създаването на национални политики и законодателство, които интегрират готовността за действия при извънредни ситуации, плановете за готовност за действия при извънредни ситуации, реагиране и възстановяване, механизмите за координация, както и тяхното изпълнение и наблюдение.</t>
    </r>
  </si>
  <si>
    <r>
      <rPr>
        <b/>
        <sz val="12"/>
        <rFont val="Calibri"/>
        <family val="2"/>
      </rPr>
      <t>Ресурси: обучена работна сила</t>
    </r>
  </si>
  <si>
    <r>
      <rPr>
        <sz val="12"/>
        <rFont val="Calibri"/>
        <family val="2"/>
      </rPr>
      <t>Обучената работна сила, по отношение на човешките ресурси и организацията, играе важна роля при планирането на PHEP. Готовността на дадена организация за действия при извънредни ситуации зависи от обучени и квалифицирани служители, както и от ефикасни процедури, така че организацията да може да реагира ефективно при извънредни ситуации, свързани с общественото здраве. Образованието, обучението и упражненията помагат за разработването, оценяването и подобряването на функционалните възможности и процедури, които позволяват на дадена организация да реагира ефективно при поява на огнище на болест или при извънредна ситуация, свързана с общественото здраве.</t>
    </r>
  </si>
  <si>
    <r>
      <rPr>
        <b/>
        <sz val="12"/>
        <rFont val="Calibri"/>
        <family val="2"/>
      </rPr>
      <t>Капацитет за подкрепа: наблюдение</t>
    </r>
  </si>
  <si>
    <r>
      <rPr>
        <sz val="12"/>
        <rFont val="Calibri"/>
        <family val="2"/>
      </rPr>
      <t>Наблюдението, включително ранното предупреждение и събирането на епидемиологични данни, е съществен елемент за бързото откриване на рискове за общественото здраве и започването на оценка и управление на тези рискове. То е и една от основните възможности, очертани в основната рамка за наблюдение на капацитет на Международните здравни правила (IHR) . Наблюдението на болести обхваща систематичното, текущо събиране, съпоставяне и анализиране на данни за целите на общественото здраве и навременното разпространение на информация за общественото здраве.</t>
    </r>
  </si>
  <si>
    <r>
      <rPr>
        <b/>
        <sz val="12"/>
        <rFont val="Calibri"/>
        <family val="2"/>
      </rPr>
      <t>Събитие</t>
    </r>
  </si>
  <si>
    <r>
      <rPr>
        <b/>
        <sz val="12"/>
        <rFont val="Calibri"/>
        <family val="2"/>
      </rPr>
      <t>Капацитет за подкрепа: оценка на риска</t>
    </r>
  </si>
  <si>
    <r>
      <rPr>
        <sz val="12"/>
        <rFont val="Calibri"/>
        <family val="2"/>
      </rPr>
      <t>Оценката на риска се определя като системен процес, който определя нивото на риск на (потенциална) заплаха за общественото здраве, произтичаща от сигнали за тревога и ранни предупреждения от системата за наблюдение на дадена държава. Следователно оценката на риска включва събирането, оценката и документирането на съответна информация, за да се подпомогне вземането на решения в отговор на дадена заплаха.</t>
    </r>
  </si>
  <si>
    <r>
      <rPr>
        <b/>
        <sz val="12"/>
        <rFont val="Calibri"/>
        <family val="2"/>
      </rPr>
      <t>Управление на реакцията на събитие</t>
    </r>
  </si>
  <si>
    <r>
      <rPr>
        <sz val="12"/>
        <rFont val="Calibri"/>
        <family val="2"/>
      </rPr>
      <t>Управлението на реакцията на събитие включва всички стратегии и действия, предназначени да помогнат на страните да се справят с внезапни и значими извънредни ситуации, свързани с общественото здраве. Събитията, свързани с общественото здраве, показват дали дадена организация може да взема своевременни, адекватни и внимателни решения, които се основават на подходяща оценка на ситуацията и на най-добрите налични знания. Целта на управлението на реакцията на събитие е да се ограничи отрицателното въздействие на събитията в областта на общественото здраве и да се възстанови нормалното положение. Специалистите в областта на общественото здравеопазване са отговорни за изграждането на функционална система за сътрудничество на регионално, национално и международно равнище. Поставят се високи изисквания по отношение на взаимната комуникация, обмяната на информация и прозрачното вземане на решения. Правните позовавания за такива дейности могат да се намерят в националното законодателство, Решение № 1082/2013 на ЕС относно трансграничните заплахи за здравето и IHR.</t>
    </r>
  </si>
  <si>
    <r>
      <rPr>
        <b/>
        <sz val="12"/>
        <color rgb="FFFFFFFF"/>
        <rFont val="Calibri"/>
        <family val="2"/>
      </rPr>
      <t>Период след настъпване на събитие</t>
    </r>
  </si>
  <si>
    <r>
      <rPr>
        <b/>
        <sz val="12"/>
        <color rgb="FFFFFFFF"/>
        <rFont val="Calibri"/>
        <family val="2"/>
      </rPr>
      <t>Преглед след настъпването на събитие</t>
    </r>
  </si>
  <si>
    <r>
      <rPr>
        <sz val="12"/>
        <color rgb="FFFFFFFF"/>
        <rFont val="Calibri"/>
        <family val="2"/>
      </rPr>
      <t>важно е да се направи преглед на дадено събитие след настъпването на извънредна ситуация, свързана с общественото здраве. Оценяването на събитието дава възможност за оценка на степента на готовност за действия на дадена държава или регион и подпомага установяването на потенциални пропуски и области за подобряване.</t>
    </r>
  </si>
  <si>
    <r>
      <rPr>
        <b/>
        <sz val="12"/>
        <color rgb="FFFFFFFF"/>
        <rFont val="Calibri"/>
        <family val="2"/>
      </rPr>
      <t>Прилагане на извлечените поуки</t>
    </r>
  </si>
  <si>
    <r>
      <rPr>
        <sz val="12"/>
        <color rgb="FFFFFFFF"/>
        <rFont val="Calibri"/>
        <family val="2"/>
      </rPr>
      <t>След оценяване на силните и слабите страни на системата PHEP по време на оценката след дадено събитие, тези констатации трябва да бъдат преобразувани в действия, а именно — прилагането на извлечените поуки.</t>
    </r>
  </si>
  <si>
    <r>
      <rPr>
        <b/>
        <sz val="18"/>
        <rFont val="Calibri"/>
        <family val="2"/>
      </rPr>
      <t>Подготовка и управление преди настъпването на събитие</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</si>
  <si>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</si>
  <si>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</si>
  <si>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</si>
  <si>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</si>
  <si>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</si>
  <si>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</si>
  <si>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</si>
  <si>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Готовността за действия при извънредни ситуации е интегрирана в националните здравни стратегии, финансирането и плановете.</t>
    </r>
  </si>
  <si>
    <r>
      <rPr>
        <sz val="11"/>
        <color theme="1" tint="0.34998626667073579"/>
        <rFont val="Calibri"/>
        <family val="2"/>
      </rPr>
      <t>G.1
R.1</t>
    </r>
  </si>
  <si>
    <r>
      <rPr>
        <sz val="11"/>
        <color rgb="FF000000"/>
        <rFont val="Calibri"/>
        <family val="2"/>
      </rPr>
      <t>Многосекторните политики и законодателство за управление на риска при извънредни ситуации включват заплахи за общественото здраве.</t>
    </r>
  </si>
  <si>
    <r>
      <rPr>
        <sz val="11"/>
        <color theme="1" tint="0.34998626667073579"/>
        <rFont val="Calibri"/>
        <family val="2"/>
      </rPr>
      <t>G.1</t>
    </r>
  </si>
  <si>
    <r>
      <rPr>
        <sz val="11"/>
        <color rgb="FF000000"/>
        <rFont val="Calibri"/>
        <family val="2"/>
      </rPr>
      <t>Разработен е национален план за готовност за действия при извънредни ситуации в областта на общественото здраве, който се актуализира или одобрява от националния компетентен орган.</t>
    </r>
  </si>
  <si>
    <r>
      <rPr>
        <sz val="11"/>
        <color theme="1" tint="0.34998626667073579"/>
        <rFont val="Calibri"/>
        <family val="2"/>
      </rPr>
      <t>G.2</t>
    </r>
  </si>
  <si>
    <r>
      <rPr>
        <sz val="11"/>
        <color theme="1" tint="0.34998626667073579"/>
        <rFont val="Calibri"/>
        <family val="2"/>
      </rPr>
      <t>R.1.1</t>
    </r>
  </si>
  <si>
    <r>
      <rPr>
        <sz val="11"/>
        <color rgb="FF000000"/>
        <rFont val="Calibri"/>
        <family val="2"/>
      </rPr>
      <t>3.1</t>
    </r>
  </si>
  <si>
    <r>
      <rPr>
        <sz val="11"/>
        <color rgb="FF000000"/>
        <rFont val="Calibri"/>
        <family val="2"/>
      </rPr>
      <t>Националният план за готовност за действия при извънредни ситуации в областта на общественото здраве е внедрен.</t>
    </r>
  </si>
  <si>
    <r>
      <rPr>
        <sz val="11"/>
        <color theme="1" tint="0.34998626667073579"/>
        <rFont val="Calibri"/>
        <family val="2"/>
      </rPr>
      <t>G.2</t>
    </r>
  </si>
  <si>
    <r>
      <rPr>
        <sz val="11"/>
        <color theme="1" tint="0.34998626667073579"/>
        <rFont val="Calibri"/>
        <family val="2"/>
      </rPr>
      <t>R.1.1</t>
    </r>
  </si>
  <si>
    <r>
      <rPr>
        <sz val="11"/>
        <color rgb="FF000000"/>
        <rFont val="Calibri"/>
        <family val="2"/>
      </rPr>
      <t>3.2</t>
    </r>
  </si>
  <si>
    <r>
      <rPr>
        <sz val="11"/>
        <color rgb="FF000000"/>
        <rFont val="Calibri"/>
        <family val="2"/>
      </rPr>
      <t>Плановете за готовност са гъвкави и лесно приспособими.</t>
    </r>
  </si>
  <si>
    <r>
      <rPr>
        <sz val="11"/>
        <color theme="1" tint="0.34998626667073579"/>
        <rFont val="Calibri"/>
        <family val="2"/>
      </rPr>
      <t>G.2</t>
    </r>
  </si>
  <si>
    <r>
      <rPr>
        <sz val="11"/>
        <color rgb="FF000000"/>
        <rFont val="Calibri"/>
        <family val="2"/>
      </rPr>
      <t>3.3</t>
    </r>
  </si>
  <si>
    <r>
      <rPr>
        <sz val="11"/>
        <color rgb="FF000000"/>
        <rFont val="Calibri"/>
        <family val="2"/>
      </rPr>
      <t>Планирането на готовността включва подготвеност на общността за подготовка, устойчивост и възстановяване от инциденти, свързани с общественото здраве.</t>
    </r>
  </si>
  <si>
    <r>
      <rPr>
        <sz val="11"/>
        <color theme="1" tint="0.34998626667073579"/>
        <rFont val="Calibri"/>
        <family val="2"/>
      </rPr>
      <t>G.2</t>
    </r>
  </si>
  <si>
    <r>
      <rPr>
        <sz val="11"/>
        <color rgb="FF000000"/>
        <rFont val="Calibri"/>
        <family val="2"/>
      </rPr>
      <t>Планирането на готовността включва самооценка, обхващаща установяване на пропуските и възможните решения, капацитета на човешките ресурси и съответните заинтересовани страни на национално равнище.</t>
    </r>
  </si>
  <si>
    <r>
      <rPr>
        <sz val="11"/>
        <color theme="1" tint="0.34998626667073579"/>
        <rFont val="Calibri"/>
        <family val="2"/>
      </rPr>
      <t>C.1</t>
    </r>
  </si>
  <si>
    <r>
      <rPr>
        <sz val="11"/>
        <color rgb="FF000000"/>
        <rFont val="Calibri"/>
        <family val="2"/>
      </rPr>
      <t>4.1</t>
    </r>
  </si>
  <si>
    <r>
      <rPr>
        <sz val="11"/>
        <color rgb="FF000000"/>
        <rFont val="Calibri"/>
        <family val="2"/>
      </rPr>
      <t xml:space="preserve">Тази самооценка е интегрирана в съществуващия механизъм за стратегическо планиране и финансиране. </t>
    </r>
  </si>
  <si>
    <r>
      <rPr>
        <sz val="11"/>
        <color theme="1" tint="0.34998626667073579"/>
        <rFont val="Calibri"/>
        <family val="2"/>
      </rPr>
      <t>C.1</t>
    </r>
  </si>
  <si>
    <r>
      <rPr>
        <sz val="11"/>
        <color rgb="FF000000"/>
        <rFont val="Calibri"/>
        <family val="2"/>
      </rPr>
      <t>Планирането на готовността включва оценка и укрепване на съществуващия капацитет (структури/услуги, оборудване на персонала, писмени планове за готовност, стандартни оперативни процедури).</t>
    </r>
  </si>
  <si>
    <r>
      <rPr>
        <sz val="11"/>
        <color theme="1" tint="0.34998626667073579"/>
        <rFont val="Calibri"/>
        <family val="2"/>
      </rPr>
      <t>C.1-6</t>
    </r>
  </si>
  <si>
    <r>
      <rPr>
        <sz val="11"/>
        <color rgb="FF000000"/>
        <rFont val="Calibri"/>
        <family val="2"/>
      </rPr>
      <t>5.1</t>
    </r>
  </si>
  <si>
    <r>
      <rPr>
        <sz val="11"/>
        <color rgb="FF000000"/>
        <rFont val="Calibri"/>
        <family val="2"/>
      </rPr>
      <t>Плановете за готовност включват стратегия за изграждане на капацитет.</t>
    </r>
  </si>
  <si>
    <r>
      <rPr>
        <sz val="11"/>
        <color theme="1" tint="0.34998626667073579"/>
        <rFont val="Calibri"/>
        <family val="2"/>
      </rPr>
      <t>C.1-6</t>
    </r>
  </si>
  <si>
    <r>
      <rPr>
        <sz val="11"/>
        <color rgb="FF000000"/>
        <rFont val="Calibri"/>
        <family val="2"/>
      </rPr>
      <t>5.2</t>
    </r>
  </si>
  <si>
    <r>
      <rPr>
        <sz val="11"/>
        <color rgb="FF000000"/>
        <rFont val="Calibri"/>
        <family val="2"/>
      </rPr>
      <t>Системата за готовност и реагиране при извънредни ситуации, свързани с общественото здраве (включително заразни болести), отговаря на най-добрите практики на ЕС.</t>
    </r>
  </si>
  <si>
    <r>
      <rPr>
        <sz val="11"/>
        <color theme="1" tint="0.34998626667073579"/>
        <rFont val="Calibri"/>
        <family val="2"/>
      </rPr>
      <t>C.6</t>
    </r>
  </si>
  <si>
    <r>
      <rPr>
        <sz val="11"/>
        <color rgb="FF000000"/>
        <rFont val="Calibri"/>
        <family val="2"/>
      </rPr>
      <t>5.3</t>
    </r>
  </si>
  <si>
    <r>
      <rPr>
        <sz val="11"/>
        <color rgb="FF000000"/>
        <rFont val="Calibri"/>
        <family val="2"/>
      </rPr>
      <t>Плановете за действие в случай на пандемия са в съответствие с наличните насоки на международно равнище (напр. СЗО и ЕС).</t>
    </r>
  </si>
  <si>
    <r>
      <rPr>
        <sz val="11"/>
        <color theme="1" tint="0.34998626667073579"/>
        <rFont val="Calibri"/>
        <family val="2"/>
      </rPr>
      <t>G.2</t>
    </r>
  </si>
  <si>
    <r>
      <rPr>
        <sz val="11"/>
        <color rgb="FF000000"/>
        <rFont val="Calibri"/>
        <family val="2"/>
      </rPr>
      <t>Планирането на готовността включва подходящи медицински мерки за противодействие с цел опазване на здравето на населението на държавите членки.</t>
    </r>
  </si>
  <si>
    <r>
      <rPr>
        <sz val="11"/>
        <color theme="1" tint="0.34998626667073579"/>
        <rFont val="Calibri"/>
        <family val="2"/>
      </rPr>
      <t>G.5</t>
    </r>
  </si>
  <si>
    <r>
      <rPr>
        <sz val="11"/>
        <color rgb="FF000000"/>
        <rFont val="Calibri"/>
        <family val="2"/>
      </rPr>
      <t>6.1</t>
    </r>
  </si>
  <si>
    <r>
      <rPr>
        <sz val="11"/>
        <color rgb="FF000000"/>
        <rFont val="Calibri"/>
        <family val="2"/>
      </rPr>
      <t>Планирането на готовността включва определяне на доставчиците на медицински мерки за противодействие, включително капацитет и време за доставка.</t>
    </r>
  </si>
  <si>
    <r>
      <rPr>
        <sz val="11"/>
        <color theme="1" tint="0.34998626667073579"/>
        <rFont val="Calibri"/>
        <family val="2"/>
      </rPr>
      <t>G.5</t>
    </r>
  </si>
  <si>
    <r>
      <rPr>
        <sz val="11"/>
        <color rgb="FF000000"/>
        <rFont val="Calibri"/>
        <family val="2"/>
      </rPr>
      <t>Планирането на готовността осигурява междусекторно сътрудничество и ясно определени роли и отговорности за всички заинтересовани страни.</t>
    </r>
  </si>
  <si>
    <r>
      <rPr>
        <sz val="11"/>
        <color theme="1" tint="0.34998626667073579"/>
        <rFont val="Calibri"/>
        <family val="2"/>
      </rPr>
      <t xml:space="preserve">R.3 </t>
    </r>
  </si>
  <si>
    <r>
      <rPr>
        <sz val="11"/>
        <color theme="1" tint="0.34998626667073579"/>
        <rFont val="Calibri"/>
        <family val="2"/>
      </rPr>
      <t>R.3.1</t>
    </r>
  </si>
  <si>
    <r>
      <rPr>
        <sz val="11"/>
        <color rgb="FF000000"/>
        <rFont val="Calibri"/>
        <family val="2"/>
      </rPr>
      <t>7.1</t>
    </r>
  </si>
  <si>
    <r>
      <rPr>
        <sz val="11"/>
        <color rgb="FF000000"/>
        <rFont val="Calibri"/>
        <family val="2"/>
      </rPr>
      <t>Налице е цялостна държавна система за биологична безопасност и сигурност за хората, животните и селското стопанство (т.е. официални и неформални мрежи).</t>
    </r>
  </si>
  <si>
    <r>
      <rPr>
        <sz val="11"/>
        <color theme="1" tint="0.34998626667073579"/>
        <rFont val="Calibri"/>
        <family val="2"/>
      </rPr>
      <t xml:space="preserve">G.3 </t>
    </r>
  </si>
  <si>
    <r>
      <rPr>
        <sz val="11"/>
        <color theme="1" tint="0.34998626667073579"/>
        <rFont val="Calibri"/>
        <family val="2"/>
      </rPr>
      <t>P.6.1</t>
    </r>
  </si>
  <si>
    <r>
      <rPr>
        <sz val="11"/>
        <color rgb="FF000000"/>
        <rFont val="Calibri"/>
        <family val="2"/>
      </rPr>
      <t>7.2</t>
    </r>
  </si>
  <si>
    <r>
      <rPr>
        <sz val="11"/>
        <color rgb="FF000000"/>
        <rFont val="Calibri"/>
        <family val="2"/>
      </rPr>
      <t>Многосекторната и многостранната (на многобройни заинтересовани страни) координация, командване и контрол се основават на установена инфраструктура.</t>
    </r>
  </si>
  <si>
    <r>
      <rPr>
        <sz val="11"/>
        <color theme="1" tint="0.34998626667073579"/>
        <rFont val="Calibri"/>
        <family val="2"/>
      </rPr>
      <t xml:space="preserve">G.3 </t>
    </r>
  </si>
  <si>
    <r>
      <rPr>
        <sz val="11"/>
        <color rgb="FF000000"/>
        <rFont val="Calibri"/>
        <family val="2"/>
      </rPr>
      <t>7.3</t>
    </r>
  </si>
  <si>
    <r>
      <rPr>
        <sz val="11"/>
        <color rgb="FF000000"/>
        <rFont val="Calibri"/>
        <family val="2"/>
      </rPr>
      <t xml:space="preserve">Многосекторната и многостранната (на многобройни заинтересовани страни) координация, командване и контрол непрекъснато се укрепват по време на процеса на планиране.
</t>
    </r>
  </si>
  <si>
    <r>
      <rPr>
        <sz val="11"/>
        <color theme="1" tint="0.34998626667073579"/>
        <rFont val="Calibri"/>
        <family val="2"/>
      </rPr>
      <t xml:space="preserve">G.3 </t>
    </r>
  </si>
  <si>
    <r>
      <rPr>
        <sz val="11"/>
        <color rgb="FF000000"/>
        <rFont val="Calibri"/>
        <family val="2"/>
      </rPr>
      <t>7.4</t>
    </r>
  </si>
  <si>
    <r>
      <rPr>
        <sz val="11"/>
        <color rgb="FF000000"/>
        <rFont val="Calibri"/>
        <family val="2"/>
      </rPr>
      <t>Планирането на готовността включва капацитет за подпомагане на операциите на междинно ниво и ниво на общността/първичната реакция по време на извънредна ситуация, свързана с общественото здраве.</t>
    </r>
  </si>
  <si>
    <r>
      <rPr>
        <sz val="11"/>
        <color theme="1" tint="0.34998626667073579"/>
        <rFont val="Calibri"/>
        <family val="2"/>
      </rPr>
      <t xml:space="preserve">G.3 </t>
    </r>
  </si>
  <si>
    <r>
      <rPr>
        <sz val="11"/>
        <color rgb="FF000000"/>
        <rFont val="Calibri"/>
        <family val="2"/>
      </rPr>
      <t>Приоритетните рискове и ресурси за общественото здраве са картографирани и се използват.</t>
    </r>
  </si>
  <si>
    <r>
      <rPr>
        <sz val="11"/>
        <color theme="1" tint="0.34998626667073579"/>
        <rFont val="Calibri"/>
        <family val="2"/>
      </rPr>
      <t xml:space="preserve">C.1 </t>
    </r>
  </si>
  <si>
    <r>
      <rPr>
        <sz val="11"/>
        <color theme="1" tint="0.34998626667073579"/>
        <rFont val="Calibri"/>
        <family val="2"/>
      </rPr>
      <t>R.1.2</t>
    </r>
  </si>
  <si>
    <r>
      <rPr>
        <sz val="11"/>
        <color rgb="FF000000"/>
        <rFont val="Calibri"/>
        <family val="2"/>
      </rPr>
      <t>8.1</t>
    </r>
  </si>
  <si>
    <r>
      <rPr>
        <sz val="11"/>
        <color rgb="FF000000"/>
        <rFont val="Calibri"/>
        <family val="2"/>
      </rPr>
      <t>Внедрено е управление на антимикробните средства (набор от координирани стратегии за подобряване на използването на антимикробни лекарствени продукти).</t>
    </r>
  </si>
  <si>
    <r>
      <rPr>
        <sz val="11"/>
        <color theme="1" tint="0.34998626667073579"/>
        <rFont val="Calibri"/>
        <family val="2"/>
      </rPr>
      <t>C.4</t>
    </r>
  </si>
  <si>
    <r>
      <rPr>
        <sz val="11"/>
        <color theme="1" tint="0.34998626667073579"/>
        <rFont val="Calibri"/>
        <family val="2"/>
      </rPr>
      <t>Р.3.4</t>
    </r>
  </si>
  <si>
    <r>
      <rPr>
        <sz val="11"/>
        <color rgb="FF000000"/>
        <rFont val="Calibri"/>
        <family val="2"/>
      </rPr>
      <t>8.2</t>
    </r>
  </si>
  <si>
    <r>
      <rPr>
        <sz val="11"/>
        <color rgb="FF000000"/>
        <rFont val="Calibri"/>
        <family val="2"/>
      </rPr>
      <t xml:space="preserve">Готовността включва: капацитет за предотвратяване, откриване и овладяване на огнища на болести по време на голям внезапен приток на мигранти. </t>
    </r>
  </si>
  <si>
    <r>
      <rPr>
        <sz val="11"/>
        <color theme="1" tint="0.34998626667073579"/>
        <rFont val="Calibri"/>
        <family val="2"/>
      </rPr>
      <t>G.2</t>
    </r>
  </si>
  <si>
    <r>
      <rPr>
        <sz val="11"/>
        <color rgb="FF000000"/>
        <rFont val="Calibri"/>
        <family val="2"/>
      </rPr>
      <t>Въведена е специфична национална рамка за приоритетни заплахи (като пандемичен грип) във всички сектори.</t>
    </r>
  </si>
  <si>
    <r>
      <rPr>
        <sz val="11"/>
        <color theme="1" tint="0.34998626667073579"/>
        <rFont val="Calibri"/>
        <family val="2"/>
      </rPr>
      <t>G.2</t>
    </r>
  </si>
  <si>
    <r>
      <rPr>
        <sz val="11"/>
        <color rgb="FF000000"/>
        <rFont val="Calibri"/>
        <family val="2"/>
      </rPr>
      <t>9.1</t>
    </r>
  </si>
  <si>
    <r>
      <rPr>
        <sz val="11"/>
        <color rgb="FF000000"/>
        <rFont val="Calibri"/>
        <family val="2"/>
      </rPr>
      <t>Въведени са планове за готовност за събития, представляващи биологични опасности, разработени съвместно от здравни и несвързани със здравето сектори, като например гражданска защита, граничен контрол и митници.</t>
    </r>
  </si>
  <si>
    <r>
      <rPr>
        <sz val="11"/>
        <color theme="1" tint="0.34998626667073579"/>
        <rFont val="Calibri"/>
        <family val="2"/>
      </rPr>
      <t>G.2</t>
    </r>
  </si>
  <si>
    <r>
      <rPr>
        <sz val="11"/>
        <color theme="1" tint="0.34998626667073579"/>
        <rFont val="Calibri"/>
        <family val="2"/>
      </rPr>
      <t>CE.1</t>
    </r>
  </si>
  <si>
    <r>
      <rPr>
        <sz val="11"/>
        <color rgb="FF000000"/>
        <rFont val="Calibri"/>
        <family val="2"/>
      </rPr>
      <t>9.2</t>
    </r>
  </si>
  <si>
    <r>
      <rPr>
        <sz val="11"/>
        <color rgb="FF000000"/>
        <rFont val="Calibri"/>
        <family val="2"/>
      </rPr>
      <t>По отношение на готовността в случай на пандемия, силното междуведомствено планиране и координация продължават да имат решаващо значение и се ръководят от Министерството на здравеопазването.</t>
    </r>
  </si>
  <si>
    <r>
      <rPr>
        <sz val="11"/>
        <color theme="1" tint="0.34998626667073579"/>
        <rFont val="Calibri"/>
        <family val="2"/>
      </rPr>
      <t>G.2</t>
    </r>
  </si>
  <si>
    <r>
      <rPr>
        <sz val="11"/>
        <color rgb="FF000000"/>
        <rFont val="Calibri"/>
        <family val="2"/>
      </rPr>
      <t xml:space="preserve">Готовността е установена в национални и регионални мрежи. </t>
    </r>
  </si>
  <si>
    <r>
      <rPr>
        <sz val="11"/>
        <color theme="1" tint="0.34998626667073579"/>
        <rFont val="Calibri"/>
        <family val="2"/>
      </rPr>
      <t xml:space="preserve">G.3 </t>
    </r>
  </si>
  <si>
    <r>
      <rPr>
        <sz val="11"/>
        <color rgb="FF000000"/>
        <rFont val="Calibri"/>
        <family val="2"/>
      </rPr>
      <t>Налице е сътрудничество между държавите за поддържане на висока степен на готовност.</t>
    </r>
  </si>
  <si>
    <r>
      <rPr>
        <sz val="11"/>
        <color rgb="FF000000"/>
        <rFont val="Calibri"/>
        <family val="2"/>
      </rPr>
      <t>Изпълняват се функции и операции на националните координатори по IHR, както са определени от IHR (2005 г.).</t>
    </r>
  </si>
  <si>
    <r>
      <rPr>
        <sz val="11"/>
        <color theme="1" tint="0.34998626667073579"/>
        <rFont val="Calibri"/>
        <family val="2"/>
      </rPr>
      <t>D.3.2</t>
    </r>
  </si>
  <si>
    <r>
      <rPr>
        <sz val="11"/>
        <color rgb="FF000000"/>
        <rFont val="Calibri"/>
        <family val="2"/>
      </rPr>
      <t>Установени са политики и процедури за комуникация с цел разработване, координиране и разпространение на информация, свързана със събитие, предизвикващо загриженост за общественото здраве.</t>
    </r>
  </si>
  <si>
    <r>
      <rPr>
        <sz val="11"/>
        <color theme="1" tint="0.34998626667073579"/>
        <rFont val="Calibri"/>
        <family val="2"/>
      </rPr>
      <t>C.5</t>
    </r>
  </si>
  <si>
    <r>
      <rPr>
        <sz val="11"/>
        <color theme="1" tint="0.34998626667073579"/>
        <rFont val="Calibri"/>
        <family val="2"/>
      </rPr>
      <t>R.5.1 R.5.2</t>
    </r>
  </si>
  <si>
    <r>
      <rPr>
        <sz val="11"/>
        <color rgb="FF000000"/>
        <rFont val="Calibri"/>
        <family val="2"/>
      </rPr>
      <t>13.1</t>
    </r>
  </si>
  <si>
    <r>
      <rPr>
        <sz val="11"/>
        <color rgb="FF000000"/>
        <rFont val="Calibri"/>
        <family val="2"/>
      </rPr>
      <t>Комуникационната стратегия гарантира навременна и ефективна комуникация преди и по време на дадено събитие.</t>
    </r>
  </si>
  <si>
    <r>
      <rPr>
        <sz val="11"/>
        <color theme="1" tint="0.34998626667073579"/>
        <rFont val="Calibri"/>
        <family val="2"/>
      </rPr>
      <t>C.5</t>
    </r>
  </si>
  <si>
    <r>
      <rPr>
        <sz val="11"/>
        <color rgb="FF000000"/>
        <rFont val="Calibri"/>
        <family val="2"/>
      </rPr>
      <t>13.2</t>
    </r>
  </si>
  <si>
    <r>
      <rPr>
        <sz val="11"/>
        <color rgb="FF000000"/>
        <rFont val="Calibri"/>
        <family val="2"/>
      </rPr>
      <t>Комуникационната стратегия включва подход на разрастване.</t>
    </r>
  </si>
  <si>
    <r>
      <rPr>
        <sz val="11"/>
        <color theme="1" tint="0.34998626667073579"/>
        <rFont val="Calibri"/>
        <family val="2"/>
      </rPr>
      <t>C.5</t>
    </r>
  </si>
  <si>
    <r>
      <rPr>
        <sz val="11"/>
        <color rgb="FF000000"/>
        <rFont val="Calibri"/>
        <family val="2"/>
      </rPr>
      <t>13.3</t>
    </r>
  </si>
  <si>
    <r>
      <rPr>
        <sz val="11"/>
        <color rgb="FF000000"/>
        <rFont val="Calibri"/>
        <family val="2"/>
      </rPr>
      <t>Плановете за комуникация при извънредни ситуации остават гъвкави и при необходимост се актуализират.</t>
    </r>
  </si>
  <si>
    <r>
      <rPr>
        <sz val="11"/>
        <color theme="1" tint="0.34998626667073579"/>
        <rFont val="Calibri"/>
        <family val="2"/>
      </rPr>
      <t>C.5</t>
    </r>
  </si>
  <si>
    <r>
      <rPr>
        <sz val="11"/>
        <color rgb="FF000000"/>
        <rFont val="Calibri"/>
        <family val="2"/>
      </rPr>
      <t>13.4</t>
    </r>
  </si>
  <si>
    <r>
      <rPr>
        <sz val="11"/>
        <color rgb="FF000000"/>
        <rFont val="Calibri"/>
        <family val="2"/>
      </rPr>
      <t>Плановете за комуникация при извънредни ситуации са прагматични и лесни за прилагане.</t>
    </r>
  </si>
  <si>
    <r>
      <rPr>
        <sz val="11"/>
        <color theme="1" tint="0.34998626667073579"/>
        <rFont val="Calibri"/>
        <family val="2"/>
      </rPr>
      <t>C.5</t>
    </r>
  </si>
  <si>
    <r>
      <rPr>
        <sz val="11"/>
        <color rgb="FF000000"/>
        <rFont val="Calibri"/>
        <family val="2"/>
      </rPr>
      <t>13.5</t>
    </r>
  </si>
  <si>
    <r>
      <rPr>
        <sz val="11"/>
        <color rgb="FF000000"/>
        <rFont val="Calibri"/>
        <family val="2"/>
      </rPr>
      <t>Изпробват се планове за комуникация при извънредни ситуации.</t>
    </r>
  </si>
  <si>
    <r>
      <rPr>
        <sz val="11"/>
        <color theme="1" tint="0.34998626667073579"/>
        <rFont val="Calibri"/>
        <family val="2"/>
      </rPr>
      <t>C.5</t>
    </r>
  </si>
  <si>
    <r>
      <rPr>
        <sz val="11"/>
        <color rgb="FF000000"/>
        <rFont val="Calibri"/>
        <family val="2"/>
      </rPr>
      <t>13.6</t>
    </r>
  </si>
  <si>
    <r>
      <rPr>
        <sz val="11"/>
        <color rgb="FF000000"/>
        <rFont val="Calibri"/>
        <family val="2"/>
      </rPr>
      <t>Плановете за комуникация при извънредни ситуации обхващат възможността определени събития да получават повишено внимание от страна на медиите.</t>
    </r>
  </si>
  <si>
    <r>
      <rPr>
        <sz val="11"/>
        <color theme="1" tint="0.34998626667073579"/>
        <rFont val="Calibri"/>
        <family val="2"/>
      </rPr>
      <t>C.5</t>
    </r>
  </si>
  <si>
    <r>
      <rPr>
        <sz val="11"/>
        <color rgb="FF000000"/>
        <rFont val="Calibri"/>
        <family val="2"/>
      </rPr>
      <t>13.7</t>
    </r>
  </si>
  <si>
    <r>
      <rPr>
        <sz val="11"/>
        <color rgb="FF000000"/>
        <rFont val="Calibri"/>
        <family val="2"/>
      </rPr>
      <t>Плановете за комуникация при извънредни ситуации обхващат възможността определени събития да доведат до по-голямо търсене на информация от страна на обществеността.</t>
    </r>
  </si>
  <si>
    <r>
      <rPr>
        <sz val="11"/>
        <color theme="1" tint="0.34998626667073579"/>
        <rFont val="Calibri"/>
        <family val="2"/>
      </rPr>
      <t>C.5</t>
    </r>
  </si>
  <si>
    <r>
      <rPr>
        <sz val="11"/>
        <color rgb="FF000000"/>
        <rFont val="Calibri"/>
        <family val="2"/>
      </rPr>
      <t>13.8</t>
    </r>
  </si>
  <si>
    <r>
      <rPr>
        <sz val="11"/>
        <color rgb="FF000000"/>
        <rFont val="Calibri"/>
        <family val="2"/>
      </rPr>
      <t>Създадени са многобройни канали за обмяна на информация за риск (напр. уебсайт, електронна поща, телефонни линии за конкретни теми).</t>
    </r>
  </si>
  <si>
    <r>
      <rPr>
        <sz val="11"/>
        <color theme="1" tint="0.34998626667073579"/>
        <rFont val="Calibri"/>
        <family val="2"/>
      </rPr>
      <t>C.5</t>
    </r>
  </si>
  <si>
    <r>
      <rPr>
        <sz val="11"/>
        <color rgb="FF000000"/>
        <rFont val="Calibri"/>
        <family val="2"/>
      </rPr>
      <t>13.9</t>
    </r>
  </si>
  <si>
    <r>
      <rPr>
        <sz val="11"/>
        <color rgb="FF000000"/>
        <rFont val="Calibri"/>
        <family val="2"/>
      </rPr>
      <t>Предоставя се навременна информация и насоки относно дадено събитие на здравни и други специалисти, така че те да могат да реагират по подходящ начин по отношение на обществеността.</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</si>
  <si>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</si>
  <si>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</si>
  <si>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</si>
  <si>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</si>
  <si>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</si>
  <si>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</si>
  <si>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</si>
  <si>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</si>
  <si>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</si>
  <si>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</si>
  <si>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</si>
  <si>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Ресурси: обучена работна сила</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</si>
  <si>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</si>
  <si>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</si>
  <si>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</si>
  <si>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</si>
  <si>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</si>
  <si>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</si>
  <si>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</si>
  <si>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Уменията и компетентностите на персонала в областта на общественото здравеопазване са достатъчни, за да се поддържа наблюдението и реакцията в областта на общественото здраве на всички равнища на здравната система.</t>
    </r>
  </si>
  <si>
    <r>
      <rPr>
        <sz val="11"/>
        <color theme="1" tint="0.34998626667073579"/>
        <rFont val="Calibri"/>
        <family val="2"/>
      </rPr>
      <t>R.2</t>
    </r>
  </si>
  <si>
    <r>
      <rPr>
        <sz val="11"/>
        <color theme="1" tint="0.34998626667073579"/>
        <rFont val="Calibri"/>
        <family val="2"/>
      </rPr>
      <t>D.4.3</t>
    </r>
  </si>
  <si>
    <r>
      <rPr>
        <sz val="11"/>
        <color rgb="FF000000"/>
        <rFont val="Calibri"/>
        <family val="2"/>
      </rPr>
      <t xml:space="preserve">Има на разположение човешки ресурси за изпълнение на изискванията съгласно IHR за основен капацитет.
</t>
    </r>
  </si>
  <si>
    <r>
      <rPr>
        <sz val="11"/>
        <color theme="1" tint="0.34998626667073579"/>
        <rFont val="Calibri"/>
        <family val="2"/>
      </rPr>
      <t>R.2</t>
    </r>
  </si>
  <si>
    <r>
      <rPr>
        <sz val="11"/>
        <color theme="1" tint="0.34998626667073579"/>
        <rFont val="Calibri"/>
        <family val="2"/>
      </rPr>
      <t>D.4.1</t>
    </r>
  </si>
  <si>
    <r>
      <rPr>
        <sz val="11"/>
        <color rgb="FF000000"/>
        <rFont val="Calibri"/>
        <family val="2"/>
      </rPr>
      <t>Гарантирано е наличието на компетентна работна сила в областта на общественото здраве за непрекъснато предоставяне на здравни услуги.</t>
    </r>
  </si>
  <si>
    <r>
      <rPr>
        <sz val="11"/>
        <color theme="1" tint="0.34998626667073579"/>
        <rFont val="Calibri"/>
        <family val="2"/>
      </rPr>
      <t>R.2</t>
    </r>
  </si>
  <si>
    <r>
      <rPr>
        <sz val="11"/>
        <color rgb="FF000000"/>
        <rFont val="Calibri"/>
        <family val="2"/>
      </rPr>
      <t>Образованието, обучението и упражненията се подпомагат на стратегическо и оперативно равнище на дадена организация.</t>
    </r>
  </si>
  <si>
    <r>
      <rPr>
        <sz val="11"/>
        <color theme="1" tint="0.34998626667073579"/>
        <rFont val="Calibri"/>
        <family val="2"/>
      </rPr>
      <t>R.2</t>
    </r>
  </si>
  <si>
    <r>
      <rPr>
        <sz val="11"/>
        <color rgb="FF000000"/>
        <rFont val="Calibri"/>
        <family val="2"/>
      </rPr>
      <t>4.1</t>
    </r>
  </si>
  <si>
    <r>
      <rPr>
        <sz val="11"/>
        <color rgb="FF000000"/>
        <rFont val="Calibri"/>
        <family val="2"/>
      </rPr>
      <t>Образованието, обучението и упражненията са част от дейностите по планиране на готовността на дадена организация.</t>
    </r>
  </si>
  <si>
    <r>
      <rPr>
        <sz val="11"/>
        <color theme="1" tint="0.34998626667073579"/>
        <rFont val="Calibri"/>
        <family val="2"/>
      </rPr>
      <t>R.2</t>
    </r>
  </si>
  <si>
    <r>
      <rPr>
        <sz val="11"/>
        <color rgb="FF000000"/>
        <rFont val="Calibri"/>
        <family val="2"/>
      </rPr>
      <t>Степента на готовност се оценява чрез симулационни упражнения.</t>
    </r>
  </si>
  <si>
    <r>
      <rPr>
        <sz val="11"/>
        <color rgb="FF000000"/>
        <rFont val="Calibri"/>
        <family val="2"/>
      </rPr>
      <t>5.1</t>
    </r>
  </si>
  <si>
    <r>
      <rPr>
        <sz val="11"/>
        <color rgb="FF000000"/>
        <rFont val="Calibri"/>
        <family val="2"/>
      </rPr>
      <t>Съответните партньорски организации участват в упражненията за подобряване на разбирането на плановете на всяка от тях за реагиране.</t>
    </r>
  </si>
  <si>
    <r>
      <rPr>
        <sz val="11"/>
        <color theme="1" tint="0.34998626667073579"/>
        <rFont val="Calibri"/>
        <family val="2"/>
      </rPr>
      <t>R.2</t>
    </r>
  </si>
  <si>
    <r>
      <rPr>
        <sz val="11"/>
        <color rgb="FF000000"/>
        <rFont val="Calibri"/>
        <family val="2"/>
      </rPr>
      <t>Обучението, упражненията и прегледите на инциденти се използват за разбиране и подобряване на процедурите за управление на риска и за укрепване на капацитета.</t>
    </r>
  </si>
  <si>
    <r>
      <rPr>
        <sz val="11"/>
        <color theme="1" tint="0.34998626667073579"/>
        <rFont val="Calibri"/>
        <family val="2"/>
      </rPr>
      <t>R.2</t>
    </r>
  </si>
  <si>
    <r>
      <rPr>
        <sz val="11"/>
        <color rgb="FF000000"/>
        <rFont val="Calibri"/>
        <family val="2"/>
      </rPr>
      <t>6.1</t>
    </r>
  </si>
  <si>
    <r>
      <rPr>
        <sz val="11"/>
        <color rgb="FF000000"/>
        <rFont val="Calibri"/>
        <family val="2"/>
      </rPr>
      <t>Упражненията се основават на сценарий и са съобразени със ситуацията (напр. местни, регионални, национални и международни).</t>
    </r>
  </si>
  <si>
    <r>
      <rPr>
        <sz val="11"/>
        <color theme="1" tint="0.34998626667073579"/>
        <rFont val="Calibri"/>
        <family val="2"/>
      </rPr>
      <t>R.2</t>
    </r>
  </si>
  <si>
    <r>
      <rPr>
        <sz val="11"/>
        <color rgb="FF000000"/>
        <rFont val="Calibri"/>
        <family val="2"/>
      </rPr>
      <t>6.2</t>
    </r>
  </si>
  <si>
    <r>
      <rPr>
        <sz val="11"/>
        <color rgb="FF000000"/>
        <rFont val="Calibri"/>
        <family val="2"/>
      </rPr>
      <t>С цел провеждане на успешна симулация групата за планиране разполага с ясен мандат и с правомощията да планира, извършва и оценява упражненията.</t>
    </r>
  </si>
  <si>
    <r>
      <rPr>
        <sz val="11"/>
        <color theme="1" tint="0.34998626667073579"/>
        <rFont val="Calibri"/>
        <family val="2"/>
      </rPr>
      <t>R.2</t>
    </r>
  </si>
  <si>
    <r>
      <rPr>
        <sz val="11"/>
        <color rgb="FF000000"/>
        <rFont val="Calibri"/>
        <family val="2"/>
      </rPr>
      <t>6.3</t>
    </r>
  </si>
  <si>
    <r>
      <rPr>
        <sz val="11"/>
        <color rgb="FF000000"/>
        <rFont val="Calibri"/>
        <family val="2"/>
      </rPr>
      <t>Целта на симулацията е да се определят областите, в които е необходимо подобрение.</t>
    </r>
  </si>
  <si>
    <r>
      <rPr>
        <sz val="11"/>
        <color theme="1" tint="0.34998626667073579"/>
        <rFont val="Calibri"/>
        <family val="2"/>
      </rPr>
      <t>R.2</t>
    </r>
  </si>
  <si>
    <r>
      <rPr>
        <sz val="11"/>
        <color rgb="FF000000"/>
        <rFont val="Calibri"/>
        <family val="2"/>
      </rPr>
      <t>Упражненията се провеждат с цел проверка на действителната функционалност на основния капацитет съгласно IHR.</t>
    </r>
  </si>
  <si>
    <r>
      <rPr>
        <sz val="11"/>
        <color theme="1" tint="0.34998626667073579"/>
        <rFont val="Calibri"/>
        <family val="2"/>
      </rPr>
      <t>R.2</t>
    </r>
  </si>
  <si>
    <r>
      <rPr>
        <sz val="11"/>
        <color rgb="FF000000"/>
        <rFont val="Calibri"/>
        <family val="2"/>
      </rPr>
      <t xml:space="preserve">Първоначалните цели и задачи на образованието, обучението и симулационните упражнения се оценяват и извлечените поуки се документират в доклад.
</t>
    </r>
  </si>
  <si>
    <r>
      <rPr>
        <sz val="11"/>
        <color theme="1" tint="0.34998626667073579"/>
        <rFont val="Calibri"/>
        <family val="2"/>
      </rPr>
      <t>R.2</t>
    </r>
  </si>
  <si>
    <r>
      <rPr>
        <b/>
        <sz val="11"/>
        <color rgb="FF000000"/>
        <rFont val="Calibri"/>
        <family val="2"/>
      </rPr>
      <t>BSI</t>
    </r>
  </si>
  <si>
    <r>
      <rPr>
        <b/>
        <sz val="11"/>
        <color rgb="FF000000"/>
        <rFont val="Calibri"/>
        <family val="2"/>
      </rPr>
      <t>CSI</t>
    </r>
  </si>
  <si>
    <t>Complete the yellow section by putting a '1' in the relevant percentage box, or N/A if the measure isn't applicable to your country</t>
  </si>
  <si>
    <t>CHECK BSI</t>
  </si>
  <si>
    <t>CHECK CSI</t>
  </si>
  <si>
    <t>Weighted BSI</t>
  </si>
  <si>
    <t>Weighted ratio CSI</t>
  </si>
  <si>
    <t>score BSI</t>
  </si>
  <si>
    <t>score CSI</t>
  </si>
  <si>
    <t>BSI NA</t>
  </si>
  <si>
    <t>CSI NA</t>
  </si>
  <si>
    <r>
      <rPr>
        <b/>
        <sz val="18"/>
        <rFont val="Calibri"/>
        <family val="2"/>
      </rPr>
      <t>Капацитет за подкрепа: Наблюдение</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</si>
  <si>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</si>
  <si>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</si>
  <si>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</si>
  <si>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</si>
  <si>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</si>
  <si>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</si>
  <si>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</si>
  <si>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 xml:space="preserve"> </t>
    </r>
  </si>
  <si>
    <r>
      <rPr>
        <sz val="11"/>
        <color rgb="FF000000"/>
        <rFont val="Calibri"/>
        <family val="2"/>
      </rPr>
      <t>Налице е система за наблюдение, основаваща се на показатели.</t>
    </r>
  </si>
  <si>
    <r>
      <rPr>
        <sz val="11"/>
        <color theme="1" tint="0.34998626667073579"/>
        <rFont val="Calibri"/>
        <family val="2"/>
      </rPr>
      <t>C.2</t>
    </r>
  </si>
  <si>
    <r>
      <rPr>
        <sz val="11"/>
        <color rgb="FF9BBB59" tint="-0.49989318521683401"/>
        <rFont val="Calibri"/>
        <family val="2"/>
      </rPr>
      <t>D.2.1</t>
    </r>
  </si>
  <si>
    <r>
      <rPr>
        <sz val="11"/>
        <color rgb="FF000000"/>
        <rFont val="Calibri"/>
        <family val="2"/>
      </rPr>
      <t>1.1</t>
    </r>
  </si>
  <si>
    <r>
      <rPr>
        <sz val="11"/>
        <color rgb="FF000000"/>
        <rFont val="Calibri"/>
        <family val="2"/>
      </rPr>
      <t>Тези показатели са определени в протоколи, за да се даде възможност за своевременни последващи действия.</t>
    </r>
  </si>
  <si>
    <r>
      <rPr>
        <sz val="11"/>
        <color theme="1" tint="0.34998626667073579"/>
        <rFont val="Calibri"/>
        <family val="2"/>
      </rPr>
      <t>C.2</t>
    </r>
  </si>
  <si>
    <r>
      <rPr>
        <sz val="11"/>
        <color rgb="FF000000"/>
        <rFont val="Calibri"/>
        <family val="2"/>
      </rPr>
      <t>Налице е система за събиране на епидемиологични данни.</t>
    </r>
  </si>
  <si>
    <r>
      <rPr>
        <sz val="11"/>
        <color theme="1" tint="0.34998626667073579"/>
        <rFont val="Calibri"/>
        <family val="2"/>
      </rPr>
      <t>C.2</t>
    </r>
  </si>
  <si>
    <r>
      <rPr>
        <sz val="11"/>
        <color rgb="FF9BBB59" tint="-0.49989318521683401"/>
        <rFont val="Calibri"/>
        <family val="2"/>
      </rPr>
      <t>D.2.1 D.2.4</t>
    </r>
  </si>
  <si>
    <r>
      <rPr>
        <sz val="11"/>
        <color rgb="FF000000"/>
        <rFont val="Calibri"/>
        <family val="2"/>
      </rPr>
      <t>2.1</t>
    </r>
  </si>
  <si>
    <r>
      <rPr>
        <sz val="11"/>
        <color rgb="FF000000"/>
        <rFont val="Calibri"/>
        <family val="2"/>
      </rPr>
      <t>Събитията, предизвикващи загриженост за общественото здраве, са определени в протоколи, за да се даде възможност за своевременни последващи действия.</t>
    </r>
  </si>
  <si>
    <r>
      <rPr>
        <sz val="11"/>
        <color theme="1" tint="0.34998626667073579"/>
        <rFont val="Calibri"/>
        <family val="2"/>
      </rPr>
      <t>C.2</t>
    </r>
  </si>
  <si>
    <r>
      <rPr>
        <sz val="11"/>
        <color rgb="FF000000"/>
        <rFont val="Calibri"/>
        <family val="2"/>
      </rPr>
      <t>2.3</t>
    </r>
  </si>
  <si>
    <r>
      <rPr>
        <sz val="11"/>
        <color rgb="FF000000"/>
        <rFont val="Calibri"/>
        <family val="2"/>
      </rPr>
      <t>Системата за наблюдение осигурява докладване в реално време на данните от наблюдението.</t>
    </r>
  </si>
  <si>
    <r>
      <rPr>
        <sz val="11"/>
        <color theme="1" tint="0.34998626667073579"/>
        <rFont val="Calibri"/>
        <family val="2"/>
      </rPr>
      <t>C.2</t>
    </r>
  </si>
  <si>
    <r>
      <rPr>
        <sz val="11"/>
        <color rgb="FF9BBB59" tint="-0.49989318521683401"/>
        <rFont val="Calibri"/>
        <family val="2"/>
      </rPr>
      <t>D.2.2</t>
    </r>
  </si>
  <si>
    <r>
      <rPr>
        <sz val="11"/>
        <color rgb="FF000000"/>
        <rFont val="Calibri"/>
        <family val="2"/>
      </rPr>
      <t>2.4</t>
    </r>
  </si>
  <si>
    <r>
      <rPr>
        <sz val="11"/>
        <color rgb="FF000000"/>
        <rFont val="Calibri"/>
        <family val="2"/>
      </rPr>
      <t>Системата за наблюдение е чувствителна и гъвкава, за да открива първоначални случаи или събития.</t>
    </r>
  </si>
  <si>
    <r>
      <rPr>
        <sz val="11"/>
        <color theme="1" tint="0.34998626667073579"/>
        <rFont val="Calibri"/>
        <family val="2"/>
      </rPr>
      <t>C.2</t>
    </r>
  </si>
  <si>
    <r>
      <rPr>
        <sz val="11"/>
        <color rgb="FF000000"/>
        <rFont val="Calibri"/>
        <family val="2"/>
      </rPr>
      <t>2.5</t>
    </r>
  </si>
  <si>
    <r>
      <rPr>
        <sz val="11"/>
        <color rgb="FF000000"/>
        <rFont val="Calibri"/>
        <family val="2"/>
      </rPr>
      <t xml:space="preserve">Системата за наблюдение получава информация от широк кръг от различни и надеждни ресурси. </t>
    </r>
  </si>
  <si>
    <r>
      <rPr>
        <sz val="11"/>
        <color theme="1" tint="0.34998626667073579"/>
        <rFont val="Calibri"/>
        <family val="2"/>
      </rPr>
      <t>C.2</t>
    </r>
  </si>
  <si>
    <r>
      <rPr>
        <sz val="11"/>
        <color rgb="FF000000"/>
        <rFont val="Calibri"/>
        <family val="2"/>
      </rPr>
      <t>2.6</t>
    </r>
  </si>
  <si>
    <r>
      <rPr>
        <sz val="11"/>
        <color rgb="FF000000"/>
        <rFont val="Calibri"/>
        <family val="2"/>
      </rPr>
      <t>Мрежата за наблюдение включва информация от ветеринарни системи за наблюдение.</t>
    </r>
  </si>
  <si>
    <r>
      <rPr>
        <sz val="11"/>
        <color theme="1" tint="0.34998626667073579"/>
        <rFont val="Calibri"/>
        <family val="2"/>
      </rPr>
      <t>C.2</t>
    </r>
  </si>
  <si>
    <r>
      <rPr>
        <sz val="11"/>
        <color rgb="FF000000"/>
        <rFont val="Calibri"/>
        <family val="2"/>
      </rPr>
      <t>2.7</t>
    </r>
  </si>
  <si>
    <r>
      <rPr>
        <sz val="11"/>
        <color rgb="FF000000"/>
        <rFont val="Calibri"/>
        <family val="2"/>
      </rPr>
      <t>Мрежата за наблюдение включва информация от системи за ентомологично наблюдение.</t>
    </r>
  </si>
  <si>
    <r>
      <rPr>
        <sz val="11"/>
        <color theme="1" tint="0.34998626667073579"/>
        <rFont val="Calibri"/>
        <family val="2"/>
      </rPr>
      <t>C.2</t>
    </r>
  </si>
  <si>
    <r>
      <rPr>
        <sz val="11"/>
        <color rgb="FF000000"/>
        <rFont val="Calibri"/>
        <family val="2"/>
      </rPr>
      <t>2.8</t>
    </r>
  </si>
  <si>
    <r>
      <rPr>
        <sz val="11"/>
        <color rgb="FF000000"/>
        <rFont val="Calibri"/>
        <family val="2"/>
      </rPr>
      <t>Мрежата за наблюдение включва информация от системите за наблюдение на околната среда.</t>
    </r>
  </si>
  <si>
    <r>
      <rPr>
        <sz val="11"/>
        <color theme="1" tint="0.34998626667073579"/>
        <rFont val="Calibri"/>
        <family val="2"/>
      </rPr>
      <t>C.2</t>
    </r>
  </si>
  <si>
    <r>
      <rPr>
        <sz val="11"/>
        <color rgb="FF000000"/>
        <rFont val="Calibri"/>
        <family val="2"/>
      </rPr>
      <t>2.9</t>
    </r>
  </si>
  <si>
    <r>
      <rPr>
        <sz val="11"/>
        <color rgb="FF000000"/>
        <rFont val="Calibri"/>
        <family val="2"/>
      </rPr>
      <t>Мрежата за наблюдение включва информация от системите за метеорологични наблюдения.</t>
    </r>
  </si>
  <si>
    <r>
      <rPr>
        <sz val="11"/>
        <color theme="1" tint="0.34998626667073579"/>
        <rFont val="Calibri"/>
        <family val="2"/>
      </rPr>
      <t>C.2</t>
    </r>
  </si>
  <si>
    <r>
      <rPr>
        <sz val="11"/>
        <color rgb="FF000000"/>
        <rFont val="Calibri"/>
        <family val="2"/>
      </rPr>
      <t>2.10</t>
    </r>
  </si>
  <si>
    <r>
      <rPr>
        <sz val="11"/>
        <color rgb="FF000000"/>
        <rFont val="Calibri"/>
        <family val="2"/>
      </rPr>
      <t>Мрежата за наблюдение включва информация от системите за микробиологично наблюдение.</t>
    </r>
  </si>
  <si>
    <r>
      <rPr>
        <sz val="11"/>
        <color theme="1" tint="0.34998626667073579"/>
        <rFont val="Calibri"/>
        <family val="2"/>
      </rPr>
      <t>C.2</t>
    </r>
  </si>
  <si>
    <r>
      <rPr>
        <sz val="11"/>
        <color rgb="FF000000"/>
        <rFont val="Calibri"/>
        <family val="2"/>
      </rPr>
      <t>Системата за наблюдение генерира сигнал за ранно предупреждение за възможно настъпване на събитие, предизвикващо загриженост за общественото здраве.</t>
    </r>
  </si>
  <si>
    <r>
      <rPr>
        <sz val="11"/>
        <color theme="1" tint="0.34998626667073579"/>
        <rFont val="Calibri"/>
        <family val="2"/>
      </rPr>
      <t>C.2</t>
    </r>
  </si>
  <si>
    <r>
      <rPr>
        <sz val="11"/>
        <color rgb="FF000000"/>
        <rFont val="Calibri"/>
        <family val="2"/>
      </rPr>
      <t>Установено е участие в европейски мрежи за наблюдение.</t>
    </r>
  </si>
  <si>
    <r>
      <rPr>
        <sz val="11"/>
        <color theme="1" tint="0.34998626667073579"/>
        <rFont val="Calibri"/>
        <family val="2"/>
      </rPr>
      <t>C.2</t>
    </r>
  </si>
  <si>
    <r>
      <rPr>
        <sz val="11"/>
        <color rgb="FF9BBB59" tint="-0.49989318521683401"/>
        <rFont val="Calibri"/>
        <family val="2"/>
      </rPr>
      <t>D.2.2</t>
    </r>
  </si>
  <si>
    <r>
      <rPr>
        <sz val="11"/>
        <color rgb="FF000000"/>
        <rFont val="Calibri"/>
        <family val="2"/>
      </rPr>
      <t>Системата за наблюдение отговаря на стандартите на ЕС и СЗО по отношение на епидемиологичните данни за всички болести под надзора на ЕС, техните определения на случаи и протоколите за докладване.</t>
    </r>
  </si>
  <si>
    <r>
      <rPr>
        <sz val="11"/>
        <color theme="1" tint="0.34998626667073579"/>
        <rFont val="Calibri"/>
        <family val="2"/>
      </rPr>
      <t>C.2</t>
    </r>
  </si>
  <si>
    <r>
      <rPr>
        <sz val="11"/>
        <color rgb="FF9BBB59" tint="-0.49989318521683401"/>
        <rFont val="Calibri"/>
        <family val="2"/>
      </rPr>
      <t>D.2.2</t>
    </r>
  </si>
  <si>
    <r>
      <rPr>
        <sz val="11"/>
        <color rgb="FF000000"/>
        <rFont val="Calibri"/>
        <family val="2"/>
      </rPr>
      <t>Данните от наблюдението системно и редовно се докладват на съответните сектори и заинтересовани страни.</t>
    </r>
  </si>
  <si>
    <r>
      <rPr>
        <sz val="11"/>
        <color theme="1" tint="0.34998626667073579"/>
        <rFont val="Calibri"/>
        <family val="2"/>
      </rPr>
      <t>C.2</t>
    </r>
  </si>
  <si>
    <r>
      <rPr>
        <sz val="11"/>
        <color rgb="FF000000"/>
        <rFont val="Calibri"/>
        <family val="2"/>
      </rPr>
      <t>6.1</t>
    </r>
  </si>
  <si>
    <r>
      <rPr>
        <sz val="11"/>
        <color rgb="FF000000"/>
        <rFont val="Calibri"/>
        <family val="2"/>
      </rPr>
      <t>Всички съответни системи за наблюдение са интегрирани в мрежа, която осигурява непрекъсната обмяна на информация.</t>
    </r>
  </si>
  <si>
    <r>
      <rPr>
        <sz val="11"/>
        <color theme="1" tint="0.34998626667073579"/>
        <rFont val="Calibri"/>
        <family val="2"/>
      </rPr>
      <t>C.2</t>
    </r>
  </si>
  <si>
    <r>
      <rPr>
        <sz val="11"/>
        <color rgb="FF9BBB59" tint="-0.49989318521683401"/>
        <rFont val="Calibri"/>
        <family val="2"/>
      </rPr>
      <t>D.2.2</t>
    </r>
  </si>
  <si>
    <r>
      <rPr>
        <sz val="11"/>
        <color rgb="FF000000"/>
        <rFont val="Calibri"/>
        <family val="2"/>
      </rPr>
      <t>6.2</t>
    </r>
  </si>
  <si>
    <r>
      <rPr>
        <sz val="11"/>
        <color rgb="FF000000"/>
        <rFont val="Calibri"/>
        <family val="2"/>
      </rPr>
      <t>Налице са мрежи и протоколи за докладване.</t>
    </r>
  </si>
  <si>
    <r>
      <rPr>
        <sz val="11"/>
        <color theme="1" tint="0.34998626667073579"/>
        <rFont val="Calibri"/>
        <family val="2"/>
      </rPr>
      <t>C.2</t>
    </r>
  </si>
  <si>
    <r>
      <rPr>
        <sz val="11"/>
        <color rgb="FF9BBB59" tint="-0.49989318521683401"/>
        <rFont val="Calibri"/>
        <family val="2"/>
      </rPr>
      <t>D.2.2 D.3.2</t>
    </r>
  </si>
  <si>
    <r>
      <rPr>
        <sz val="11"/>
        <color rgb="FF000000"/>
        <rFont val="Calibri"/>
        <family val="2"/>
      </rPr>
      <t>6.3</t>
    </r>
  </si>
  <si>
    <r>
      <rPr>
        <sz val="11"/>
        <color rgb="FF000000"/>
        <rFont val="Calibri"/>
        <family val="2"/>
      </rPr>
      <t xml:space="preserve">Системата за наблюдение е в състояние да предостави информацията, която е необходима за информиране и съвет.
</t>
    </r>
  </si>
  <si>
    <r>
      <rPr>
        <sz val="11"/>
        <color theme="1" tint="0.34998626667073579"/>
        <rFont val="Calibri"/>
        <family val="2"/>
      </rPr>
      <t>C.2</t>
    </r>
  </si>
  <si>
    <r>
      <rPr>
        <sz val="11"/>
        <color rgb="FF9BBB59" tint="-0.49989318521683401"/>
        <rFont val="Calibri"/>
        <family val="2"/>
      </rPr>
      <t>D.2.3</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</si>
  <si>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</si>
  <si>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</si>
  <si>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</si>
  <si>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</si>
  <si>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</si>
  <si>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</si>
  <si>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</si>
  <si>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</si>
  <si>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</si>
  <si>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</si>
  <si>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Капацитет за подкрепа: Оценка на риска</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</si>
  <si>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</si>
  <si>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</si>
  <si>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</si>
  <si>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</si>
  <si>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</si>
  <si>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</si>
  <si>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</si>
  <si>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Сигналите и ранните предупреждения се оценяват въз основа на съвместен анализ на данните от наблюдението и други налични данни.</t>
    </r>
  </si>
  <si>
    <r>
      <rPr>
        <sz val="11"/>
        <color theme="1" tint="0.34998626667073579"/>
        <rFont val="Calibri"/>
        <family val="2"/>
      </rPr>
      <t>C.1</t>
    </r>
  </si>
  <si>
    <r>
      <rPr>
        <sz val="11"/>
        <color rgb="FF000000"/>
        <rFont val="Calibri"/>
        <family val="2"/>
      </rPr>
      <t>Събира се екип за оценка на риска, за да се оценят рисковете от настъпването на (възможно) събитие, предизвикващо загриженост за общественото здраве.</t>
    </r>
  </si>
  <si>
    <r>
      <rPr>
        <sz val="11"/>
        <color theme="1" tint="0.34998626667073579"/>
        <rFont val="Calibri"/>
        <family val="2"/>
      </rPr>
      <t>C.1</t>
    </r>
  </si>
  <si>
    <r>
      <rPr>
        <sz val="11"/>
        <color rgb="FF000000"/>
        <rFont val="Calibri"/>
        <family val="2"/>
      </rPr>
      <t>2.2</t>
    </r>
  </si>
  <si>
    <r>
      <rPr>
        <sz val="11"/>
        <color rgb="FF000000"/>
        <rFont val="Calibri"/>
        <family val="2"/>
      </rPr>
      <t>Екипът за оценка на риска включва допълнителен експертен опит (напр. токсикология, здраве на животните, безопасност на храните и др.).</t>
    </r>
  </si>
  <si>
    <r>
      <rPr>
        <sz val="11"/>
        <color theme="1" tint="0.34998626667073579"/>
        <rFont val="Calibri"/>
        <family val="2"/>
      </rPr>
      <t>C.1</t>
    </r>
  </si>
  <si>
    <r>
      <rPr>
        <sz val="11"/>
        <color rgb="FF000000"/>
        <rFont val="Calibri"/>
        <family val="2"/>
      </rPr>
      <t>2.3</t>
    </r>
  </si>
  <si>
    <r>
      <rPr>
        <sz val="11"/>
        <color rgb="FF000000"/>
        <rFont val="Calibri"/>
        <family val="2"/>
      </rPr>
      <t>Въз основа на характеристиките на болестта екипът за оценка на риска решава колко често следва да се актуализира оценката на риска.</t>
    </r>
  </si>
  <si>
    <r>
      <rPr>
        <sz val="11"/>
        <color theme="1" tint="0.34998626667073579"/>
        <rFont val="Calibri"/>
        <family val="2"/>
      </rPr>
      <t>C.1</t>
    </r>
  </si>
  <si>
    <r>
      <rPr>
        <sz val="11"/>
        <color rgb="FF000000"/>
        <rFont val="Calibri"/>
        <family val="2"/>
      </rPr>
      <t>2.4</t>
    </r>
  </si>
  <si>
    <r>
      <rPr>
        <sz val="11"/>
        <color rgb="FF000000"/>
        <rFont val="Calibri"/>
        <family val="2"/>
      </rPr>
      <t>Нивото на риска, определено за дадено събитие, се основава на предполагаемата (или известната) опасност.</t>
    </r>
  </si>
  <si>
    <r>
      <rPr>
        <sz val="11"/>
        <color theme="1" tint="0.34998626667073579"/>
        <rFont val="Calibri"/>
        <family val="2"/>
      </rPr>
      <t>C.1</t>
    </r>
  </si>
  <si>
    <r>
      <rPr>
        <sz val="11"/>
        <color rgb="FF000000"/>
        <rFont val="Calibri"/>
        <family val="2"/>
      </rPr>
      <t>2.5</t>
    </r>
  </si>
  <si>
    <r>
      <rPr>
        <sz val="11"/>
        <color rgb="FF000000"/>
        <rFont val="Calibri"/>
        <family val="2"/>
      </rPr>
      <t>Нивото на риска, определено за дадено събитие, се основава на възможното излагане на опасността.</t>
    </r>
  </si>
  <si>
    <r>
      <rPr>
        <sz val="11"/>
        <color theme="1" tint="0.34998626667073579"/>
        <rFont val="Calibri"/>
        <family val="2"/>
      </rPr>
      <t>C.1</t>
    </r>
  </si>
  <si>
    <r>
      <rPr>
        <sz val="11"/>
        <color rgb="FF000000"/>
        <rFont val="Calibri"/>
        <family val="2"/>
      </rPr>
      <t>2.6</t>
    </r>
  </si>
  <si>
    <r>
      <rPr>
        <sz val="11"/>
        <color rgb="FF000000"/>
        <rFont val="Calibri"/>
        <family val="2"/>
      </rPr>
      <t>Нивото на риска, определено за дадено събитие, се основава на контекста, в който настъпва събитието.</t>
    </r>
  </si>
  <si>
    <r>
      <rPr>
        <sz val="11"/>
        <color theme="1" tint="0.34998626667073579"/>
        <rFont val="Calibri"/>
        <family val="2"/>
      </rPr>
      <t>C.1</t>
    </r>
  </si>
  <si>
    <r>
      <rPr>
        <sz val="11"/>
        <color rgb="FF000000"/>
        <rFont val="Calibri"/>
        <family val="2"/>
      </rPr>
      <t>2.7</t>
    </r>
  </si>
  <si>
    <r>
      <rPr>
        <sz val="11"/>
        <color rgb="FF000000"/>
        <rFont val="Calibri"/>
        <family val="2"/>
      </rPr>
      <t>Нивото на определения риск се основава на характеристиките на болестта (като брой случаи/смъртни случаи, дял на тежко заболяване сред населението, най-силно засегнати клинични групи и др.).</t>
    </r>
  </si>
  <si>
    <r>
      <rPr>
        <sz val="11"/>
        <color theme="1" tint="0.34998626667073579"/>
        <rFont val="Calibri"/>
        <family val="2"/>
      </rPr>
      <t>C.1</t>
    </r>
  </si>
  <si>
    <r>
      <rPr>
        <sz val="11"/>
        <color rgb="FF000000"/>
        <rFont val="Calibri"/>
        <family val="2"/>
      </rPr>
      <t>2.8</t>
    </r>
  </si>
  <si>
    <r>
      <rPr>
        <sz val="11"/>
        <color rgb="FF000000"/>
        <rFont val="Calibri"/>
        <family val="2"/>
      </rPr>
      <t>Нивото на определения риск се основава на капацитета за предоставяне на услуги (напр. брой на пациентите, потърсили услуги за първична медицинска помощ/приети в болница за интензивно специализирано лечение).</t>
    </r>
  </si>
  <si>
    <r>
      <rPr>
        <sz val="11"/>
        <color theme="1" tint="0.34998626667073579"/>
        <rFont val="Calibri"/>
        <family val="2"/>
      </rPr>
      <t>C.1</t>
    </r>
  </si>
  <si>
    <r>
      <rPr>
        <sz val="11"/>
        <color rgb="FF000000"/>
        <rFont val="Calibri"/>
        <family val="2"/>
      </rPr>
      <t>Оценките на риска се използват за подпомагане на дейностите по планиране и реагиране във връзка с готовността.</t>
    </r>
  </si>
  <si>
    <r>
      <rPr>
        <sz val="11"/>
        <color theme="1" tint="0.34998626667073579"/>
        <rFont val="Calibri"/>
        <family val="2"/>
      </rPr>
      <t>C.1</t>
    </r>
  </si>
  <si>
    <r>
      <rPr>
        <sz val="11"/>
        <color rgb="FF000000"/>
        <rFont val="Calibri"/>
        <family val="2"/>
      </rPr>
      <t>3.1</t>
    </r>
  </si>
  <si>
    <r>
      <rPr>
        <sz val="11"/>
        <color rgb="FF000000"/>
        <rFont val="Calibri"/>
        <family val="2"/>
      </rPr>
      <t>Като част от оценката на риска се използват ясно определени въпроси, за да се подпомогне определянето на приоритетни дейности.</t>
    </r>
  </si>
  <si>
    <r>
      <rPr>
        <sz val="11"/>
        <color theme="1" tint="0.34998626667073579"/>
        <rFont val="Calibri"/>
        <family val="2"/>
      </rPr>
      <t>C.1</t>
    </r>
  </si>
  <si>
    <r>
      <rPr>
        <sz val="11"/>
        <color rgb="FF000000"/>
        <rFont val="Calibri"/>
        <family val="2"/>
      </rPr>
      <t>3.2</t>
    </r>
  </si>
  <si>
    <r>
      <rPr>
        <sz val="11"/>
        <color rgb="FF000000"/>
        <rFont val="Calibri"/>
        <family val="2"/>
      </rPr>
      <t>За определяне на рисковите области се използват оценки на риска.</t>
    </r>
  </si>
  <si>
    <r>
      <rPr>
        <sz val="11"/>
        <color theme="1" tint="0.34998626667073579"/>
        <rFont val="Calibri"/>
        <family val="2"/>
      </rPr>
      <t>C.1</t>
    </r>
  </si>
  <si>
    <r>
      <rPr>
        <sz val="11"/>
        <color rgb="FF000000"/>
        <rFont val="Calibri"/>
        <family val="2"/>
      </rPr>
      <t>3.3</t>
    </r>
  </si>
  <si>
    <r>
      <rPr>
        <sz val="11"/>
        <color rgb="FF000000"/>
        <rFont val="Calibri"/>
        <family val="2"/>
      </rPr>
      <t>Оценките на риска се използват за определяне на рисковите популации.</t>
    </r>
  </si>
  <si>
    <r>
      <rPr>
        <sz val="11"/>
        <color theme="1" tint="0.34998626667073579"/>
        <rFont val="Calibri"/>
        <family val="2"/>
      </rPr>
      <t>C.1</t>
    </r>
  </si>
  <si>
    <r>
      <rPr>
        <sz val="11"/>
        <color rgb="FF000000"/>
        <rFont val="Calibri"/>
        <family val="2"/>
      </rPr>
      <t>3.4</t>
    </r>
  </si>
  <si>
    <r>
      <rPr>
        <sz val="11"/>
        <color rgb="FF000000"/>
        <rFont val="Calibri"/>
        <family val="2"/>
      </rPr>
      <t>Оценките на риска се използват за идентифициране и ангажиране на оперативни партньори.</t>
    </r>
  </si>
  <si>
    <r>
      <rPr>
        <sz val="11"/>
        <color theme="1" tint="0.34998626667073579"/>
        <rFont val="Calibri"/>
        <family val="2"/>
      </rPr>
      <t>C.1</t>
    </r>
  </si>
  <si>
    <r>
      <rPr>
        <sz val="11"/>
        <color rgb="FF000000"/>
        <rFont val="Calibri"/>
        <family val="2"/>
      </rPr>
      <t>3.5</t>
    </r>
  </si>
  <si>
    <r>
      <rPr>
        <sz val="11"/>
        <color rgb="FF000000"/>
        <rFont val="Calibri"/>
        <family val="2"/>
      </rPr>
      <t>Оценките на риска се използват за идентифициране и ангажиране на ключови политически партньори.</t>
    </r>
  </si>
  <si>
    <r>
      <rPr>
        <sz val="11"/>
        <color theme="1" tint="0.34998626667073579"/>
        <rFont val="Calibri"/>
        <family val="2"/>
      </rPr>
      <t>C.1</t>
    </r>
  </si>
  <si>
    <r>
      <rPr>
        <sz val="11"/>
        <color rgb="FF000000"/>
        <rFont val="Calibri"/>
        <family val="2"/>
      </rPr>
      <t>3.6</t>
    </r>
  </si>
  <si>
    <r>
      <rPr>
        <sz val="11"/>
        <color rgb="FF000000"/>
        <rFont val="Calibri"/>
        <family val="2"/>
      </rPr>
      <t>Характеризирането на риска включва информация от количествени модели, ако е налична и достъпна.</t>
    </r>
  </si>
  <si>
    <r>
      <rPr>
        <sz val="11"/>
        <color theme="1" tint="0.34998626667073579"/>
        <rFont val="Calibri"/>
        <family val="2"/>
      </rPr>
      <t>C.1</t>
    </r>
  </si>
  <si>
    <r>
      <rPr>
        <sz val="11"/>
        <color rgb="FF000000"/>
        <rFont val="Calibri"/>
        <family val="2"/>
      </rPr>
      <t>3.7</t>
    </r>
  </si>
  <si>
    <r>
      <rPr>
        <sz val="11"/>
        <color rgb="FF000000"/>
        <rFont val="Calibri"/>
        <family val="2"/>
      </rPr>
      <t>Характеризирането на риска включва експертни становища.</t>
    </r>
  </si>
  <si>
    <r>
      <rPr>
        <sz val="11"/>
        <color theme="1" tint="0.34998626667073579"/>
        <rFont val="Calibri"/>
        <family val="2"/>
      </rPr>
      <t>C.1</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</si>
  <si>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</si>
  <si>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</si>
  <si>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</si>
  <si>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</si>
  <si>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</si>
  <si>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</si>
  <si>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</si>
  <si>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</si>
  <si>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</si>
  <si>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</si>
  <si>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Управление на реакцията на събитие</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</si>
  <si>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</si>
  <si>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</si>
  <si>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JEE</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</si>
  <si>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</si>
  <si>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</si>
  <si>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</si>
  <si>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</si>
  <si>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Въведени са специални процедури за активиране и деактивиране („понижаване“) на реакцията при извънредни ситуации, свързани със здравето.</t>
    </r>
  </si>
  <si>
    <r>
      <rPr>
        <sz val="11"/>
        <color theme="1" tint="0.34998626667073579"/>
        <rFont val="Calibri"/>
        <family val="2"/>
      </rPr>
      <t>G.3</t>
    </r>
  </si>
  <si>
    <r>
      <rPr>
        <sz val="11"/>
        <color rgb="FF000000"/>
        <rFont val="Calibri"/>
        <family val="2"/>
      </rPr>
      <t>1.1</t>
    </r>
  </si>
  <si>
    <r>
      <rPr>
        <sz val="11"/>
        <color rgb="FF000000"/>
        <rFont val="Calibri"/>
        <family val="2"/>
      </rPr>
      <t>Решенията за реагиране вземат предвид следните принципи: предпазни мерки, пропорционалност и гъвкавост.</t>
    </r>
  </si>
  <si>
    <r>
      <rPr>
        <sz val="11"/>
        <color theme="1" tint="0.34998626667073579"/>
        <rFont val="Calibri"/>
        <family val="2"/>
      </rPr>
      <t>G.3</t>
    </r>
  </si>
  <si>
    <r>
      <rPr>
        <sz val="11"/>
        <color rgb="FF000000"/>
        <rFont val="Calibri"/>
        <family val="2"/>
      </rPr>
      <t>Установени са и функционират стандарти за профилактика и контрол на инфекции на национално и болнично ниво.</t>
    </r>
  </si>
  <si>
    <r>
      <rPr>
        <sz val="11"/>
        <color theme="1" tint="0.34998626667073579"/>
        <rFont val="Calibri"/>
        <family val="2"/>
      </rPr>
      <t>C.4</t>
    </r>
  </si>
  <si>
    <r>
      <rPr>
        <sz val="11"/>
        <color theme="1" tint="0.34998626667073579"/>
        <rFont val="Calibri"/>
        <family val="2"/>
      </rPr>
      <t>Р.3.3</t>
    </r>
  </si>
  <si>
    <r>
      <rPr>
        <sz val="11"/>
        <color rgb="FF000000"/>
        <rFont val="Calibri"/>
        <family val="2"/>
      </rPr>
      <t>2.1</t>
    </r>
  </si>
  <si>
    <r>
      <rPr>
        <sz val="11"/>
        <color rgb="FF000000"/>
        <rFont val="Calibri"/>
        <family val="2"/>
      </rPr>
      <t>Въведени са мерки за безопасност при работа с патогенни вещества, които са известни на здравните работници.</t>
    </r>
  </si>
  <si>
    <r>
      <rPr>
        <sz val="11"/>
        <color theme="1" tint="0.34998626667073579"/>
        <rFont val="Calibri"/>
        <family val="2"/>
      </rPr>
      <t>C.4</t>
    </r>
  </si>
  <si>
    <r>
      <rPr>
        <sz val="11"/>
        <color rgb="FF000000"/>
        <rFont val="Calibri"/>
        <family val="2"/>
      </rPr>
      <t>Има на разположение лабораторни услуги за изпитване на приоритетни заплахи за здравето.</t>
    </r>
  </si>
  <si>
    <r>
      <rPr>
        <sz val="11"/>
        <color theme="1" tint="0.34998626667073579"/>
        <rFont val="Calibri"/>
        <family val="2"/>
      </rPr>
      <t>C.3</t>
    </r>
  </si>
  <si>
    <r>
      <rPr>
        <sz val="11"/>
        <color theme="1" tint="0.34998626667073579"/>
        <rFont val="Calibri"/>
        <family val="2"/>
      </rPr>
      <t>D.1.1</t>
    </r>
  </si>
  <si>
    <r>
      <rPr>
        <sz val="11"/>
        <color rgb="FF000000"/>
        <rFont val="Calibri"/>
        <family val="2"/>
      </rPr>
      <t>3.1</t>
    </r>
  </si>
  <si>
    <r>
      <rPr>
        <sz val="11"/>
        <color rgb="FF000000"/>
        <rFont val="Calibri"/>
        <family val="2"/>
      </rPr>
      <t>Въведени са и се прилагат лабораторни практики за биологична сигурност и биологична безопасност (управление на биологичния риск).</t>
    </r>
  </si>
  <si>
    <r>
      <rPr>
        <sz val="11"/>
        <color theme="1" tint="0.34998626667073579"/>
        <rFont val="Calibri"/>
        <family val="2"/>
      </rPr>
      <t>C.4</t>
    </r>
  </si>
  <si>
    <r>
      <rPr>
        <sz val="11"/>
        <color rgb="FF000000"/>
        <rFont val="Calibri"/>
        <family val="2"/>
      </rPr>
      <t>Налице е оперативна програма за извънредни ситуации, включваща оперативен център за извънредни ситуации, оперативни процедури и планове, както и способност за активиране на операции при извънредни ситуации.</t>
    </r>
  </si>
  <si>
    <r>
      <rPr>
        <sz val="11"/>
        <color theme="1" tint="0.34998626667073579"/>
        <rFont val="Calibri"/>
        <family val="2"/>
      </rPr>
      <t>G.3</t>
    </r>
  </si>
  <si>
    <r>
      <rPr>
        <sz val="11"/>
        <color theme="1" tint="0.34998626667073579"/>
        <rFont val="Calibri"/>
        <family val="2"/>
      </rPr>
      <t>R.2.1 R.2.2 R.2.3</t>
    </r>
  </si>
  <si>
    <r>
      <rPr>
        <sz val="11"/>
        <color rgb="FF000000"/>
        <rFont val="Calibri"/>
        <family val="2"/>
      </rPr>
      <t>Налице е изпитана система за командване и контрол с ясно определени роли и отговорности.</t>
    </r>
  </si>
  <si>
    <r>
      <rPr>
        <sz val="11"/>
        <color theme="1" tint="0.34998626667073579"/>
        <rFont val="Calibri"/>
        <family val="2"/>
      </rPr>
      <t>G.3</t>
    </r>
  </si>
  <si>
    <r>
      <rPr>
        <sz val="11"/>
        <color rgb="FF000000"/>
        <rFont val="Calibri"/>
        <family val="2"/>
      </rPr>
      <t>5.1</t>
    </r>
  </si>
  <si>
    <r>
      <rPr>
        <sz val="11"/>
        <color rgb="FF000000"/>
        <rFont val="Calibri"/>
        <family val="2"/>
      </rPr>
      <t>Координацията, командването и контролът се основават на установена инфраструктура.</t>
    </r>
  </si>
  <si>
    <r>
      <rPr>
        <sz val="11"/>
        <color theme="1" tint="0.34998626667073579"/>
        <rFont val="Calibri"/>
        <family val="2"/>
      </rPr>
      <t>G.3</t>
    </r>
  </si>
  <si>
    <r>
      <rPr>
        <sz val="11"/>
        <color rgb="FF000000"/>
        <rFont val="Calibri"/>
        <family val="2"/>
      </rPr>
      <t>5.2</t>
    </r>
  </si>
  <si>
    <r>
      <rPr>
        <sz val="11"/>
        <color rgb="FF000000"/>
        <rFont val="Calibri"/>
        <family val="2"/>
      </rPr>
      <t>Координацията, командването и контролът непрекъснато се засилват.</t>
    </r>
  </si>
  <si>
    <r>
      <rPr>
        <sz val="11"/>
        <color theme="1" tint="0.34998626667073579"/>
        <rFont val="Calibri"/>
        <family val="2"/>
      </rPr>
      <t>G.3</t>
    </r>
  </si>
  <si>
    <r>
      <rPr>
        <sz val="11"/>
        <color rgb="FF000000"/>
        <rFont val="Calibri"/>
        <family val="2"/>
      </rPr>
      <t>5.3</t>
    </r>
  </si>
  <si>
    <r>
      <rPr>
        <sz val="11"/>
        <color rgb="FF000000"/>
        <rFont val="Calibri"/>
        <family val="2"/>
      </rPr>
      <t>Установени са процедури за координиране на всички съответни партньори в системата на здравеопазването, например в областта на общественото здраве, предоставянето на медицински и психически/поведенчески здравни услуги.</t>
    </r>
  </si>
  <si>
    <r>
      <rPr>
        <sz val="11"/>
        <color theme="1" tint="0.34998626667073579"/>
        <rFont val="Calibri"/>
        <family val="2"/>
      </rPr>
      <t>G.3</t>
    </r>
  </si>
  <si>
    <r>
      <rPr>
        <sz val="11"/>
        <color theme="1" tint="0.34998626667073579"/>
        <rFont val="Calibri"/>
        <family val="2"/>
      </rPr>
      <t>R.5.2</t>
    </r>
  </si>
  <si>
    <r>
      <rPr>
        <sz val="11"/>
        <color rgb="FF000000"/>
        <rFont val="Calibri"/>
        <family val="2"/>
      </rPr>
      <t>5.4</t>
    </r>
  </si>
  <si>
    <r>
      <rPr>
        <sz val="11"/>
        <color rgb="FF000000"/>
        <rFont val="Calibri"/>
        <family val="2"/>
      </rPr>
      <t>Координацията включва базиращи се на населението грижи и мобилизиране на ресурси.</t>
    </r>
  </si>
  <si>
    <r>
      <rPr>
        <sz val="11"/>
        <color theme="1" tint="0.34998626667073579"/>
        <rFont val="Calibri"/>
        <family val="2"/>
      </rPr>
      <t>G.3</t>
    </r>
  </si>
  <si>
    <r>
      <rPr>
        <sz val="11"/>
        <color rgb="FF000000"/>
        <rFont val="Calibri"/>
        <family val="2"/>
      </rPr>
      <t>5.5</t>
    </r>
  </si>
  <si>
    <r>
      <rPr>
        <sz val="11"/>
        <color rgb="FF000000"/>
        <rFont val="Calibri"/>
        <family val="2"/>
      </rPr>
      <t>Координацията включва активиране на мрежи за подкрепа, консултативни групи, партньорски мрежи и комуникация.</t>
    </r>
  </si>
  <si>
    <r>
      <rPr>
        <sz val="11"/>
        <color theme="1" tint="0.34998626667073579"/>
        <rFont val="Calibri"/>
        <family val="2"/>
      </rPr>
      <t>G.3</t>
    </r>
  </si>
  <si>
    <r>
      <rPr>
        <sz val="11"/>
        <color theme="1" tint="0.34998626667073579"/>
        <rFont val="Calibri"/>
        <family val="2"/>
      </rPr>
      <t>R.5.2</t>
    </r>
  </si>
  <si>
    <r>
      <rPr>
        <sz val="11"/>
        <color rgb="FF000000"/>
        <rFont val="Calibri"/>
        <family val="2"/>
      </rPr>
      <t>5.6</t>
    </r>
  </si>
  <si>
    <r>
      <rPr>
        <sz val="11"/>
        <color rgb="FF000000"/>
        <rFont val="Calibri"/>
        <family val="2"/>
      </rPr>
      <t>Системата за обществено здравеопазване се подпомага на всички равнища от екипи за управление на кризи.</t>
    </r>
  </si>
  <si>
    <r>
      <rPr>
        <sz val="11"/>
        <color theme="1" tint="0.34998626667073579"/>
        <rFont val="Calibri"/>
        <family val="2"/>
      </rPr>
      <t>G.3</t>
    </r>
  </si>
  <si>
    <r>
      <rPr>
        <sz val="11"/>
        <color rgb="FF000000"/>
        <rFont val="Calibri"/>
        <family val="2"/>
      </rPr>
      <t>5.7</t>
    </r>
  </si>
  <si>
    <r>
      <rPr>
        <sz val="11"/>
        <color rgb="FF000000"/>
        <rFont val="Calibri"/>
        <family val="2"/>
      </rPr>
      <t>В процеса на вземане на решения се взема предвид очакваната поведенческа реакция (напр. степен на безпокойство на населението).</t>
    </r>
  </si>
  <si>
    <r>
      <rPr>
        <sz val="11"/>
        <color theme="1" tint="0.34998626667073579"/>
        <rFont val="Calibri"/>
        <family val="2"/>
      </rPr>
      <t>G.3</t>
    </r>
  </si>
  <si>
    <r>
      <rPr>
        <sz val="11"/>
        <color theme="1" tint="0.34998626667073579"/>
        <rFont val="Calibri"/>
        <family val="2"/>
      </rPr>
      <t>R.5.5</t>
    </r>
  </si>
  <si>
    <r>
      <rPr>
        <sz val="11"/>
        <color rgb="FF000000"/>
        <rFont val="Calibri"/>
        <family val="2"/>
      </rPr>
      <t>Създадени са процедури за координиране на многосекторните дейности между министерствата и секторите.</t>
    </r>
  </si>
  <si>
    <r>
      <rPr>
        <sz val="11"/>
        <color theme="1" tint="0.34998626667073579"/>
        <rFont val="Calibri"/>
        <family val="2"/>
      </rPr>
      <t>G.3</t>
    </r>
  </si>
  <si>
    <r>
      <rPr>
        <sz val="11"/>
        <color rgb="FF000000"/>
        <rFont val="Calibri"/>
        <family val="2"/>
      </rPr>
      <t xml:space="preserve">Създаден е мултидисциплинарен и многосекторен механизъм за бързо реагиране, който е на разположение 24 часа в денонощието, 7 дни в седмицата. </t>
    </r>
  </si>
  <si>
    <r>
      <rPr>
        <sz val="11"/>
        <color theme="1" tint="0.34998626667073579"/>
        <rFont val="Calibri"/>
        <family val="2"/>
      </rPr>
      <t>G.3</t>
    </r>
  </si>
  <si>
    <r>
      <rPr>
        <sz val="11"/>
        <color rgb="FF000000"/>
        <rFont val="Calibri"/>
        <family val="2"/>
      </rPr>
      <t>7.1</t>
    </r>
  </si>
  <si>
    <r>
      <rPr>
        <sz val="11"/>
        <color rgb="FF000000"/>
        <rFont val="Calibri"/>
        <family val="2"/>
      </rPr>
      <t>Въведени са процедури за медицински мерки за противодействие, включително изпълнение и отпускане.</t>
    </r>
  </si>
  <si>
    <r>
      <rPr>
        <sz val="11"/>
        <color theme="1" tint="0.34998626667073579"/>
        <rFont val="Calibri"/>
        <family val="2"/>
      </rPr>
      <t>R.3</t>
    </r>
  </si>
  <si>
    <r>
      <rPr>
        <sz val="11"/>
        <color rgb="FF000000"/>
        <rFont val="Calibri"/>
        <family val="2"/>
      </rPr>
      <t>7.2</t>
    </r>
  </si>
  <si>
    <r>
      <rPr>
        <sz val="11"/>
        <color rgb="FF000000"/>
        <rFont val="Calibri"/>
        <family val="2"/>
      </rPr>
      <t>Въведени са процедури за изпращане и получаване на медицински мерки за противодействие по време на извънредна ситуация, свързана с общественото здраве.</t>
    </r>
  </si>
  <si>
    <r>
      <rPr>
        <sz val="11"/>
        <color theme="1" tint="0.34998626667073579"/>
        <rFont val="Calibri"/>
        <family val="2"/>
      </rPr>
      <t>R.3</t>
    </r>
  </si>
  <si>
    <r>
      <rPr>
        <sz val="11"/>
        <color theme="1" tint="0.34998626667073579"/>
        <rFont val="Calibri"/>
        <family val="2"/>
      </rPr>
      <t>R.4.1</t>
    </r>
  </si>
  <si>
    <r>
      <rPr>
        <sz val="11"/>
        <color rgb="FF000000"/>
        <rFont val="Calibri"/>
        <family val="2"/>
      </rPr>
      <t>7.3</t>
    </r>
  </si>
  <si>
    <r>
      <rPr>
        <sz val="11"/>
        <color rgb="FF000000"/>
        <rFont val="Calibri"/>
        <family val="2"/>
      </rPr>
      <t>Създадени са и функционират процедури за реакция при предавани чрез храната болести и замърсяване на храните.</t>
    </r>
  </si>
  <si>
    <r>
      <rPr>
        <sz val="10"/>
        <color theme="1" tint="0.34998626667073579"/>
        <rFont val="Verdana"/>
        <family val="2"/>
      </rPr>
      <t>G.2</t>
    </r>
  </si>
  <si>
    <r>
      <rPr>
        <sz val="11"/>
        <color theme="1" tint="0.34998626667073579"/>
        <rFont val="Calibri"/>
        <family val="2"/>
      </rPr>
      <t>Р.5.1</t>
    </r>
  </si>
  <si>
    <r>
      <rPr>
        <sz val="11"/>
        <color rgb="FF000000"/>
        <rFont val="Calibri"/>
        <family val="2"/>
      </rPr>
      <t>7.4</t>
    </r>
  </si>
  <si>
    <r>
      <rPr>
        <sz val="11"/>
        <color rgb="FF000000"/>
        <rFont val="Calibri"/>
        <family val="2"/>
      </rPr>
      <t>Създадени са и функционират процедури за установяване на зоонози и потенциални зоонози.</t>
    </r>
  </si>
  <si>
    <r>
      <rPr>
        <sz val="10"/>
        <color theme="1" tint="0.34998626667073579"/>
        <rFont val="Verdana"/>
        <family val="2"/>
      </rPr>
      <t>G.2</t>
    </r>
  </si>
  <si>
    <r>
      <rPr>
        <sz val="11"/>
        <color theme="1" tint="0.34998626667073579"/>
        <rFont val="Calibri"/>
        <family val="2"/>
      </rPr>
      <t>Р.4.3</t>
    </r>
  </si>
  <si>
    <r>
      <rPr>
        <sz val="11"/>
        <color rgb="FF000000"/>
        <rFont val="Calibri"/>
        <family val="2"/>
      </rPr>
      <t>7.5</t>
    </r>
  </si>
  <si>
    <r>
      <rPr>
        <sz val="11"/>
        <color rgb="FF000000"/>
        <rFont val="Calibri"/>
        <family val="2"/>
      </rPr>
      <t>В областите, възприемчиви към предаването на арбовируси, са разработени стандартни оперативни процедури за полеви изследвания и мерки за бърз контрол на вирусите.</t>
    </r>
  </si>
  <si>
    <r>
      <rPr>
        <sz val="10"/>
        <color theme="1" tint="0.34998626667073579"/>
        <rFont val="Verdana"/>
        <family val="2"/>
      </rPr>
      <t>G.2</t>
    </r>
  </si>
  <si>
    <r>
      <rPr>
        <sz val="11"/>
        <color rgb="FF000000"/>
        <rFont val="Calibri"/>
        <family val="2"/>
      </rPr>
      <t>7.6</t>
    </r>
  </si>
  <si>
    <r>
      <rPr>
        <sz val="11"/>
        <color rgb="FF000000"/>
        <rFont val="Calibri"/>
        <family val="2"/>
      </rPr>
      <t>Налице са системи за обществено здравеопазване, медицински и психиатрични/поведенчески системи, които подпомагат възстановяването.</t>
    </r>
  </si>
  <si>
    <r>
      <rPr>
        <sz val="10"/>
        <color theme="1" tint="0.34998626667073579"/>
        <rFont val="Verdana"/>
        <family val="2"/>
      </rPr>
      <t>G.2</t>
    </r>
  </si>
  <si>
    <r>
      <rPr>
        <sz val="11"/>
        <color rgb="FF000000"/>
        <rFont val="Calibri"/>
        <family val="2"/>
      </rPr>
      <t>7.7</t>
    </r>
  </si>
  <si>
    <r>
      <rPr>
        <sz val="11"/>
        <color rgb="FF000000"/>
        <rFont val="Calibri"/>
        <family val="2"/>
      </rPr>
      <t>За респондентите, които оказват помощ при извънредна ситуация в областта на общественото здраве в чужбина, е въведен протокол за медицинска евакуация.</t>
    </r>
  </si>
  <si>
    <r>
      <rPr>
        <sz val="10"/>
        <color theme="1" tint="0.34998626667073579"/>
        <rFont val="Verdana"/>
        <family val="2"/>
      </rPr>
      <t>G.2</t>
    </r>
  </si>
  <si>
    <r>
      <rPr>
        <sz val="11"/>
        <color theme="1" tint="0.34998626667073579"/>
        <rFont val="Calibri"/>
        <family val="2"/>
      </rPr>
      <t>R.4.2</t>
    </r>
  </si>
  <si>
    <r>
      <rPr>
        <sz val="11"/>
        <color rgb="FF000000"/>
        <rFont val="Calibri"/>
        <family val="2"/>
      </rPr>
      <t>Въз основа на събраните данни от наблюдението често се оценява ефективността на действията за реагиране.</t>
    </r>
  </si>
  <si>
    <r>
      <rPr>
        <sz val="11"/>
        <color rgb="FF000000"/>
        <rFont val="Calibri"/>
        <family val="2"/>
      </rPr>
      <t>8.1</t>
    </r>
  </si>
  <si>
    <r>
      <rPr>
        <sz val="11"/>
        <color rgb="FF000000"/>
        <rFont val="Calibri"/>
        <family val="2"/>
      </rPr>
      <t>Дейностите за реагиране непрекъснато се адаптират към новата ситуация.</t>
    </r>
  </si>
  <si>
    <r>
      <rPr>
        <sz val="11"/>
        <color rgb="FF000000"/>
        <rFont val="Calibri"/>
        <family val="2"/>
      </rPr>
      <t>8.2</t>
    </r>
  </si>
  <si>
    <r>
      <rPr>
        <sz val="11"/>
        <color rgb="FF000000"/>
        <rFont val="Calibri"/>
        <family val="2"/>
      </rPr>
      <t xml:space="preserve">По време на дадено събитие системите за наблюдение на здравето са подсилени. </t>
    </r>
  </si>
  <si>
    <r>
      <rPr>
        <sz val="11"/>
        <color rgb="FF000000"/>
        <rFont val="Calibri"/>
        <family val="2"/>
      </rPr>
      <t>8.3</t>
    </r>
  </si>
  <si>
    <r>
      <rPr>
        <sz val="11"/>
        <color rgb="FF000000"/>
        <rFont val="Calibri"/>
        <family val="2"/>
      </rPr>
      <t>По време на събитието често се оценяват свързаните със събитието данни за наблюдение на здравето.</t>
    </r>
  </si>
  <si>
    <r>
      <rPr>
        <sz val="11"/>
        <color rgb="FF000000"/>
        <rFont val="Calibri"/>
        <family val="2"/>
      </rPr>
      <t>8.4</t>
    </r>
  </si>
  <si>
    <r>
      <rPr>
        <sz val="11"/>
        <color rgb="FF000000"/>
        <rFont val="Calibri"/>
        <family val="2"/>
      </rPr>
      <t>Системите за наблюдение на здравето следят развитието на събитието (напр. географско и/или времево разпределение).</t>
    </r>
  </si>
  <si>
    <r>
      <rPr>
        <sz val="11"/>
        <color rgb="FF000000"/>
        <rFont val="Calibri"/>
        <family val="2"/>
      </rPr>
      <t>8.5</t>
    </r>
  </si>
  <si>
    <r>
      <rPr>
        <sz val="11"/>
        <color rgb="FF000000"/>
        <rFont val="Calibri"/>
        <family val="2"/>
      </rPr>
      <t>Системите за наблюдение на здравето следят функционирането на основните услуги.</t>
    </r>
  </si>
  <si>
    <r>
      <rPr>
        <sz val="11"/>
        <color rgb="FF000000"/>
        <rFont val="Calibri"/>
        <family val="2"/>
      </rPr>
      <t>8.6</t>
    </r>
  </si>
  <si>
    <r>
      <rPr>
        <sz val="11"/>
        <color rgb="FF000000"/>
        <rFont val="Calibri"/>
        <family val="2"/>
      </rPr>
      <t>Системите за наблюдение на здравето са свързани с лаборатории и здравни заведения.</t>
    </r>
  </si>
  <si>
    <r>
      <rPr>
        <sz val="11"/>
        <color rgb="FF000000"/>
        <rFont val="Calibri"/>
        <family val="2"/>
      </rPr>
      <t>Разработена е цялостна комуникационна стратегия за ангажиране на всички съответни заинтересовани страни, като например специалисти в областта на общественото здравеопазване, медиите и публични, несвързани със здравето сектори и др.</t>
    </r>
  </si>
  <si>
    <r>
      <rPr>
        <sz val="10"/>
        <color theme="1" tint="0.34998626667073579"/>
        <rFont val="Verdana"/>
        <family val="2"/>
      </rPr>
      <t>C.5</t>
    </r>
  </si>
  <si>
    <r>
      <rPr>
        <sz val="11"/>
        <color rgb="FF000000"/>
        <rFont val="Calibri"/>
        <family val="2"/>
      </rPr>
      <t>9.1</t>
    </r>
  </si>
  <si>
    <r>
      <rPr>
        <sz val="11"/>
        <color rgb="FF000000"/>
        <rFont val="Calibri"/>
        <family val="2"/>
      </rPr>
      <t>Ясно са определени веригите на отговорност, за да се гарантира ефективна комуникация на национално и международно равнище.</t>
    </r>
  </si>
  <si>
    <r>
      <rPr>
        <sz val="10"/>
        <color theme="1" tint="0.34998626667073579"/>
        <rFont val="Verdana"/>
        <family val="2"/>
      </rPr>
      <t>C.5</t>
    </r>
  </si>
  <si>
    <r>
      <rPr>
        <sz val="11"/>
        <color theme="1" tint="0.34998626667073579"/>
        <rFont val="Calibri"/>
        <family val="2"/>
      </rPr>
      <t>D.3.1</t>
    </r>
  </si>
  <si>
    <r>
      <rPr>
        <sz val="11"/>
        <color rgb="FF000000"/>
        <rFont val="Calibri"/>
        <family val="2"/>
      </rPr>
      <t>9.2</t>
    </r>
  </si>
  <si>
    <r>
      <rPr>
        <sz val="11"/>
        <color rgb="FF000000"/>
        <rFont val="Calibri"/>
        <family val="2"/>
      </rPr>
      <t>Всички заинтересовани страни са ангажирани и добре информирани преди, по време на и след настъпването на дадено събитие.</t>
    </r>
  </si>
  <si>
    <r>
      <rPr>
        <sz val="10"/>
        <color theme="1" tint="0.34998626667073579"/>
        <rFont val="Verdana"/>
        <family val="2"/>
      </rPr>
      <t>C.5</t>
    </r>
  </si>
  <si>
    <r>
      <rPr>
        <sz val="11"/>
        <color rgb="FF000000"/>
        <rFont val="Calibri"/>
        <family val="2"/>
      </rPr>
      <t>9.3</t>
    </r>
  </si>
  <si>
    <r>
      <rPr>
        <sz val="11"/>
        <color rgb="FF000000"/>
        <rFont val="Calibri"/>
        <family val="2"/>
      </rPr>
      <t>По време на дадено събитие основните послания, представяни от различните органи, са координирани и стандартизирани.</t>
    </r>
  </si>
  <si>
    <r>
      <rPr>
        <sz val="10"/>
        <color theme="1" tint="0.34998626667073579"/>
        <rFont val="Verdana"/>
        <family val="2"/>
      </rPr>
      <t>C.5</t>
    </r>
  </si>
  <si>
    <r>
      <rPr>
        <sz val="11"/>
        <color rgb="FF000000"/>
        <rFont val="Calibri"/>
        <family val="2"/>
      </rPr>
      <t>9.4</t>
    </r>
  </si>
  <si>
    <r>
      <rPr>
        <sz val="11"/>
        <color rgb="FF000000"/>
        <rFont val="Calibri"/>
        <family val="2"/>
      </rPr>
      <t>Информацията за развиващото се събитие се съобщава на съответните заинтересовани страни и обществеността.</t>
    </r>
  </si>
  <si>
    <r>
      <rPr>
        <sz val="10"/>
        <color theme="1" tint="0.34998626667073579"/>
        <rFont val="Verdana"/>
        <family val="2"/>
      </rPr>
      <t>C.5</t>
    </r>
  </si>
  <si>
    <r>
      <rPr>
        <sz val="11"/>
        <color rgb="FF000000"/>
        <rFont val="Calibri"/>
        <family val="2"/>
      </rPr>
      <t>9.5</t>
    </r>
  </si>
  <si>
    <r>
      <rPr>
        <sz val="11"/>
        <color rgb="FF000000"/>
        <rFont val="Calibri"/>
        <family val="2"/>
      </rPr>
      <t>Критичните комуникационни мрежи са идентифицирани, картографирани и наблюдавани.</t>
    </r>
  </si>
  <si>
    <r>
      <rPr>
        <sz val="10"/>
        <color theme="1" tint="0.34998626667073579"/>
        <rFont val="Verdana"/>
        <family val="2"/>
      </rPr>
      <t>C.5</t>
    </r>
  </si>
  <si>
    <r>
      <rPr>
        <sz val="11"/>
        <color rgb="FF000000"/>
        <rFont val="Calibri"/>
        <family val="2"/>
      </rPr>
      <t>9.6</t>
    </r>
  </si>
  <si>
    <r>
      <rPr>
        <sz val="11"/>
        <color rgb="FF000000"/>
        <rFont val="Calibri"/>
        <family val="2"/>
      </rPr>
      <t xml:space="preserve">Изготвени са </t>
    </r>
    <r>
      <rPr>
        <i/>
        <sz val="11"/>
        <color rgb="FF000000"/>
        <rFont val="Calibri"/>
        <family val="2"/>
      </rPr>
      <t>ad hoc</t>
    </r>
    <r>
      <rPr>
        <sz val="11"/>
        <color rgb="FF000000"/>
        <rFont val="Calibri"/>
        <family val="2"/>
      </rPr>
      <t xml:space="preserve"> информационни материали за различни заинтересовани страни (напр. опростени определения на случаи за ползване от общността).</t>
    </r>
  </si>
  <si>
    <r>
      <rPr>
        <sz val="11"/>
        <color theme="1" tint="0.34998626667073579"/>
        <rFont val="Calibri"/>
        <family val="2"/>
      </rPr>
      <t>C.5</t>
    </r>
  </si>
  <si>
    <r>
      <rPr>
        <sz val="11"/>
        <color rgb="FF000000"/>
        <rFont val="Calibri"/>
        <family val="2"/>
      </rPr>
      <t>По време на дадено събитие се разпространяват последователни съобщения от надежден орган.</t>
    </r>
  </si>
  <si>
    <r>
      <rPr>
        <sz val="10"/>
        <color theme="1" tint="0.34998626667073579"/>
        <rFont val="Verdana"/>
        <family val="2"/>
      </rPr>
      <t>C.5</t>
    </r>
  </si>
  <si>
    <r>
      <rPr>
        <sz val="11"/>
        <color rgb="FF000000"/>
        <rFont val="Calibri"/>
        <family val="2"/>
      </rPr>
      <t>10.1</t>
    </r>
  </si>
  <si>
    <r>
      <rPr>
        <sz val="11"/>
        <color rgb="FF000000"/>
        <rFont val="Calibri"/>
        <family val="2"/>
      </rPr>
      <t>Информацията, свързана с дадено събитие, се разпространява между всички съответни заинтересовани страни в здравния сектор.</t>
    </r>
  </si>
  <si>
    <r>
      <rPr>
        <sz val="10"/>
        <color theme="1" tint="0.34998626667073579"/>
        <rFont val="Verdana"/>
        <family val="2"/>
      </rPr>
      <t>C.5</t>
    </r>
  </si>
  <si>
    <r>
      <rPr>
        <sz val="11"/>
        <color rgb="FF000000"/>
        <rFont val="Calibri"/>
        <family val="2"/>
      </rPr>
      <t>10.2</t>
    </r>
  </si>
  <si>
    <r>
      <rPr>
        <sz val="11"/>
        <color rgb="FF000000"/>
        <rFont val="Calibri"/>
        <family val="2"/>
      </rPr>
      <t xml:space="preserve">Информацията, свързана с дадено събитие, се разпространява между всички съответни заинтересовани страни в не свързаните със здравето сектори.
</t>
    </r>
  </si>
  <si>
    <r>
      <rPr>
        <sz val="10"/>
        <color theme="1" tint="0.34998626667073579"/>
        <rFont val="Verdana"/>
        <family val="2"/>
      </rPr>
      <t>C.5</t>
    </r>
  </si>
  <si>
    <r>
      <rPr>
        <sz val="11"/>
        <color rgb="FF000000"/>
        <rFont val="Calibri"/>
        <family val="2"/>
      </rPr>
      <t>В граничните пунктове е установено ефективно реагиране в областта на общественото здраве съгласно IHR.</t>
    </r>
  </si>
  <si>
    <r>
      <rPr>
        <sz val="11"/>
        <color theme="1" tint="0.34998626667073579"/>
        <rFont val="Calibri"/>
        <family val="2"/>
      </rPr>
      <t>PoE.2</t>
    </r>
  </si>
  <si>
    <r>
      <rPr>
        <sz val="11"/>
        <color rgb="FF000000"/>
        <rFont val="Calibri"/>
        <family val="2"/>
      </rPr>
      <t>11.1</t>
    </r>
  </si>
  <si>
    <r>
      <rPr>
        <sz val="11"/>
        <color rgb="FF000000"/>
        <rFont val="Calibri"/>
        <family val="2"/>
      </rPr>
      <t>Въведени са процедури за управление на случаите във връзка с опасности, свързани с IHR.</t>
    </r>
  </si>
  <si>
    <r>
      <rPr>
        <sz val="11"/>
        <color theme="1" tint="0.34998626667073579"/>
        <rFont val="Calibri"/>
        <family val="2"/>
      </rPr>
      <t>R.2.4</t>
    </r>
  </si>
  <si>
    <r>
      <rPr>
        <sz val="11"/>
        <color rgb="FF000000"/>
        <rFont val="Calibri"/>
        <family val="2"/>
      </rPr>
      <t>11.2</t>
    </r>
  </si>
  <si>
    <r>
      <rPr>
        <sz val="11"/>
        <color rgb="FF000000"/>
        <rFont val="Calibri"/>
        <family val="2"/>
      </rPr>
      <t>Изпълнени са задълженията съгласно IHR по отношение на граничните пунктове.</t>
    </r>
  </si>
  <si>
    <r>
      <rPr>
        <sz val="11"/>
        <color theme="1" tint="0.34998626667073579"/>
        <rFont val="Calibri"/>
        <family val="2"/>
      </rPr>
      <t>PoE.1</t>
    </r>
  </si>
  <si>
    <r>
      <rPr>
        <sz val="11"/>
        <color rgb="FF000000"/>
        <rFont val="Calibri"/>
        <family val="2"/>
      </rPr>
      <t>Информацията, свързана с дадено събитие, се разпространява сред обществеността, за да се обясни огнището на болестта, да се създаде доверие и да се сведе до минимум рискът от инфекция.</t>
    </r>
  </si>
  <si>
    <r>
      <rPr>
        <sz val="11"/>
        <color theme="1" tint="0.34998626667073579"/>
        <rFont val="Calibri"/>
        <family val="2"/>
      </rPr>
      <t>C.5</t>
    </r>
  </si>
  <si>
    <r>
      <rPr>
        <sz val="11"/>
        <color theme="1" tint="0.34998626667073579"/>
        <rFont val="Calibri"/>
        <family val="2"/>
      </rPr>
      <t>R.5.3</t>
    </r>
  </si>
  <si>
    <r>
      <rPr>
        <sz val="11"/>
        <color rgb="FF000000"/>
        <rFont val="Calibri"/>
        <family val="2"/>
      </rPr>
      <t>12.1</t>
    </r>
  </si>
  <si>
    <r>
      <rPr>
        <sz val="11"/>
        <color rgb="FF000000"/>
        <rFont val="Calibri"/>
        <family val="2"/>
      </rPr>
      <t>Комуникацията с обществеността е хармонизирана с други национални и международни организации.</t>
    </r>
  </si>
  <si>
    <r>
      <rPr>
        <sz val="11"/>
        <color theme="1" tint="0.34998626667073579"/>
        <rFont val="Calibri"/>
        <family val="2"/>
      </rPr>
      <t>C.5</t>
    </r>
  </si>
  <si>
    <r>
      <rPr>
        <sz val="11"/>
        <color rgb="FF000000"/>
        <rFont val="Calibri"/>
        <family val="2"/>
      </rPr>
      <t>12.2</t>
    </r>
  </si>
  <si>
    <r>
      <rPr>
        <sz val="11"/>
        <color rgb="FF000000"/>
        <rFont val="Calibri"/>
        <family val="2"/>
      </rPr>
      <t>Създадени са ключови послания за комуникация с обществеността.</t>
    </r>
  </si>
  <si>
    <r>
      <rPr>
        <sz val="11"/>
        <color theme="1" tint="0.34998626667073579"/>
        <rFont val="Calibri"/>
        <family val="2"/>
      </rPr>
      <t>C.5</t>
    </r>
  </si>
  <si>
    <r>
      <rPr>
        <sz val="11"/>
        <color theme="1" tint="0.34998626667073579"/>
        <rFont val="Calibri"/>
        <family val="2"/>
      </rPr>
      <t>R.5.3</t>
    </r>
  </si>
  <si>
    <r>
      <rPr>
        <sz val="11"/>
        <color rgb="FF000000"/>
        <rFont val="Calibri"/>
        <family val="2"/>
      </rPr>
      <t>12.3</t>
    </r>
  </si>
  <si>
    <r>
      <rPr>
        <sz val="11"/>
        <color rgb="FF000000"/>
        <rFont val="Calibri"/>
        <family val="2"/>
      </rPr>
      <t>Информацията за обществеността е значима, уместна и своевременна.</t>
    </r>
  </si>
  <si>
    <r>
      <rPr>
        <sz val="11"/>
        <color theme="1" tint="0.34998626667073579"/>
        <rFont val="Calibri"/>
        <family val="2"/>
      </rPr>
      <t>C.5</t>
    </r>
  </si>
  <si>
    <r>
      <rPr>
        <sz val="11"/>
        <color rgb="FF000000"/>
        <rFont val="Calibri"/>
        <family val="2"/>
      </rPr>
      <t>12.4</t>
    </r>
  </si>
  <si>
    <r>
      <rPr>
        <sz val="11"/>
        <color rgb="FF000000"/>
        <rFont val="Calibri"/>
        <family val="2"/>
      </rPr>
      <t xml:space="preserve">Информацията за обществеността е отворена и прозрачна. </t>
    </r>
  </si>
  <si>
    <r>
      <rPr>
        <sz val="11"/>
        <color theme="1" tint="0.34998626667073579"/>
        <rFont val="Calibri"/>
        <family val="2"/>
      </rPr>
      <t>C.5</t>
    </r>
  </si>
  <si>
    <r>
      <rPr>
        <sz val="11"/>
        <color rgb="FF000000"/>
        <rFont val="Calibri"/>
        <family val="2"/>
      </rPr>
      <t>12.5</t>
    </r>
  </si>
  <si>
    <r>
      <rPr>
        <sz val="11"/>
        <color rgb="FF000000"/>
        <rFont val="Calibri"/>
        <family val="2"/>
      </rPr>
      <t>Информацията за обществеността взема предвид възприемането на риска от обществеността.</t>
    </r>
  </si>
  <si>
    <r>
      <rPr>
        <sz val="11"/>
        <color theme="1" tint="0.34998626667073579"/>
        <rFont val="Calibri"/>
        <family val="2"/>
      </rPr>
      <t>C.5</t>
    </r>
  </si>
  <si>
    <r>
      <rPr>
        <sz val="11"/>
        <color theme="1" tint="0.34998626667073579"/>
        <rFont val="Calibri"/>
        <family val="2"/>
      </rPr>
      <t>R.5.5</t>
    </r>
  </si>
  <si>
    <r>
      <rPr>
        <sz val="11"/>
        <color rgb="FF000000"/>
        <rFont val="Calibri"/>
        <family val="2"/>
      </rPr>
      <t>12.6</t>
    </r>
  </si>
  <si>
    <r>
      <rPr>
        <sz val="11"/>
        <color rgb="FF000000"/>
        <rFont val="Calibri"/>
        <family val="2"/>
      </rPr>
      <t>Комуникацията с обществеността взема предвид характеристиките на населението, като например езикови, социални, религиозни, културни, политически и/или икономически аспекти.</t>
    </r>
  </si>
  <si>
    <r>
      <rPr>
        <sz val="11"/>
        <color theme="1" tint="0.34998626667073579"/>
        <rFont val="Calibri"/>
        <family val="2"/>
      </rPr>
      <t>C.5</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</si>
  <si>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</si>
  <si>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</si>
  <si>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</si>
  <si>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</si>
  <si>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</si>
  <si>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</si>
  <si>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</si>
  <si>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</si>
  <si>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</si>
  <si>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</si>
  <si>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Преглед след настъпването на събитие</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</si>
  <si>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</si>
  <si>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</si>
  <si>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</si>
  <si>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</si>
  <si>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</si>
  <si>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</si>
  <si>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</si>
  <si>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Степента на готовност се оценява чрез оценка на събитията, предизвикващи загриженост за общественото здраве.</t>
    </r>
  </si>
  <si>
    <r>
      <rPr>
        <sz val="11"/>
        <color theme="1" tint="0.34998626667073579"/>
        <rFont val="Calibri"/>
        <family val="2"/>
      </rPr>
      <t>C.6</t>
    </r>
  </si>
  <si>
    <r>
      <rPr>
        <sz val="11"/>
        <color rgb="FF000000"/>
        <rFont val="Calibri"/>
        <family val="2"/>
      </rPr>
      <t>1.1</t>
    </r>
  </si>
  <si>
    <r>
      <rPr>
        <sz val="11"/>
        <color rgb="FF000000"/>
        <rFont val="Calibri"/>
        <family val="2"/>
      </rPr>
      <t>Готовността се оценява независимо.</t>
    </r>
  </si>
  <si>
    <r>
      <rPr>
        <sz val="11"/>
        <color theme="1" tint="0.34998626667073579"/>
        <rFont val="Calibri"/>
        <family val="2"/>
      </rPr>
      <t>C.4</t>
    </r>
  </si>
  <si>
    <r>
      <rPr>
        <sz val="11"/>
        <color rgb="FF000000"/>
        <rFont val="Calibri"/>
        <family val="2"/>
      </rPr>
      <t>Прегледите след настъпването на събитие са част от дейностите по планиране на готовността на организацията.</t>
    </r>
  </si>
  <si>
    <r>
      <rPr>
        <sz val="11"/>
        <color theme="1" tint="0.34998626667073579"/>
        <rFont val="Calibri"/>
        <family val="2"/>
      </rPr>
      <t>C.6</t>
    </r>
  </si>
  <si>
    <r>
      <rPr>
        <sz val="11"/>
        <color rgb="FF000000"/>
        <rFont val="Calibri"/>
        <family val="2"/>
      </rPr>
      <t>2.1</t>
    </r>
  </si>
  <si>
    <r>
      <rPr>
        <sz val="11"/>
        <color rgb="FF000000"/>
        <rFont val="Calibri"/>
        <family val="2"/>
      </rPr>
      <t>Прегледите след настъпването на събитие се провеждат във възможно най-кратък срок след настъпването на събитието.</t>
    </r>
  </si>
  <si>
    <r>
      <rPr>
        <sz val="11"/>
        <color theme="1" tint="0.34998626667073579"/>
        <rFont val="Calibri"/>
        <family val="2"/>
      </rPr>
      <t>C.6</t>
    </r>
  </si>
  <si>
    <r>
      <rPr>
        <sz val="11"/>
        <color rgb="FF000000"/>
        <rFont val="Calibri"/>
        <family val="2"/>
      </rPr>
      <t>2.2</t>
    </r>
  </si>
  <si>
    <r>
      <rPr>
        <sz val="11"/>
        <color rgb="FF000000"/>
        <rFont val="Calibri"/>
        <family val="2"/>
      </rPr>
      <t>Прегледите след настъпването на събитие са с качествен характер.</t>
    </r>
  </si>
  <si>
    <r>
      <rPr>
        <sz val="11"/>
        <color theme="1" tint="0.34998626667073579"/>
        <rFont val="Calibri"/>
        <family val="2"/>
      </rPr>
      <t>C.6</t>
    </r>
  </si>
  <si>
    <r>
      <rPr>
        <sz val="11"/>
        <color rgb="FF000000"/>
        <rFont val="Calibri"/>
        <family val="2"/>
      </rPr>
      <t>2.3</t>
    </r>
  </si>
  <si>
    <r>
      <rPr>
        <sz val="11"/>
        <color rgb="FF000000"/>
        <rFont val="Calibri"/>
        <family val="2"/>
      </rPr>
      <t>Прегледите след настъпването на събитие се състоят от вътрешен одит, включващ всички национални заинтересовани страни, които са отговорни за основните функции на общественото здравеопазване.</t>
    </r>
  </si>
  <si>
    <r>
      <rPr>
        <sz val="11"/>
        <color theme="1" tint="0.34998626667073579"/>
        <rFont val="Calibri"/>
        <family val="2"/>
      </rPr>
      <t>C.6</t>
    </r>
  </si>
  <si>
    <r>
      <rPr>
        <sz val="11"/>
        <color rgb="FF000000"/>
        <rFont val="Calibri"/>
        <family val="2"/>
      </rPr>
      <t>2.4</t>
    </r>
  </si>
  <si>
    <r>
      <rPr>
        <sz val="11"/>
        <color rgb="FF000000"/>
        <rFont val="Calibri"/>
        <family val="2"/>
      </rPr>
      <t>Прегледите след настъпването на събитието се състоят от външна партньорска проверка, при която се канят за участие друга държава – страна по IHR, секретариатът на СЗО и съответните агенции на ЕС.</t>
    </r>
  </si>
  <si>
    <r>
      <rPr>
        <sz val="11"/>
        <color theme="1" tint="0.34998626667073579"/>
        <rFont val="Calibri"/>
        <family val="2"/>
      </rPr>
      <t>C.6</t>
    </r>
  </si>
  <si>
    <r>
      <rPr>
        <sz val="11"/>
        <color rgb="FF000000"/>
        <rFont val="Calibri"/>
        <family val="2"/>
      </rPr>
      <t>Извлечените поуки от всички съответни сектори системно се записват в докладите за периода след настъпването на събитие.</t>
    </r>
  </si>
  <si>
    <r>
      <rPr>
        <sz val="11"/>
        <color theme="1" tint="0.34998626667073579"/>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</si>
  <si>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</si>
  <si>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</si>
  <si>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</si>
  <si>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</si>
  <si>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</si>
  <si>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</si>
  <si>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</si>
  <si>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</si>
  <si>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</si>
  <si>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</si>
  <si>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rFont val="Calibri"/>
        <family val="2"/>
      </rPr>
      <t>Прилагане на извлечените поуки</t>
    </r>
  </si>
  <si>
    <r>
      <rPr>
        <b/>
        <sz val="16"/>
        <color rgb="FFFFFFFF"/>
        <rFont val="Calibri"/>
        <family val="2"/>
      </rPr>
      <t>Мярка за ефективност</t>
    </r>
  </si>
  <si>
    <r>
      <rPr>
        <b/>
        <sz val="11"/>
        <color rgb="FFFFFFFF"/>
        <rFont val="Calibri"/>
        <family val="2"/>
      </rPr>
      <t>СЗО</t>
    </r>
  </si>
  <si>
    <r>
      <rPr>
        <b/>
        <sz val="11"/>
        <color rgb="FFFFFFFF"/>
        <rFont val="Calibri"/>
        <family val="2"/>
      </rPr>
      <t xml:space="preserve">JEE </t>
    </r>
  </si>
  <si>
    <r>
      <rPr>
        <b/>
        <sz val="14"/>
        <rFont val="Calibri"/>
        <family val="2"/>
      </rPr>
      <t>Резултат</t>
    </r>
  </si>
  <si>
    <r>
      <rPr>
        <b/>
        <sz val="16"/>
        <color rgb="FFFFFFFF"/>
        <rFont val="Calibri"/>
        <family val="2"/>
      </rPr>
      <t>Литература</t>
    </r>
  </si>
  <si>
    <r>
      <rPr>
        <b/>
        <sz val="12"/>
        <rFont val="Calibri"/>
        <family val="2"/>
      </rPr>
      <t>NA/NK</t>
    </r>
  </si>
  <si>
    <r>
      <rPr>
        <b/>
        <sz val="11"/>
        <color rgb="FF000000"/>
        <rFont val="Calibri"/>
        <family val="2"/>
      </rPr>
      <t>Коментари</t>
    </r>
  </si>
  <si>
    <r>
      <rPr>
        <sz val="11"/>
        <color rgb="FF000000"/>
        <rFont val="Calibri"/>
        <family val="2"/>
      </rPr>
      <t>Опитът и извлечените поуки от прегледи или практически упражнения след настъпването на събитие се използват за подобряване на готовността и дейностите за реагиране.</t>
    </r>
  </si>
  <si>
    <r>
      <rPr>
        <sz val="11"/>
        <color rgb="FF000000"/>
        <rFont val="Calibri"/>
        <family val="2"/>
      </rPr>
      <t>C.6</t>
    </r>
  </si>
  <si>
    <r>
      <rPr>
        <sz val="11"/>
        <color rgb="FF000000"/>
        <rFont val="Calibri"/>
        <family val="2"/>
      </rPr>
      <t>Опитът и извлечените поуки от прегледи или практически упражнения след настъпването на събитие се използват във всички съответни сектори.</t>
    </r>
  </si>
  <si>
    <r>
      <rPr>
        <sz val="11"/>
        <color rgb="FF000000"/>
        <rFont val="Calibri"/>
        <family val="2"/>
      </rPr>
      <t>C.6</t>
    </r>
  </si>
  <si>
    <r>
      <rPr>
        <sz val="11"/>
        <color rgb="FF000000"/>
        <rFont val="Calibri"/>
        <family val="2"/>
      </rPr>
      <t>Опитът и извлечените поуки от прегледи или практически упражнения след настъпването на събитие се използват за подобряване на политиките и практиките.</t>
    </r>
  </si>
  <si>
    <r>
      <rPr>
        <sz val="11"/>
        <color rgb="FF000000"/>
        <rFont val="Calibri"/>
        <family val="2"/>
      </rPr>
      <t>C.6</t>
    </r>
  </si>
  <si>
    <r>
      <rPr>
        <sz val="11"/>
        <color rgb="FF000000"/>
        <rFont val="Calibri"/>
        <family val="2"/>
      </rPr>
      <t>3.1</t>
    </r>
  </si>
  <si>
    <r>
      <rPr>
        <sz val="11"/>
        <color rgb="FF000000"/>
        <rFont val="Calibri"/>
        <family val="2"/>
      </rPr>
      <t>Опитът и извлечените поуки от прегледи или практически упражнения след настъпването на събитие се споделят с международната общност.</t>
    </r>
  </si>
  <si>
    <r>
      <rPr>
        <sz val="11"/>
        <color rgb="FF000000"/>
        <rFont val="Calibri"/>
        <family val="2"/>
      </rPr>
      <t>C.6</t>
    </r>
  </si>
  <si>
    <r>
      <rPr>
        <sz val="11"/>
        <color rgb="FF000000"/>
        <rFont val="Calibri"/>
        <family val="2"/>
      </rPr>
      <t>3.2</t>
    </r>
  </si>
  <si>
    <r>
      <rPr>
        <sz val="11"/>
        <color rgb="FF000000"/>
        <rFont val="Calibri"/>
        <family val="2"/>
      </rPr>
      <t>Служителите се насърчават да съставят резюме на доклада за оценка на английски език, за да се даде възможност за по-нататъшно разпространение сред международната общност.</t>
    </r>
  </si>
  <si>
    <r>
      <rPr>
        <sz val="11"/>
        <color rgb="FF000000"/>
        <rFont val="Calibri"/>
        <family val="2"/>
      </rPr>
      <t>C.6</t>
    </r>
  </si>
  <si>
    <r>
      <rPr>
        <b/>
        <sz val="11"/>
        <color rgb="FF000000"/>
        <rFont val="Calibri"/>
        <family val="2"/>
      </rPr>
      <t>BSI</t>
    </r>
  </si>
  <si>
    <r>
      <rPr>
        <b/>
        <sz val="11"/>
        <color rgb="FF000000"/>
        <rFont val="Calibri"/>
        <family val="2"/>
      </rPr>
      <t>CSI</t>
    </r>
  </si>
  <si>
    <t>CHECK BSI</t>
  </si>
  <si>
    <t>CHECK CSI</t>
  </si>
  <si>
    <t>Weighted BSI</t>
  </si>
  <si>
    <t>Weighted ratio CSI</t>
  </si>
  <si>
    <t>score BSI</t>
  </si>
  <si>
    <t>score CSI</t>
  </si>
  <si>
    <t>BSI NA</t>
  </si>
  <si>
    <t>CSI NA</t>
  </si>
  <si>
    <r>
      <rPr>
        <b/>
        <sz val="18"/>
        <color rgb="FFFFFFFF"/>
        <rFont val="Calibri"/>
        <family val="2"/>
      </rPr>
      <t>ОБОБЩЕНИЕ НА РЕЗУЛТАТИТЕ</t>
    </r>
  </si>
  <si>
    <r>
      <rPr>
        <b/>
        <sz val="14"/>
        <color rgb="FFFFFFFF"/>
        <rFont val="Calibri"/>
        <family val="2"/>
      </rPr>
      <t>Подготовка и управление преди настъпването на събитие</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</si>
  <si>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</si>
  <si>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</si>
  <si>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</si>
  <si>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</si>
  <si>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</si>
  <si>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Ресурси: обучена работна сила</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</si>
  <si>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</si>
  <si>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</si>
  <si>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</si>
  <si>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</si>
  <si>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</si>
  <si>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Капацитет за подкрепа: наблюдение</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</si>
  <si>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</si>
  <si>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</si>
  <si>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</si>
  <si>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</si>
  <si>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</si>
  <si>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Капацитет за подкрепа: оценка на риска</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</si>
  <si>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</si>
  <si>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</si>
  <si>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</si>
  <si>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</si>
  <si>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</si>
  <si>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Управление на реакцията на събитие</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</si>
  <si>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</si>
  <si>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</si>
  <si>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</si>
  <si>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</si>
  <si>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</si>
  <si>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Оценка след настъпването на събитие</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</si>
  <si>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</si>
  <si>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</si>
  <si>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</si>
  <si>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</si>
  <si>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</si>
  <si>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Прилагане на извлечените поуки</t>
    </r>
  </si>
  <si>
    <r>
      <rPr>
        <b/>
        <sz val="10"/>
        <color rgb="FFFFFFFF"/>
        <rFont val="Calibri"/>
        <family val="2"/>
      </rPr>
      <t>Претеглен резултат</t>
    </r>
  </si>
  <si>
    <r>
      <rPr>
        <b/>
        <sz val="11"/>
        <rFont val="Calibri"/>
        <family val="2"/>
      </rPr>
      <t>BSI</t>
    </r>
  </si>
  <si>
    <r>
      <rPr>
        <sz val="11"/>
        <rFont val="Calibri"/>
        <family val="2"/>
      </rPr>
      <t>експертите считат степента на готовност на общественото здравеопазване за минимална</t>
    </r>
  </si>
  <si>
    <r>
      <rPr>
        <b/>
        <sz val="11"/>
        <rFont val="Calibri"/>
        <family val="2"/>
      </rPr>
      <t>CSI</t>
    </r>
  </si>
  <si>
    <r>
      <rPr>
        <sz val="11"/>
        <rFont val="Calibri"/>
        <family val="2"/>
      </rPr>
      <t>експертите считат степента на готовност на общественото здравеопазване за напреднала</t>
    </r>
  </si>
  <si>
    <r>
      <rPr>
        <b/>
        <sz val="14"/>
        <color rgb="FFFFFFFF"/>
        <rFont val="Calibri"/>
        <family val="2"/>
      </rPr>
      <t>ОБЩ РЕЗУЛТАТ СПОРЕД BSI</t>
    </r>
  </si>
  <si>
    <r>
      <rPr>
        <sz val="11"/>
        <color rgb="FF000000"/>
        <rFont val="Calibri"/>
        <family val="2"/>
      </rPr>
      <t>Подготовка и управление преди настъпването на събитие</t>
    </r>
  </si>
  <si>
    <r>
      <rPr>
        <sz val="11"/>
        <color rgb="FF000000"/>
        <rFont val="Calibri"/>
        <family val="2"/>
      </rPr>
      <t>Ресурси: обучена работна сила</t>
    </r>
  </si>
  <si>
    <r>
      <rPr>
        <sz val="11"/>
        <color rgb="FF000000"/>
        <rFont val="Calibri"/>
        <family val="2"/>
      </rPr>
      <t>Капацитет за подкрепа: наблюдение</t>
    </r>
  </si>
  <si>
    <r>
      <rPr>
        <sz val="11"/>
        <rFont val="Calibri"/>
        <family val="2"/>
      </rPr>
      <t>Капацитет за подкрепа: оценка на риска</t>
    </r>
  </si>
  <si>
    <r>
      <rPr>
        <sz val="11"/>
        <color rgb="FF000000"/>
        <rFont val="Calibri"/>
        <family val="2"/>
      </rPr>
      <t>Управление на реакцията на събитие</t>
    </r>
  </si>
  <si>
    <r>
      <rPr>
        <sz val="11"/>
        <color rgb="FF000000"/>
        <rFont val="Calibri"/>
        <family val="2"/>
      </rPr>
      <t>Преглед след настъпването на събитие</t>
    </r>
  </si>
  <si>
    <r>
      <rPr>
        <sz val="11"/>
        <color rgb="FF000000"/>
        <rFont val="Calibri"/>
        <family val="2"/>
      </rPr>
      <t>Прилагане на извлечените поуки</t>
    </r>
  </si>
  <si>
    <r>
      <rPr>
        <b/>
        <sz val="14"/>
        <color rgb="FFFFFFFF"/>
        <rFont val="Calibri"/>
        <family val="2"/>
      </rPr>
      <t>ОБЩ РЕЗУЛТАТ СПОРЕД CSI</t>
    </r>
  </si>
  <si>
    <r>
      <rPr>
        <sz val="11"/>
        <color rgb="FF000000"/>
        <rFont val="Calibri"/>
        <family val="2"/>
      </rPr>
      <t>Подготовка и управление преди настъпването на събитие</t>
    </r>
  </si>
  <si>
    <r>
      <rPr>
        <sz val="11"/>
        <color rgb="FF000000"/>
        <rFont val="Calibri"/>
        <family val="2"/>
      </rPr>
      <t>Ресурси: обучена работна сила</t>
    </r>
  </si>
  <si>
    <r>
      <rPr>
        <sz val="11"/>
        <color rgb="FF000000"/>
        <rFont val="Calibri"/>
        <family val="2"/>
      </rPr>
      <t>Капацитет за подкрепа: наблюдение</t>
    </r>
  </si>
  <si>
    <r>
      <rPr>
        <sz val="11"/>
        <rFont val="Calibri"/>
        <family val="2"/>
      </rPr>
      <t>Капацитет за подкрепа: оценка на риска</t>
    </r>
  </si>
  <si>
    <r>
      <rPr>
        <sz val="11"/>
        <color rgb="FF000000"/>
        <rFont val="Calibri"/>
        <family val="2"/>
      </rPr>
      <t>Управление на реакцията на събитие</t>
    </r>
  </si>
  <si>
    <r>
      <rPr>
        <sz val="11"/>
        <color rgb="FF000000"/>
        <rFont val="Calibri"/>
        <family val="2"/>
      </rPr>
      <t>Преглед след настъпването на събитие</t>
    </r>
  </si>
  <si>
    <r>
      <rPr>
        <sz val="11"/>
        <color rgb="FF000000"/>
        <rFont val="Calibri"/>
        <family val="2"/>
      </rPr>
      <t>Прилагане на извлечените поуки</t>
    </r>
  </si>
  <si>
    <r>
      <rPr>
        <b/>
        <sz val="18"/>
        <color rgb="FFFFFFFF"/>
        <rFont val="Calibri"/>
        <family val="2"/>
      </rPr>
      <t>Показатели на JEE, съответстващи на показателите на HEPSA</t>
    </r>
  </si>
  <si>
    <r>
      <rPr>
        <sz val="12"/>
        <color rgb="FF000000"/>
        <rFont val="Calibri"/>
        <family val="2"/>
      </rPr>
      <t>По-долу са представени показателите на JEE заедно с техните съответни показатели на HEPSA. Показателите на JEE, оцветени в сиво, не се обхващат от инструмента HEPSA. За да получите помощ при тълкуването на резултата, системата за оценяване също е представена по-долу.</t>
    </r>
  </si>
  <si>
    <r>
      <rPr>
        <b/>
        <sz val="16"/>
        <color rgb="FFFFFFFF"/>
        <rFont val="Calibri"/>
        <family val="2"/>
      </rPr>
      <t>Показател на JEE</t>
    </r>
  </si>
  <si>
    <r>
      <rPr>
        <b/>
        <sz val="16"/>
        <color rgb="FFFFFFFF"/>
        <rFont val="Calibri"/>
        <family val="2"/>
      </rPr>
      <t>Показател на HEPSA</t>
    </r>
  </si>
  <si>
    <r>
      <rPr>
        <b/>
        <sz val="16"/>
        <color rgb="FFFFFFFF"/>
        <rFont val="Calibri"/>
        <family val="2"/>
      </rPr>
      <t>Резултат</t>
    </r>
  </si>
  <si>
    <r>
      <rPr>
        <b/>
        <sz val="16"/>
        <color rgb="FF000000"/>
        <rFont val="Calibri"/>
        <family val="2"/>
      </rPr>
      <t>Предотвратяване</t>
    </r>
  </si>
  <si>
    <r>
      <rPr>
        <sz val="11"/>
        <color theme="1" tint="0.49989318521683401"/>
        <rFont val="Calibri"/>
        <family val="2"/>
      </rPr>
      <t>Р.1.1 Съществуващите законодателство, закони, разпоредби, административни изисквания, политики или други държавни инструменти са достатъчни за изпълнението на IHR.</t>
    </r>
  </si>
  <si>
    <r>
      <rPr>
        <sz val="11"/>
        <color theme="1" tint="0.49989318521683401"/>
        <rFont val="Calibri"/>
        <family val="2"/>
      </rPr>
      <t>Р.1.2 Държавата може да докаже, че е адаптирала и привела в съответствие местното си законодателство, политиките и административните мерки съгласно IHR (2005 г.).</t>
    </r>
  </si>
  <si>
    <r>
      <rPr>
        <sz val="11"/>
        <color theme="1" tint="0.49989318521683401"/>
        <rFont val="Calibri"/>
        <family val="2"/>
      </rPr>
      <t>P.2.1 Установен е функционален механизъм за координация и интеграция на съответните сектори при прилагането на IHR.</t>
    </r>
  </si>
  <si>
    <r>
      <rPr>
        <sz val="11"/>
        <color theme="1" tint="0.49989318521683401"/>
        <rFont val="Calibri"/>
        <family val="2"/>
      </rPr>
      <t>P.3.1 Откриване на антимикробна резистентност (АМР)</t>
    </r>
  </si>
  <si>
    <r>
      <rPr>
        <sz val="11"/>
        <color theme="1" tint="0.49989318521683401"/>
        <rFont val="Calibri"/>
        <family val="2"/>
      </rPr>
      <t>P.3.2 Наблюдение на инфекции, причинени от резистентни на антимикробни средства патогени</t>
    </r>
  </si>
  <si>
    <r>
      <rPr>
        <sz val="11"/>
        <color rgb="FF000000"/>
        <rFont val="Calibri"/>
        <family val="2"/>
      </rPr>
      <t>P.3.3 Програми за профилактика и контрол на инфекциите, свързани със здравни грижи (HCAI)</t>
    </r>
  </si>
  <si>
    <r>
      <rPr>
        <sz val="11"/>
        <color rgb="FF000000"/>
        <rFont val="Calibri"/>
        <family val="2"/>
      </rPr>
      <t>Установени са и функционират стандарти за профилактика и контрол на инфекции на национално и болнично ниво.</t>
    </r>
  </si>
  <si>
    <r>
      <rPr>
        <sz val="11"/>
        <color rgb="FF000000"/>
        <rFont val="Calibri"/>
        <family val="2"/>
      </rPr>
      <t>Р.3.4 Дейности по управление на употребата на антимикробни средства</t>
    </r>
  </si>
  <si>
    <r>
      <rPr>
        <sz val="11"/>
        <color rgb="FF000000"/>
        <rFont val="Calibri"/>
        <family val="2"/>
      </rPr>
      <t>Внедрено е управление на антимикробните средства (набор от координирани стратегии за подобряване на използването на антимикробни лекарствени продукти).</t>
    </r>
  </si>
  <si>
    <r>
      <rPr>
        <sz val="11"/>
        <color theme="1" tint="0.49989318521683401"/>
        <rFont val="Calibri"/>
        <family val="2"/>
      </rPr>
      <t>P.4.1 Въведени системи за наблюдение на приоритетни зоонотични болести/патогени</t>
    </r>
  </si>
  <si>
    <r>
      <rPr>
        <sz val="11"/>
        <color theme="1" tint="0.49989318521683401"/>
        <rFont val="Calibri"/>
        <family val="2"/>
      </rPr>
      <t>P.4.2 Ветеринарна или свързана със здравето на животните работна сила</t>
    </r>
  </si>
  <si>
    <r>
      <rPr>
        <sz val="11"/>
        <color rgb="FF000000"/>
        <rFont val="Calibri"/>
        <family val="2"/>
      </rPr>
      <t>Р.4.3 Създадени са и функционират механизми за реагиране на заразни зоонози и потенциални зоонози</t>
    </r>
  </si>
  <si>
    <r>
      <rPr>
        <sz val="11"/>
        <color rgb="FF000000"/>
        <rFont val="Calibri"/>
        <family val="2"/>
      </rPr>
      <t>Създадени са и функционират процедури за установяване на зоонози и потенциални зоонози.</t>
    </r>
  </si>
  <si>
    <r>
      <rPr>
        <sz val="11"/>
        <color rgb="FF000000"/>
        <rFont val="Calibri"/>
        <family val="2"/>
      </rPr>
      <t>Р.5.1 Създадени са и функционират механизми за откриване и реагиране на болести, пренасяни чрез храната, и замърсяване на храните.</t>
    </r>
  </si>
  <si>
    <r>
      <rPr>
        <sz val="11"/>
        <color rgb="FF000000"/>
        <rFont val="Calibri"/>
        <family val="2"/>
      </rPr>
      <t>Създадени са и функционират процедури за реакция при предавани чрез храната болести и замърсяване на храните.</t>
    </r>
  </si>
  <si>
    <r>
      <rPr>
        <sz val="11"/>
        <color rgb="FF000000"/>
        <rFont val="Calibri"/>
        <family val="2"/>
      </rPr>
      <t>P.6.1 Налице е цялостна държавна система за биологична безопасност и биологична сигурност по отношение на хората, животните и селското стопанство</t>
    </r>
  </si>
  <si>
    <r>
      <rPr>
        <sz val="11"/>
        <color rgb="FF000000"/>
        <rFont val="Calibri"/>
        <family val="2"/>
      </rPr>
      <t>Налице е цялостна държавна система за биологична безопасност и сигурност за хората, животните и селското стопанство (т.е. официални и неформални мрежи).</t>
    </r>
  </si>
  <si>
    <r>
      <rPr>
        <sz val="11"/>
        <color theme="1" tint="0.49989318521683401"/>
        <rFont val="Calibri"/>
        <family val="2"/>
      </rPr>
      <t>P.6.2 Обучение и практики за биологична безопасност и биологична сигурност</t>
    </r>
  </si>
  <si>
    <r>
      <rPr>
        <sz val="11"/>
        <color theme="1" tint="0.49989318521683401"/>
        <rFont val="Calibri"/>
        <family val="2"/>
      </rPr>
      <t>Р.7.1 Обхват на ваксиниране (морбили) като част от национална програма</t>
    </r>
  </si>
  <si>
    <r>
      <rPr>
        <sz val="11"/>
        <color theme="1" tint="0.49989318521683401"/>
        <rFont val="Calibri"/>
        <family val="2"/>
      </rPr>
      <t>P.7.2 Национален достъп до и доставка на ваксини</t>
    </r>
  </si>
  <si>
    <r>
      <rPr>
        <b/>
        <sz val="16"/>
        <color rgb="FF000000"/>
        <rFont val="Calibri"/>
        <family val="2"/>
      </rPr>
      <t>Откриване</t>
    </r>
  </si>
  <si>
    <r>
      <rPr>
        <sz val="11"/>
        <color rgb="FF000000"/>
        <rFont val="Calibri"/>
        <family val="2"/>
      </rPr>
      <t>D.1.1 Лабораторни изследвания за откриване на приоритетни болести</t>
    </r>
  </si>
  <si>
    <r>
      <rPr>
        <sz val="11"/>
        <color rgb="FF000000"/>
        <rFont val="Calibri"/>
        <family val="2"/>
      </rPr>
      <t>Има на разположение лабораторни услуги за изпитване на приоритетни заплахи за здравето.</t>
    </r>
  </si>
  <si>
    <r>
      <rPr>
        <sz val="11"/>
        <color theme="1" tint="0.49989318521683401"/>
        <rFont val="Calibri"/>
        <family val="2"/>
      </rPr>
      <t>D.1.2 Система за сезиране и транспортиране на проби</t>
    </r>
  </si>
  <si>
    <r>
      <rPr>
        <sz val="11"/>
        <color theme="1" tint="0.49989318521683401"/>
        <rFont val="Calibri"/>
        <family val="2"/>
      </rPr>
      <t>D.1.3 Ефективна модерна точка за грижи и диагностика въз основа на лабораторни изследвания</t>
    </r>
  </si>
  <si>
    <r>
      <rPr>
        <sz val="11"/>
        <color theme="1" tint="0.49989318521683401"/>
        <rFont val="Calibri"/>
        <family val="2"/>
      </rPr>
      <t>D.1.4 Система за качество на лабораториите</t>
    </r>
  </si>
  <si>
    <r>
      <rPr>
        <sz val="11"/>
        <color rgb="FF000000"/>
        <rFont val="Calibri"/>
        <family val="2"/>
      </rPr>
      <t>D.2.1 Системи за наблюдение въз основа на показатели и събития</t>
    </r>
  </si>
  <si>
    <r>
      <rPr>
        <sz val="11"/>
        <color rgb="FF000000"/>
        <rFont val="Calibri"/>
        <family val="2"/>
      </rPr>
      <t>Налице е система за наблюдение, основаваща се на показатели.</t>
    </r>
  </si>
  <si>
    <r>
      <rPr>
        <sz val="11"/>
        <color rgb="FF000000"/>
        <rFont val="Calibri"/>
        <family val="2"/>
      </rPr>
      <t>Налице е система за събиране на епидемиологични данни.</t>
    </r>
  </si>
  <si>
    <r>
      <rPr>
        <sz val="11"/>
        <color rgb="FF000000"/>
        <rFont val="Calibri"/>
        <family val="2"/>
      </rPr>
      <t>D.2.2 Оперативно съвместими, взаимосвързани, електронни системи за докладване в реално време</t>
    </r>
  </si>
  <si>
    <r>
      <rPr>
        <sz val="11"/>
        <color rgb="FF000000"/>
        <rFont val="Calibri"/>
        <family val="2"/>
      </rPr>
      <t>Системата за наблюдение осигурява докладване в реално време на данните от наблюдението.</t>
    </r>
  </si>
  <si>
    <r>
      <rPr>
        <sz val="11"/>
        <color rgb="FF000000"/>
        <rFont val="Calibri"/>
        <family val="2"/>
      </rPr>
      <t>Всички съответни системи за наблюдение са интегрирани в мрежа, която осигурява непрекъсната обмяна на информация.</t>
    </r>
  </si>
  <si>
    <r>
      <rPr>
        <sz val="11"/>
        <color rgb="FF000000"/>
        <rFont val="Calibri"/>
        <family val="2"/>
      </rPr>
      <t>Налице са мрежи и протоколи за докладване.</t>
    </r>
  </si>
  <si>
    <r>
      <rPr>
        <sz val="11"/>
        <color rgb="FF000000"/>
        <rFont val="Calibri"/>
        <family val="2"/>
      </rPr>
      <t>Системата за наблюдение отговаря на стандартите на ЕС и СЗО по отношение на епидемиологичните данни за всички болести под надзора на ЕС, техните определения на случаи и протоколите за докладване.</t>
    </r>
  </si>
  <si>
    <r>
      <rPr>
        <sz val="11"/>
        <color rgb="FF000000"/>
        <rFont val="Calibri"/>
        <family val="2"/>
      </rPr>
      <t>Установено е участие в европейски мрежи за наблюдение.</t>
    </r>
  </si>
  <si>
    <r>
      <rPr>
        <sz val="11"/>
        <color rgb="FF000000"/>
        <rFont val="Calibri"/>
        <family val="2"/>
      </rPr>
      <t>D.2.3 Анализ на данните от наблюдението</t>
    </r>
  </si>
  <si>
    <r>
      <rPr>
        <sz val="11"/>
        <color rgb="FF000000"/>
        <rFont val="Calibri"/>
        <family val="2"/>
      </rPr>
      <t>Системата за наблюдение е в състояние да предостави информацията, която е необходима за информиране и съвет.</t>
    </r>
  </si>
  <si>
    <r>
      <rPr>
        <sz val="11"/>
        <color rgb="FF000000"/>
        <rFont val="Calibri"/>
        <family val="2"/>
      </rPr>
      <t>D.2.4 Системи за наблюдение на синдромите</t>
    </r>
  </si>
  <si>
    <r>
      <rPr>
        <sz val="11"/>
        <color rgb="FF000000"/>
        <rFont val="Calibri"/>
        <family val="2"/>
      </rPr>
      <t>Налице е система за събиране на епидемиологични данни.</t>
    </r>
  </si>
  <si>
    <r>
      <rPr>
        <sz val="11"/>
        <color rgb="FF000000"/>
        <rFont val="Calibri"/>
        <family val="2"/>
      </rPr>
      <t>D.3.1 Система за ефективно докладване на СЗО, FAO и OIE</t>
    </r>
  </si>
  <si>
    <r>
      <rPr>
        <sz val="11"/>
        <color rgb="FF000000"/>
        <rFont val="Calibri"/>
        <family val="2"/>
      </rPr>
      <t>Ясно са определени веригите на отговорност, за да се гарантира ефективна комуникация на национално и международно равнище.</t>
    </r>
  </si>
  <si>
    <r>
      <rPr>
        <sz val="11"/>
        <color rgb="FF000000"/>
        <rFont val="Calibri"/>
        <family val="2"/>
      </rPr>
      <t>D.3.2 Мрежа за докладване и протоколи в държава</t>
    </r>
  </si>
  <si>
    <r>
      <rPr>
        <sz val="11"/>
        <color rgb="FF000000"/>
        <rFont val="Calibri"/>
        <family val="2"/>
      </rPr>
      <t>Изпълняват се функции и операции на националните координатори по IHR, както са определени от IHR (2005 г.).</t>
    </r>
  </si>
  <si>
    <r>
      <rPr>
        <sz val="11"/>
        <color rgb="FF000000"/>
        <rFont val="Calibri"/>
        <family val="2"/>
      </rPr>
      <t>Налице са мрежи и протоколи за докладване.</t>
    </r>
  </si>
  <si>
    <r>
      <rPr>
        <sz val="11"/>
        <color rgb="FF000000"/>
        <rFont val="Calibri"/>
        <family val="2"/>
      </rPr>
      <t>D.4.1 На разположение са човешки ресурси за прилагане на изискванията за основен капацитет съгласно IHR</t>
    </r>
  </si>
  <si>
    <r>
      <rPr>
        <sz val="11"/>
        <color rgb="FF000000"/>
        <rFont val="Calibri"/>
        <family val="2"/>
      </rPr>
      <t>Има на разположение човешки ресурси за изпълнение на изискванията съгласно IHR за основен капацитет.</t>
    </r>
  </si>
  <si>
    <r>
      <rPr>
        <sz val="11"/>
        <color theme="1" tint="0.49989318521683401"/>
        <rFont val="Calibri"/>
        <family val="2"/>
      </rPr>
      <t>D.4.2 Въведена е приложна програма за обучение в областта на епидемиологията, като FETP</t>
    </r>
  </si>
  <si>
    <r>
      <rPr>
        <sz val="11"/>
        <color rgb="FF000000"/>
        <rFont val="Calibri"/>
        <family val="2"/>
      </rPr>
      <t>D.4.3 Стратегия за работната сила</t>
    </r>
  </si>
  <si>
    <r>
      <rPr>
        <sz val="11"/>
        <color rgb="FF000000"/>
        <rFont val="Calibri"/>
        <family val="2"/>
      </rPr>
      <t>Уменията и компетентностите на персонала в областта на общественото здраве се подобряват, за да се поддържа устойчиво наблюдение и реагиране в областта на общественото здраве на всички равнища на здравната система.</t>
    </r>
  </si>
  <si>
    <r>
      <rPr>
        <b/>
        <sz val="16"/>
        <color rgb="FF000000"/>
        <rFont val="Calibri"/>
        <family val="2"/>
      </rPr>
      <t>Реагиране</t>
    </r>
  </si>
  <si>
    <r>
      <rPr>
        <sz val="11"/>
        <color rgb="FF000000"/>
        <rFont val="Calibri"/>
        <family val="2"/>
      </rPr>
      <t>R.1.1 Разработен е и се изпълнява национален план за готовност и реагиране при извънредни ситуации в областта на общественото здраве, отчитащ многобройни опасности</t>
    </r>
  </si>
  <si>
    <r>
      <rPr>
        <sz val="11"/>
        <color rgb="FF000000"/>
        <rFont val="Calibri"/>
        <family val="2"/>
      </rPr>
      <t>Разработен е национален план за готовност за действия при извънредни ситуации в областта на общественото здраве, който се актуализира или одобрява от националния компетентен орган.</t>
    </r>
  </si>
  <si>
    <r>
      <rPr>
        <sz val="11"/>
        <color rgb="FF000000"/>
        <rFont val="Calibri"/>
        <family val="2"/>
      </rPr>
      <t>Националният план за готовност за действия при извънредни ситуации в областта на общественото здраве е внедрен.</t>
    </r>
  </si>
  <si>
    <r>
      <rPr>
        <sz val="11"/>
        <color rgb="FF000000"/>
        <rFont val="Calibri"/>
        <family val="2"/>
      </rPr>
      <t>R.1.2 Приоритетните рискове и ресурси в областта на общественото здраве се картографират и се използват.</t>
    </r>
  </si>
  <si>
    <r>
      <rPr>
        <sz val="11"/>
        <color rgb="FF000000"/>
        <rFont val="Calibri"/>
        <family val="2"/>
      </rPr>
      <t>Картографирани са и се използват приоритетно рисковете и ресурсите за общественото здраве.</t>
    </r>
  </si>
  <si>
    <r>
      <rPr>
        <sz val="11"/>
        <color rgb="FF000000"/>
        <rFont val="Calibri"/>
        <family val="2"/>
      </rPr>
      <t>R.2.1 Способност за активиране на операции при извънредни ситуации</t>
    </r>
  </si>
  <si>
    <r>
      <rPr>
        <sz val="11"/>
        <color rgb="FF000000"/>
        <rFont val="Calibri"/>
        <family val="2"/>
      </rPr>
      <t>Налице е оперативна програма за извънредни ситуации, включваща оперативен център за извънредни ситуации, оперативни процедури и планове, както и способност за активиране на операции при извънредни ситуации.</t>
    </r>
  </si>
  <si>
    <r>
      <rPr>
        <sz val="11"/>
        <color rgb="FF000000"/>
        <rFont val="Calibri"/>
        <family val="2"/>
      </rPr>
      <t>R.2.2 Оперативни процедури и планове на оперативния център по извънредни ситуации</t>
    </r>
  </si>
  <si>
    <r>
      <rPr>
        <sz val="11"/>
        <color rgb="FF000000"/>
        <rFont val="Calibri"/>
        <family val="2"/>
      </rPr>
      <t>R.2.3 Оперативна програма при извънредни ситуации</t>
    </r>
  </si>
  <si>
    <r>
      <rPr>
        <sz val="11"/>
        <color rgb="FF000000"/>
        <rFont val="Calibri"/>
        <family val="2"/>
      </rPr>
      <t>R.2.4 Прилагат се процедури за управление на случаите за опасности, свързани с IHR.</t>
    </r>
  </si>
  <si>
    <r>
      <rPr>
        <sz val="11"/>
        <color rgb="FF000000"/>
        <rFont val="Calibri"/>
        <family val="2"/>
      </rPr>
      <t>Въведени са процедури за управление на случаите във връзка с опасности, свързани с IHR.</t>
    </r>
  </si>
  <si>
    <r>
      <rPr>
        <sz val="11"/>
        <color rgb="FF000000"/>
        <rFont val="Calibri"/>
        <family val="2"/>
      </rPr>
      <t>R.3.1 Обществените органи по въпросите на общественото здраве и сигурността (напр. правоприлагащи органи, граничен контрол, митници) са свързани по време на съмнение за или потвърдено биологично събитие.</t>
    </r>
  </si>
  <si>
    <r>
      <rPr>
        <sz val="11"/>
        <color rgb="FF000000"/>
        <rFont val="Calibri"/>
        <family val="2"/>
      </rPr>
      <t>Планирането на готовността осигурява междусекторно сътрудничество и ясно определени роли и отговорности за всички заинтересовани страни.</t>
    </r>
  </si>
  <si>
    <r>
      <rPr>
        <sz val="11"/>
        <color rgb="FF000000"/>
        <rFont val="Calibri"/>
        <family val="2"/>
      </rPr>
      <t>R.4.1 Налице е система за изпращане и получаване на медицински мерки за противодействие по време на извънредна ситуация, свързана с общественото здраве</t>
    </r>
  </si>
  <si>
    <r>
      <rPr>
        <sz val="11"/>
        <color rgb="FF000000"/>
        <rFont val="Calibri"/>
        <family val="2"/>
      </rPr>
      <t>Въведени са процедури за изпращане и получаване на медицински мерки за противодействие по време на извънредна ситуация, свързана с общественото здраве.</t>
    </r>
  </si>
  <si>
    <r>
      <rPr>
        <sz val="11"/>
        <color rgb="FF000000"/>
        <rFont val="Calibri"/>
        <family val="2"/>
      </rPr>
      <t>R.4.2 Налице е система за изпращане и приемане на здравен персонал по време на извънредна ситуация, свързана с общественото здраве</t>
    </r>
  </si>
  <si>
    <r>
      <rPr>
        <sz val="11"/>
        <color rgb="FF000000"/>
        <rFont val="Calibri"/>
        <family val="2"/>
      </rPr>
      <t>За респонденти, които оказват помощ при извънредна ситуация в областта на общественото здраве в чужбина, е налице протокол за медицинска евакуация.</t>
    </r>
  </si>
  <si>
    <r>
      <rPr>
        <sz val="11"/>
        <color rgb="FF000000"/>
        <rFont val="Calibri"/>
        <family val="2"/>
      </rPr>
      <t>R.5.1 Комуникационни системи за риска (планове, механизми и др.)</t>
    </r>
  </si>
  <si>
    <r>
      <rPr>
        <sz val="11"/>
        <color rgb="FF000000"/>
        <rFont val="Calibri"/>
        <family val="2"/>
      </rPr>
      <t>Установени са политики и процедури за комуникация с цел разработване, координиране и разпространение на информация, свързана със събитие, предизвикващо загриженост за общественото здраве.</t>
    </r>
  </si>
  <si>
    <r>
      <rPr>
        <sz val="11"/>
        <color rgb="FF000000"/>
        <rFont val="Calibri"/>
        <family val="2"/>
      </rPr>
      <t>R.5.2 Вътрешна и партньорска комуникация и координация</t>
    </r>
  </si>
  <si>
    <r>
      <rPr>
        <sz val="11"/>
        <color rgb="FF000000"/>
        <rFont val="Calibri"/>
        <family val="2"/>
      </rPr>
      <t>Установени са политики и процедури за комуникация с цел разработване, координиране и разпространение на информация, свързана със събитие, предизвикващо загриженост за общественото здраве.</t>
    </r>
  </si>
  <si>
    <r>
      <rPr>
        <sz val="11"/>
        <color rgb="FF000000"/>
        <rFont val="Calibri"/>
        <family val="2"/>
      </rPr>
      <t>Установени са процедури за координиране на всички съответни партньори в системата на здравеопазването, например в областта на общественото здраве, предоставянето на медицински и психически/поведенчески здравни услуги.</t>
    </r>
  </si>
  <si>
    <r>
      <rPr>
        <sz val="11"/>
        <color rgb="FF000000"/>
        <rFont val="Calibri"/>
        <family val="2"/>
      </rPr>
      <t>Координацията включва активиране на мрежи за подкрепа, консултативни групи, партньорски мрежи и комуникация</t>
    </r>
  </si>
  <si>
    <r>
      <rPr>
        <sz val="11"/>
        <color rgb="FF000000"/>
        <rFont val="Calibri"/>
        <family val="2"/>
      </rPr>
      <t>R.5.3 Обществена комуникация</t>
    </r>
  </si>
  <si>
    <r>
      <rPr>
        <sz val="11"/>
        <color rgb="FF000000"/>
        <rFont val="Calibri"/>
        <family val="2"/>
      </rPr>
      <t>Информацията, свързана с дадено събитие, се разпространява сред обществеността, за да се обясни огнището на болест, да се създаде доверие и да се сведе до минимум рискът от инфекция.</t>
    </r>
  </si>
  <si>
    <r>
      <rPr>
        <sz val="11"/>
        <color rgb="FF000000"/>
        <rFont val="Calibri"/>
        <family val="2"/>
      </rPr>
      <t>Създадени са ключови послания за комуникация с обществеността.</t>
    </r>
  </si>
  <si>
    <r>
      <rPr>
        <sz val="11"/>
        <color theme="1" tint="0.49989318521683401"/>
        <rFont val="Calibri"/>
        <family val="2"/>
      </rPr>
      <t>R.5.4 Комуникационна ангажираност със засегнатите общности</t>
    </r>
  </si>
  <si>
    <r>
      <rPr>
        <sz val="11"/>
        <color rgb="FF000000"/>
        <rFont val="Calibri"/>
        <family val="2"/>
      </rPr>
      <t>R.5.5 Динамично вслушване и управление на слухове</t>
    </r>
  </si>
  <si>
    <r>
      <rPr>
        <sz val="11"/>
        <color rgb="FF000000"/>
        <rFont val="Calibri"/>
        <family val="2"/>
      </rPr>
      <t>Информацията за обществеността взема предвид възприемането на риска от обществеността.</t>
    </r>
  </si>
  <si>
    <r>
      <rPr>
        <sz val="11"/>
        <color rgb="FF000000"/>
        <rFont val="Calibri"/>
        <family val="2"/>
      </rPr>
      <t>В процеса на вземане на решения се взема предвид очакваната поведенческа реакция (напр. степен на безпокойство на населението).</t>
    </r>
  </si>
  <si>
    <r>
      <rPr>
        <b/>
        <sz val="16"/>
        <color rgb="FF000000"/>
        <rFont val="Calibri"/>
        <family val="2"/>
      </rPr>
      <t>Други опасности, свързани с IHR, и гранични пунктове (PoE)</t>
    </r>
  </si>
  <si>
    <r>
      <rPr>
        <sz val="11"/>
        <color rgb="FF000000"/>
        <rFont val="Calibri"/>
        <family val="2"/>
      </rPr>
      <t>PoE.1 В PoE са определени рутинни възможности.</t>
    </r>
  </si>
  <si>
    <r>
      <rPr>
        <sz val="11"/>
        <color rgb="FF000000"/>
        <rFont val="Calibri"/>
        <family val="2"/>
      </rPr>
      <t>Изпълнени са задълженията съгласно IHR по отношение на граничните пунктове.</t>
    </r>
  </si>
  <si>
    <r>
      <rPr>
        <sz val="11"/>
        <color rgb="FF000000"/>
        <rFont val="Calibri"/>
        <family val="2"/>
      </rPr>
      <t>PoE.2 Ефективно реагиране в областта на общественото здравеопазване на граничните пунктове</t>
    </r>
  </si>
  <si>
    <r>
      <rPr>
        <sz val="11"/>
        <color rgb="FF000000"/>
        <rFont val="Calibri"/>
        <family val="2"/>
      </rPr>
      <t>В граничните пунктове е установено ефективно реагиране в областта на общественото здраве съгласно IHR.</t>
    </r>
  </si>
  <si>
    <r>
      <rPr>
        <sz val="11"/>
        <color rgb="FF000000"/>
        <rFont val="Calibri"/>
        <family val="2"/>
      </rPr>
      <t>СЕ.1 Създадени са и функционират механизми за откриване и реагиране на свързани с химични вещества събития или извънредни ситуации.</t>
    </r>
  </si>
  <si>
    <r>
      <rPr>
        <sz val="11"/>
        <color rgb="FF000000"/>
        <rFont val="Calibri"/>
        <family val="2"/>
      </rPr>
      <t>Въведени са планове за готовност за събития, представляващи биологични опасности, разработени съвместно от здравни и несвързани със здравето сектори, като например гражданска защита, граничен контрол и митници.</t>
    </r>
  </si>
  <si>
    <r>
      <rPr>
        <sz val="11"/>
        <color theme="1" tint="0.49989318521683401"/>
        <rFont val="Calibri"/>
        <family val="2"/>
      </rPr>
      <t>СЕ.2 Налице е среда за управление на събития, свързани с химични вещества</t>
    </r>
  </si>
  <si>
    <r>
      <rPr>
        <sz val="11"/>
        <color theme="1" tint="0.49989318521683401"/>
        <rFont val="Calibri"/>
        <family val="2"/>
      </rPr>
      <t>RE.1 Създадени са и функционират механизми за откриване и реагиране на свързани с радиоактивни или ядрени материали събития или извънредни ситуации.</t>
    </r>
  </si>
  <si>
    <r>
      <rPr>
        <sz val="11"/>
        <color theme="1" tint="0.49989318521683401"/>
        <rFont val="Calibri"/>
        <family val="2"/>
      </rPr>
      <t>RE.2 Налице е среда за управление на извънредни ситуации, свързани с радиация</t>
    </r>
  </si>
  <si>
    <t>D1-36</t>
  </si>
  <si>
    <t>D1-31</t>
  </si>
  <si>
    <t>D5-28</t>
  </si>
  <si>
    <t>D5-27</t>
  </si>
  <si>
    <t>D1-26</t>
  </si>
  <si>
    <t>D1-38</t>
  </si>
  <si>
    <t>D3-12</t>
  </si>
  <si>
    <t>D3-14</t>
  </si>
  <si>
    <t>D3-16</t>
  </si>
  <si>
    <t>D3-29</t>
  </si>
  <si>
    <t>D3-30</t>
  </si>
  <si>
    <t>D3-26</t>
  </si>
  <si>
    <t>D3-25</t>
  </si>
  <si>
    <t>D3-31</t>
  </si>
  <si>
    <t>D3-14</t>
  </si>
  <si>
    <t>D5-40</t>
  </si>
  <si>
    <t>D3-30</t>
  </si>
  <si>
    <t>D1-63</t>
  </si>
  <si>
    <t>D2-12</t>
  </si>
  <si>
    <t>D1-14</t>
  </si>
  <si>
    <t>D1-15</t>
  </si>
  <si>
    <t>D1-30</t>
  </si>
  <si>
    <t>D5-14</t>
  </si>
  <si>
    <t>D5-50</t>
  </si>
  <si>
    <t>D1-25</t>
  </si>
  <si>
    <t>D5-26</t>
  </si>
  <si>
    <t>D5-31</t>
  </si>
  <si>
    <t>D1-43</t>
  </si>
  <si>
    <t>D1-43</t>
  </si>
  <si>
    <t>D5-19</t>
  </si>
  <si>
    <t>D5-21</t>
  </si>
  <si>
    <t>D1-54</t>
  </si>
  <si>
    <t>D1-56</t>
  </si>
  <si>
    <t>D1-59</t>
  </si>
  <si>
    <t>D5-23</t>
  </si>
  <si>
    <t>D1-64</t>
  </si>
  <si>
    <t>D5-49</t>
  </si>
  <si>
    <t>D1-34</t>
  </si>
  <si>
    <r>
      <rPr>
        <b/>
        <sz val="18"/>
        <color rgb="FFFFFFFF"/>
        <rFont val="Calibri"/>
        <family val="2"/>
      </rPr>
      <t>Общ преглед на BSI и CSI</t>
    </r>
  </si>
  <si>
    <r>
      <rPr>
        <b/>
        <sz val="11"/>
        <color rgb="FFFFFFFF"/>
        <rFont val="Calibri"/>
        <family val="2"/>
      </rPr>
      <t>D1: Подготовка и управление преди настъпването на събитие</t>
    </r>
  </si>
  <si>
    <r>
      <rPr>
        <b/>
        <sz val="11"/>
        <color rgb="FF000000"/>
        <rFont val="Calibri"/>
        <family val="2"/>
      </rPr>
      <t>BSI</t>
    </r>
  </si>
  <si>
    <r>
      <rPr>
        <b/>
        <sz val="11"/>
        <color rgb="FF000000"/>
        <rFont val="Calibri"/>
        <family val="2"/>
      </rPr>
      <t>CSI</t>
    </r>
  </si>
  <si>
    <r>
      <rPr>
        <sz val="11"/>
        <color rgb="FF000000"/>
        <rFont val="Calibri"/>
        <family val="2"/>
      </rPr>
      <t>1 Готовността за действия при извънредни ситуации е интегрирана в националните стратегии, финансирането и плановете в областта на здравето.</t>
    </r>
  </si>
  <si>
    <r>
      <rPr>
        <sz val="11"/>
        <color rgb="FF000000"/>
        <rFont val="Calibri"/>
        <family val="2"/>
      </rPr>
      <t>2 Многосекторните политики и законодателство за управление на риска при извънредни ситуации включват заплахите за общественото здраве.</t>
    </r>
  </si>
  <si>
    <r>
      <rPr>
        <sz val="11"/>
        <color rgb="FF000000"/>
        <rFont val="Calibri"/>
        <family val="2"/>
      </rPr>
      <t>3 Разработен е национален план за готовност за извънредни ситуации в областта на общественото здраве, който се актуализира или подкрепя, например от националния компетентен орган.</t>
    </r>
  </si>
  <si>
    <r>
      <rPr>
        <sz val="11"/>
        <color rgb="FF000000"/>
        <rFont val="Calibri"/>
        <family val="2"/>
      </rPr>
      <t>3.1. Националният план за готовност за действия при извънредни ситуации в областта на общественото здраве е внедрен.</t>
    </r>
  </si>
  <si>
    <r>
      <rPr>
        <sz val="11"/>
        <color rgb="FF000000"/>
        <rFont val="Calibri"/>
        <family val="2"/>
      </rPr>
      <t>3.2 Плановете за готовност са гъвкави и лесно приспособими.</t>
    </r>
  </si>
  <si>
    <r>
      <rPr>
        <sz val="11"/>
        <color rgb="FF000000"/>
        <rFont val="Calibri"/>
        <family val="2"/>
      </rPr>
      <t>3.3 Планирането на готовността включва готовността на общността за подготовка, устойчивост и възстановяване от инциденти, свързани с общественото здраве.</t>
    </r>
  </si>
  <si>
    <r>
      <rPr>
        <sz val="11"/>
        <color rgb="FF000000"/>
        <rFont val="Calibri"/>
        <family val="2"/>
      </rPr>
      <t>4 Планирането на готовността включва самооценка, включваща установяване на пропуските и възможните решения, капацитета на човешките ресурси и съответните национални заинтересовани страни.</t>
    </r>
  </si>
  <si>
    <r>
      <rPr>
        <sz val="11"/>
        <color rgb="FF000000"/>
        <rFont val="Calibri"/>
        <family val="2"/>
      </rPr>
      <t xml:space="preserve">4.1 Тази самооценка е интегрирана в съществуващия механизъм за стратегическо планиране и финансиране. </t>
    </r>
  </si>
  <si>
    <r>
      <rPr>
        <sz val="11"/>
        <color rgb="FF000000"/>
        <rFont val="Calibri"/>
        <family val="2"/>
      </rPr>
      <t>5 Планирането на готовността включва оценка и укрепване на съществуващия капацитет (структури/услуги, оборудване на персонала, писмени планове за готовност, стандартни оперативни процедури).</t>
    </r>
  </si>
  <si>
    <r>
      <rPr>
        <sz val="11"/>
        <color rgb="FF000000"/>
        <rFont val="Calibri"/>
        <family val="2"/>
      </rPr>
      <t>5.1 Плановете за готовност включват стратегия за изграждане на капацитет.</t>
    </r>
  </si>
  <si>
    <r>
      <rPr>
        <sz val="11"/>
        <color rgb="FF000000"/>
        <rFont val="Calibri"/>
        <family val="2"/>
      </rPr>
      <t>5.2 Системата за готовност и реагиране при извънредни ситуации, свързани с общественото здраве (включително инфекциозни болести), отговаря на най-добрите практики на ЕС.</t>
    </r>
  </si>
  <si>
    <r>
      <rPr>
        <sz val="11"/>
        <color rgb="FF000000"/>
        <rFont val="Calibri"/>
        <family val="2"/>
      </rPr>
      <t>5.3 Плановете за пандемия са в съответствие с наличните насоки на международно равнище (напр. на СЗО и ЕС).</t>
    </r>
  </si>
  <si>
    <r>
      <rPr>
        <sz val="11"/>
        <color rgb="FF000000"/>
        <rFont val="Calibri"/>
        <family val="2"/>
      </rPr>
      <t xml:space="preserve">6 Планирането на готовността включв </t>
    </r>
    <r>
      <rPr>
        <sz val="11"/>
        <color rgb="FF000000"/>
        <rFont val="Calibri"/>
        <family val="2"/>
      </rPr>
      <t xml:space="preserve">а </t>
    </r>
    <r>
      <rPr>
        <sz val="11"/>
        <color rgb="FF000000"/>
        <rFont val="Calibri"/>
        <family val="2"/>
      </rPr>
      <t>подходящи медицински мерки за противодействие с цел опазване на здравето на населението на държавите членки.</t>
    </r>
  </si>
  <si>
    <r>
      <rPr>
        <sz val="11"/>
        <color rgb="FF000000"/>
        <rFont val="Calibri"/>
        <family val="2"/>
      </rPr>
      <t>6.1 Планирането на готовността включва определяне на доставчиците на медицински мерки за противодействие, включително капацитет и време за доставка.</t>
    </r>
  </si>
  <si>
    <r>
      <rPr>
        <sz val="11"/>
        <color rgb="FF000000"/>
        <rFont val="Calibri"/>
        <family val="2"/>
      </rPr>
      <t>7 Планирането на готовността осигурява междусекторно сътрудничество и ясно определени роли и отговорности за всички заинтересовани страни.</t>
    </r>
  </si>
  <si>
    <r>
      <rPr>
        <sz val="11"/>
        <color rgb="FF000000"/>
        <rFont val="Calibri"/>
        <family val="2"/>
      </rPr>
      <t>7.1 Налице е цялостна държавна система за биологична защита и биологична безопасност за хората, животните и селското стопанство (т.е. формални и неформални мрежи).</t>
    </r>
  </si>
  <si>
    <r>
      <rPr>
        <sz val="11"/>
        <color rgb="FF000000"/>
        <rFont val="Calibri"/>
        <family val="2"/>
      </rPr>
      <t>7.2 Многосекторната и многостранна координация, командване и контрол се основават на установена инфраструктура.</t>
    </r>
  </si>
  <si>
    <r>
      <rPr>
        <sz val="11"/>
        <color rgb="FF000000"/>
        <rFont val="Calibri"/>
        <family val="2"/>
      </rPr>
      <t>7.3 Многосекторната и многостранна координация, командването и контролът непрекъснато се укрепват по време на процеса на планиране.</t>
    </r>
  </si>
  <si>
    <r>
      <rPr>
        <sz val="11"/>
        <color rgb="FF000000"/>
        <rFont val="Calibri"/>
        <family val="2"/>
      </rPr>
      <t>7.4 Планирането на готовността включва капацитет за подпомагане на операции на междинно ниво и ниво на общност/първична реакция по време на извънредна ситуация, свързана с общественото здраве.</t>
    </r>
  </si>
  <si>
    <r>
      <rPr>
        <sz val="11"/>
        <color rgb="FF000000"/>
        <rFont val="Calibri"/>
        <family val="2"/>
      </rPr>
      <t>8 Приоритетните рискове и ресурси в областта на общественото здраве са картографирани и се използват.</t>
    </r>
  </si>
  <si>
    <r>
      <rPr>
        <sz val="11"/>
        <color rgb="FF000000"/>
        <rFont val="Calibri"/>
        <family val="2"/>
      </rPr>
      <t>8.1 Внедрено е управление на антимикробните средства (набор от координирани стратегии за подобряване на употребата на антимикробни лекарствени продукти).</t>
    </r>
  </si>
  <si>
    <r>
      <rPr>
        <sz val="11"/>
        <color rgb="FF000000"/>
        <rFont val="Calibri"/>
        <family val="2"/>
      </rPr>
      <t xml:space="preserve">8.2 Готовността включва: капацитет за предотвратяване, откриване и овладяване на огнища на болести по време на голям внезапен приток на мигранти. </t>
    </r>
  </si>
  <si>
    <r>
      <rPr>
        <sz val="11"/>
        <color rgb="FF000000"/>
        <rFont val="Calibri"/>
        <family val="2"/>
      </rPr>
      <t>9 Създадена е специфична национална рамка за приоритетни заплахи (като пандемичен грип) във всички сектори.</t>
    </r>
  </si>
  <si>
    <r>
      <rPr>
        <sz val="11"/>
        <color rgb="FF000000"/>
        <rFont val="Calibri"/>
        <family val="2"/>
      </rPr>
      <t>9.1 Съществуват планове за готовност при събития с биологични опасности, разработени съвместно от секторите на общественото здравеопазване и не свързаните със здравето сектор, като например гражданска защита, граничен контрол и митници.</t>
    </r>
  </si>
  <si>
    <r>
      <rPr>
        <sz val="11"/>
        <color rgb="FF000000"/>
        <rFont val="Calibri"/>
        <family val="2"/>
      </rPr>
      <t>9.2 По отношение на готовността за действие в случай на пандемия, силното междуведомствено планиране и координация продължават да са от решаващо значение и се ръководят от Министерството на здравеопазването.</t>
    </r>
  </si>
  <si>
    <r>
      <rPr>
        <sz val="11"/>
        <color rgb="FF000000"/>
        <rFont val="Calibri"/>
        <family val="2"/>
      </rPr>
      <t>10 Установена е готовност в национални и регионални мрежи.</t>
    </r>
  </si>
  <si>
    <r>
      <rPr>
        <sz val="11"/>
        <color rgb="FF000000"/>
        <rFont val="Calibri"/>
        <family val="2"/>
      </rPr>
      <t>11 Налице е сътрудничество между държавите, за да се поддържат високи нива на готовност.</t>
    </r>
  </si>
  <si>
    <r>
      <rPr>
        <sz val="11"/>
        <color rgb="FF000000"/>
        <rFont val="Calibri"/>
        <family val="2"/>
      </rPr>
      <t>12 Създадени са функции и операции на национални координатори по IHR , както са определени от IHR (2005 г.).</t>
    </r>
  </si>
  <si>
    <r>
      <rPr>
        <sz val="11"/>
        <color rgb="FF000000"/>
        <rFont val="Calibri"/>
        <family val="2"/>
      </rPr>
      <t>13 Установени са политики и процедури в областта на комуникацията с цел разработване, координиране и разпространяване на информация, свързана със събитие, предизвикващо загриженост за общественото здраве.</t>
    </r>
  </si>
  <si>
    <r>
      <rPr>
        <sz val="11"/>
        <color rgb="FF000000"/>
        <rFont val="Calibri"/>
        <family val="2"/>
      </rPr>
      <t>13.1 Стратегията за комуникация осигурява навременна и ефективна комуникация преди настъпването и по време на дадено събитие.</t>
    </r>
  </si>
  <si>
    <r>
      <rPr>
        <sz val="11"/>
        <color rgb="FF000000"/>
        <rFont val="Calibri"/>
        <family val="2"/>
      </rPr>
      <t>13.2 Комуникационната стратегия включва подход на разрастване.</t>
    </r>
  </si>
  <si>
    <r>
      <rPr>
        <sz val="11"/>
        <color rgb="FF000000"/>
        <rFont val="Calibri"/>
        <family val="2"/>
      </rPr>
      <t>13.3 Плановете за комуникация при извънредни ситуации продължават да са гъвкави и при необходимост се актуализират.</t>
    </r>
  </si>
  <si>
    <r>
      <rPr>
        <sz val="11"/>
        <color rgb="FF000000"/>
        <rFont val="Calibri"/>
        <family val="2"/>
      </rPr>
      <t>13.4 Плановете за комуникация при извънредни ситуации са прагматични и лесни за изпълнение.</t>
    </r>
  </si>
  <si>
    <r>
      <rPr>
        <sz val="11"/>
        <color rgb="FF000000"/>
        <rFont val="Calibri"/>
        <family val="2"/>
      </rPr>
      <t>13.5 Плановете за комуникация при извънредни ситуации са изпитани.</t>
    </r>
  </si>
  <si>
    <r>
      <rPr>
        <sz val="11"/>
        <color rgb="FF000000"/>
        <rFont val="Calibri"/>
        <family val="2"/>
      </rPr>
      <t>13.6 Плановете за комуникация при извънредни ситуации обхващат възможността определени събития да получат повишено внимание от страна на медиите.</t>
    </r>
  </si>
  <si>
    <r>
      <rPr>
        <sz val="11"/>
        <color rgb="FF000000"/>
        <rFont val="Calibri"/>
        <family val="2"/>
      </rPr>
      <t>13.7 Плановете за комуникация при извънредни ситуации обхващат възможността определени събития да доведат до по-голямо търсене на информация от страна на обществеността.</t>
    </r>
  </si>
  <si>
    <r>
      <rPr>
        <sz val="11"/>
        <color rgb="FF000000"/>
        <rFont val="Calibri"/>
        <family val="2"/>
      </rPr>
      <t>13.8 Създадени са многобройни канали за комуникация относно риска (например уебсайт, електронна поща, тематични телефонни линии).</t>
    </r>
  </si>
  <si>
    <r>
      <rPr>
        <sz val="11"/>
        <color rgb="FF000000"/>
        <rFont val="Calibri"/>
        <family val="2"/>
      </rPr>
      <t>13.9 На здравните и другите специалисти се предоставя своевременна информация и насоки относно дадено събитие, така че те да могат да реагират по подходящ начин по отношение на обществеността.</t>
    </r>
  </si>
  <si>
    <r>
      <rPr>
        <b/>
        <sz val="11"/>
        <color rgb="FFFFFFFF"/>
        <rFont val="Calibri"/>
        <family val="2"/>
      </rPr>
      <t>D2: Ресурси: обучена работна сила</t>
    </r>
  </si>
  <si>
    <r>
      <rPr>
        <b/>
        <sz val="11"/>
        <color rgb="FF000000"/>
        <rFont val="Calibri"/>
        <family val="2"/>
      </rPr>
      <t>BSI</t>
    </r>
  </si>
  <si>
    <r>
      <rPr>
        <b/>
        <sz val="11"/>
        <color rgb="FF000000"/>
        <rFont val="Calibri"/>
        <family val="2"/>
      </rPr>
      <t>CSI</t>
    </r>
  </si>
  <si>
    <r>
      <rPr>
        <sz val="11"/>
        <color rgb="FF000000"/>
        <rFont val="Calibri"/>
        <family val="2"/>
      </rPr>
      <t>1 Уменията и компетенциите на персонала в областта на общественото здравеопазване са достатъчни, за да се поддържа устойчиво наблюдение и реагиране в областта на общественото здраве на всички равнища на здравната система.</t>
    </r>
  </si>
  <si>
    <r>
      <rPr>
        <sz val="11"/>
        <color rgb="FF000000"/>
        <rFont val="Calibri"/>
        <family val="2"/>
      </rPr>
      <t>2 На разположение са човешки ресурси за прилагане на изискванията за основен капацитет съгласно IHR.</t>
    </r>
  </si>
  <si>
    <r>
      <rPr>
        <sz val="11"/>
        <color rgb="FF000000"/>
        <rFont val="Calibri"/>
        <family val="2"/>
      </rPr>
      <t>3 Гарантирана е наличността на работна сила в областта на общественото здравеопазване за непрекъснат процес на предоставяне на здравни услуги.</t>
    </r>
  </si>
  <si>
    <r>
      <rPr>
        <sz val="11"/>
        <color rgb="FF000000"/>
        <rFont val="Calibri"/>
        <family val="2"/>
      </rPr>
      <t>4 Образованието, обучението и упражненията се подпомагат на стратегическо и оперативно равнище на дадена организация.</t>
    </r>
  </si>
  <si>
    <r>
      <rPr>
        <sz val="11"/>
        <color rgb="FF000000"/>
        <rFont val="Calibri"/>
        <family val="2"/>
      </rPr>
      <t>4.1 Образованието, обучението и упражненията са част от дейностите по планиране на готовността на дадена организация.</t>
    </r>
  </si>
  <si>
    <r>
      <rPr>
        <sz val="11"/>
        <color rgb="FF000000"/>
        <rFont val="Calibri"/>
        <family val="2"/>
      </rPr>
      <t>5 Степента на готовност се оценява чрез симулационни упражнения.</t>
    </r>
  </si>
  <si>
    <r>
      <rPr>
        <sz val="11"/>
        <color rgb="FF000000"/>
        <rFont val="Calibri"/>
        <family val="2"/>
      </rPr>
      <t>5.1 В упражненията участват съответните партньорски организации за подобряване на разбирането на плановете им за реагиране.</t>
    </r>
  </si>
  <si>
    <r>
      <rPr>
        <sz val="11"/>
        <color rgb="FF000000"/>
        <rFont val="Calibri"/>
        <family val="2"/>
      </rPr>
      <t>6 Обучението, упражненията и прегледите на инциденти се използват за разбиране и подобряване на процедурите за управление на риска и за укрепване на капацитета.</t>
    </r>
  </si>
  <si>
    <r>
      <rPr>
        <sz val="11"/>
        <color rgb="FF000000"/>
        <rFont val="Calibri"/>
        <family val="2"/>
      </rPr>
      <t>6.1 Упражненията се основават на сценарий, който е съобразен със средата (напр. местен, регионален, национален и международен).</t>
    </r>
  </si>
  <si>
    <r>
      <rPr>
        <sz val="11"/>
        <color rgb="FF000000"/>
        <rFont val="Calibri"/>
        <family val="2"/>
      </rPr>
      <t>6.2 С цел провеждане на успешни симулационни упражнения групата за планиране разполага с ясен мандат и с правомощията да планира, извършва и оценява упражненията.</t>
    </r>
  </si>
  <si>
    <r>
      <rPr>
        <sz val="11"/>
        <color rgb="FF000000"/>
        <rFont val="Calibri"/>
        <family val="2"/>
      </rPr>
      <t>6.3 Целта на симулационните упражнения е да се определят областите, в които е необходимо подобрение.</t>
    </r>
  </si>
  <si>
    <r>
      <rPr>
        <sz val="11"/>
        <color rgb="FF000000"/>
        <rFont val="Calibri"/>
        <family val="2"/>
      </rPr>
      <t>7 Провеждат се упражнения за изпитване на действителната функционалност на основния капацитет съгласно МЗП.</t>
    </r>
  </si>
  <si>
    <r>
      <rPr>
        <sz val="11"/>
        <color rgb="FF000000"/>
        <rFont val="Calibri"/>
        <family val="2"/>
      </rPr>
      <t>8 Първоначалните цели и задачи на образованието, обучението и симулационните упражнения се оценяват и извлечените поуки се документират в доклад.</t>
    </r>
  </si>
  <si>
    <r>
      <rPr>
        <b/>
        <sz val="11"/>
        <color rgb="FFFFFFFF"/>
        <rFont val="Calibri"/>
        <family val="2"/>
      </rPr>
      <t>D3: Капацитет за подкрепа: наблюдение</t>
    </r>
  </si>
  <si>
    <r>
      <rPr>
        <b/>
        <sz val="11"/>
        <color rgb="FF000000"/>
        <rFont val="Calibri"/>
        <family val="2"/>
      </rPr>
      <t>BSI</t>
    </r>
  </si>
  <si>
    <r>
      <rPr>
        <b/>
        <sz val="11"/>
        <color rgb="FF000000"/>
        <rFont val="Calibri"/>
        <family val="2"/>
      </rPr>
      <t>CSI</t>
    </r>
  </si>
  <si>
    <r>
      <rPr>
        <sz val="11"/>
        <color rgb="FF000000"/>
        <rFont val="Calibri"/>
        <family val="2"/>
      </rPr>
      <t>1 Въведена е система за наблюдение, основаваща се на показатели.</t>
    </r>
  </si>
  <si>
    <r>
      <rPr>
        <sz val="11"/>
        <color rgb="FF000000"/>
        <rFont val="Calibri"/>
        <family val="2"/>
      </rPr>
      <t>1.1 Тези показатели са определени в протоколите, за да се даде възможност за своевременни последващи действия.</t>
    </r>
  </si>
  <si>
    <r>
      <rPr>
        <sz val="11"/>
        <color rgb="FF000000"/>
        <rFont val="Calibri"/>
        <family val="2"/>
      </rPr>
      <t xml:space="preserve">2 Въведена е система за събиране на </t>
    </r>
    <r>
      <rPr>
        <sz val="11"/>
        <color rgb="FF000000"/>
        <rFont val="Calibri"/>
        <family val="2"/>
      </rPr>
      <t>епидемиологични данни.</t>
    </r>
  </si>
  <si>
    <r>
      <rPr>
        <sz val="11"/>
        <color rgb="FF000000"/>
        <rFont val="Calibri"/>
        <family val="2"/>
      </rPr>
      <t>2.1 Събитията, предизвикващи загриженост за общественото здраве, са определени в протоколи, за да се даде възможност за своевременни последващи действия.</t>
    </r>
  </si>
  <si>
    <r>
      <rPr>
        <sz val="11"/>
        <color rgb="FF000000"/>
        <rFont val="Calibri"/>
        <family val="2"/>
      </rPr>
      <t>2.2 Системата за наблюдение осигурява докладване в реално време на данните от наблюдението.</t>
    </r>
  </si>
  <si>
    <r>
      <rPr>
        <sz val="11"/>
        <color rgb="FF000000"/>
        <rFont val="Calibri"/>
        <family val="2"/>
      </rPr>
      <t>2.3 Системата за наблюдение е чувствителна и гъвкава за откриване на първоначални случаи или събития.</t>
    </r>
  </si>
  <si>
    <r>
      <rPr>
        <sz val="11"/>
        <color rgb="FF000000"/>
        <rFont val="Calibri"/>
        <family val="2"/>
      </rPr>
      <t xml:space="preserve">2.4 Системата за наблюдение получава информация от широк кръг от различни и надеждни ресурси. </t>
    </r>
  </si>
  <si>
    <r>
      <rPr>
        <sz val="11"/>
        <color rgb="FF000000"/>
        <rFont val="Calibri"/>
        <family val="2"/>
      </rPr>
      <t>2.5 Мрежата за наблюдение включва информация от ветеринарни системи за наблюдение.</t>
    </r>
  </si>
  <si>
    <r>
      <rPr>
        <sz val="11"/>
        <color rgb="FF000000"/>
        <rFont val="Calibri"/>
        <family val="2"/>
      </rPr>
      <t>2.6 Мрежата за наблюдение включва информация от системи за ентомологично наблюдение.</t>
    </r>
  </si>
  <si>
    <r>
      <rPr>
        <sz val="11"/>
        <color rgb="FF000000"/>
        <rFont val="Calibri"/>
        <family val="2"/>
      </rPr>
      <t>2.7 Мрежата за наблюдение включва информация от системите за наблюдение на околната среда.</t>
    </r>
  </si>
  <si>
    <r>
      <rPr>
        <sz val="11"/>
        <color rgb="FF000000"/>
        <rFont val="Calibri"/>
        <family val="2"/>
      </rPr>
      <t>2.8 Мрежата за наблюдение включва информация от системите за метеорологични наблюдения.</t>
    </r>
  </si>
  <si>
    <r>
      <rPr>
        <sz val="11"/>
        <color rgb="FF000000"/>
        <rFont val="Calibri"/>
        <family val="2"/>
      </rPr>
      <t>2.9 Мрежата за наблюдение включва информация от системите за микробиологично наблюдение.</t>
    </r>
  </si>
  <si>
    <r>
      <rPr>
        <sz val="11"/>
        <color rgb="FF000000"/>
        <rFont val="Calibri"/>
        <family val="2"/>
      </rPr>
      <t>3 Системата за наблюдение генерира сигнал за ранно предупреждение за възможно събитие, предизвикващо загриженост за общественото здраве.</t>
    </r>
  </si>
  <si>
    <r>
      <rPr>
        <sz val="11"/>
        <color rgb="FF000000"/>
        <rFont val="Calibri"/>
        <family val="2"/>
      </rPr>
      <t xml:space="preserve">4 Установено е участие в мрежи за наблюдение на ЕС. </t>
    </r>
  </si>
  <si>
    <r>
      <rPr>
        <sz val="11"/>
        <color rgb="FF000000"/>
        <rFont val="Calibri"/>
        <family val="2"/>
      </rPr>
      <t>5 Системата за наблюдение отговаря на стандартите на ЕС и СЗО по отношение на епидемиологичните данни за всички болести под надзора на ЕС, техните определения на случаи и протоколи за докладване.</t>
    </r>
  </si>
  <si>
    <r>
      <rPr>
        <sz val="11"/>
        <color rgb="FF000000"/>
        <rFont val="Calibri"/>
        <family val="2"/>
      </rPr>
      <t>6 Данните от наблюдението системно и редовно се докладват на съответните сектори и заинтересовани страни.</t>
    </r>
  </si>
  <si>
    <r>
      <rPr>
        <sz val="11"/>
        <color rgb="FF000000"/>
        <rFont val="Calibri"/>
        <family val="2"/>
      </rPr>
      <t>6.1 Всички съответни системи за наблюдение са интегрирани в мрежа, която осигурява непрекъсната обмяна на информация.</t>
    </r>
  </si>
  <si>
    <r>
      <rPr>
        <sz val="11"/>
        <color rgb="FF000000"/>
        <rFont val="Calibri"/>
        <family val="2"/>
      </rPr>
      <t>6.2 Налице са мрежи и протоколи за докладване.</t>
    </r>
  </si>
  <si>
    <r>
      <rPr>
        <sz val="11"/>
        <color rgb="FF000000"/>
        <rFont val="Calibri"/>
        <family val="2"/>
      </rPr>
      <t>6.3 Системата за наблюдение е в състояние да предостави информацията, която е необходима за информиране и съвет.</t>
    </r>
  </si>
  <si>
    <r>
      <rPr>
        <b/>
        <sz val="11"/>
        <color rgb="FFFFFFFF"/>
        <rFont val="Calibri"/>
        <family val="2"/>
      </rPr>
      <t>D4: Капацитет за подкрепа: оценка на риска</t>
    </r>
  </si>
  <si>
    <r>
      <rPr>
        <b/>
        <sz val="11"/>
        <color rgb="FF000000"/>
        <rFont val="Calibri"/>
        <family val="2"/>
      </rPr>
      <t>BSI</t>
    </r>
  </si>
  <si>
    <r>
      <rPr>
        <b/>
        <sz val="11"/>
        <color rgb="FF000000"/>
        <rFont val="Calibri"/>
        <family val="2"/>
      </rPr>
      <t>CSI</t>
    </r>
  </si>
  <si>
    <r>
      <rPr>
        <sz val="11"/>
        <color rgb="FF000000"/>
        <rFont val="Calibri"/>
        <family val="2"/>
      </rPr>
      <t>1 Сигналите и ранните предупреждения се оценяват въз основа на съвместен анализ на данните от наблюдението и други налични данни.</t>
    </r>
  </si>
  <si>
    <r>
      <rPr>
        <sz val="11"/>
        <color rgb="FF000000"/>
        <rFont val="Calibri"/>
        <family val="2"/>
      </rPr>
      <t>2.Създаден е екип за оценка на риск, за да оценява рисковете от (възможно) събитие, предизвикващо загриженост за общественото здраве.</t>
    </r>
  </si>
  <si>
    <r>
      <rPr>
        <sz val="11"/>
        <color rgb="FF000000"/>
        <rFont val="Calibri"/>
        <family val="2"/>
      </rPr>
      <t>2.1 Екипът за оценка на риска включва допълнителен експертен опит (напр. токсикология, здраве на животните, безопасност на храните и др.).</t>
    </r>
  </si>
  <si>
    <r>
      <rPr>
        <sz val="11"/>
        <color rgb="FF000000"/>
        <rFont val="Calibri"/>
        <family val="2"/>
      </rPr>
      <t>2.2 Въз основа на характеристиките на болестта екипът за оценка на риска решава колко често следва да се актуализира оценката на риска.</t>
    </r>
  </si>
  <si>
    <r>
      <rPr>
        <sz val="11"/>
        <color rgb="FF000000"/>
        <rFont val="Calibri"/>
        <family val="2"/>
      </rPr>
      <t>2.3 Равнището на риска, което е определено за дадено събитие, се основава на предполагаемата (или известната) опасност.</t>
    </r>
  </si>
  <si>
    <r>
      <rPr>
        <sz val="11"/>
        <color rgb="FF000000"/>
        <rFont val="Calibri"/>
        <family val="2"/>
      </rPr>
      <t>2.4 Равнището на риска, което е определено за дадено събитие, се основава на възможното излагане на опасността.</t>
    </r>
  </si>
  <si>
    <r>
      <rPr>
        <sz val="11"/>
        <color rgb="FF000000"/>
        <rFont val="Calibri"/>
        <family val="2"/>
      </rPr>
      <t>2.5 Равнището на риска, което е определено за дадено събитие, се основава на контекста, в който настъпва събитието.</t>
    </r>
  </si>
  <si>
    <r>
      <rPr>
        <sz val="11"/>
        <color rgb="FF000000"/>
        <rFont val="Calibri"/>
        <family val="2"/>
      </rPr>
      <t>2.6 Равнището на риска, което е определено за дадено събитие, се основава на характеристиките на болестта (като брой случаи/смъртни случаи, дял на тежко заболяване сред населението, най-силно засегнати клинични групи и др.).</t>
    </r>
  </si>
  <si>
    <r>
      <rPr>
        <sz val="11"/>
        <color rgb="FF000000"/>
        <rFont val="Calibri"/>
        <family val="2"/>
      </rPr>
      <t>2.7 Равнището на риска, което е определено за дадено събитие, се основава на капацитета за предоставяне на услуги (напр. брой на пациентите, потърсили услуги за първична медицинска помощ/приети в болница за интензивно специализирано лечение).</t>
    </r>
  </si>
  <si>
    <r>
      <rPr>
        <sz val="11"/>
        <color rgb="FF000000"/>
        <rFont val="Calibri"/>
        <family val="2"/>
      </rPr>
      <t>3 Оценките на риска се използват за подпомагане на дейностите по планиране и реагиране в областта на готовността.</t>
    </r>
  </si>
  <si>
    <r>
      <rPr>
        <sz val="11"/>
        <color rgb="FF000000"/>
        <rFont val="Calibri"/>
        <family val="2"/>
      </rPr>
      <t>3.1 Като част от оценката на риска се използват ясно определени въпроси, за да се помогне да се определят приоритетните дейности.</t>
    </r>
  </si>
  <si>
    <r>
      <rPr>
        <sz val="11"/>
        <color rgb="FF000000"/>
        <rFont val="Calibri"/>
        <family val="2"/>
      </rPr>
      <t>3.2 Оценката на риска се използва за определяне на рисковите области.</t>
    </r>
  </si>
  <si>
    <r>
      <rPr>
        <sz val="11"/>
        <color rgb="FF000000"/>
        <rFont val="Calibri"/>
        <family val="2"/>
      </rPr>
      <t>3.3 Оценките на риска се използват за идентифициране на рисковите популации.</t>
    </r>
  </si>
  <si>
    <r>
      <rPr>
        <sz val="11"/>
        <color rgb="FF000000"/>
        <rFont val="Calibri"/>
        <family val="2"/>
      </rPr>
      <t>3.4 Оценките на риска се използват за определяне и ангажиране на оперативни партньори.</t>
    </r>
  </si>
  <si>
    <r>
      <rPr>
        <sz val="11"/>
        <color rgb="FF000000"/>
        <rFont val="Calibri"/>
        <family val="2"/>
      </rPr>
      <t>3.5 Оценките на риска се използват за определяне и ангажиране на ключови политически партньори.</t>
    </r>
  </si>
  <si>
    <r>
      <rPr>
        <sz val="11"/>
        <color rgb="FF000000"/>
        <rFont val="Calibri"/>
        <family val="2"/>
      </rPr>
      <t>3.6 Характеризирането на риска включва информация от количествени модели, ако е налична и е достъпна.</t>
    </r>
  </si>
  <si>
    <r>
      <rPr>
        <sz val="11"/>
        <color rgb="FF000000"/>
        <rFont val="Calibri"/>
        <family val="2"/>
      </rPr>
      <t>3.7 Характеризирането на риска включва експертни становища.</t>
    </r>
  </si>
  <si>
    <r>
      <rPr>
        <b/>
        <sz val="11"/>
        <color rgb="FFFFFFFF"/>
        <rFont val="Calibri"/>
        <family val="2"/>
      </rPr>
      <t>D5: Управление на реакцията на събитие</t>
    </r>
  </si>
  <si>
    <r>
      <rPr>
        <b/>
        <sz val="11"/>
        <color rgb="FF000000"/>
        <rFont val="Calibri"/>
        <family val="2"/>
      </rPr>
      <t>BSI</t>
    </r>
  </si>
  <si>
    <r>
      <rPr>
        <b/>
        <sz val="11"/>
        <color rgb="FF000000"/>
        <rFont val="Calibri"/>
        <family val="2"/>
      </rPr>
      <t>CSI</t>
    </r>
  </si>
  <si>
    <r>
      <rPr>
        <sz val="11"/>
        <color rgb="FF000000"/>
        <rFont val="Calibri"/>
        <family val="2"/>
      </rPr>
      <t>1 Въведени са специални процедури за активиране и деактивиране („понижаване“) на реакцията при извънредни ситуации, свързани със здравето.</t>
    </r>
  </si>
  <si>
    <r>
      <rPr>
        <sz val="11"/>
        <color rgb="FF000000"/>
        <rFont val="Calibri"/>
        <family val="2"/>
      </rPr>
      <t>1.1 Решенията за реагиране вземат предвид следните принципи: предпазни мерки, пропорционалност и гъвкавост.</t>
    </r>
  </si>
  <si>
    <r>
      <rPr>
        <sz val="11"/>
        <color rgb="FF000000"/>
        <rFont val="Calibri"/>
        <family val="2"/>
      </rPr>
      <t>2 Създадени са стандарти за профилактика и контрол на инфекциите на национално и болнично ниво.</t>
    </r>
  </si>
  <si>
    <r>
      <rPr>
        <sz val="11"/>
        <color rgb="FF000000"/>
        <rFont val="Calibri"/>
        <family val="2"/>
      </rPr>
      <t>2.1 Взети са мерки за безопасност при работа с патогенни вещества, които са известни на здравните работници.</t>
    </r>
  </si>
  <si>
    <r>
      <rPr>
        <sz val="11"/>
        <color rgb="FF000000"/>
        <rFont val="Calibri"/>
        <family val="2"/>
      </rPr>
      <t>3 На разположение са лабораторни услуги за изследване на приоритетни заплахи за здравето.</t>
    </r>
  </si>
  <si>
    <r>
      <rPr>
        <sz val="11"/>
        <color rgb="FF000000"/>
        <rFont val="Calibri"/>
        <family val="2"/>
      </rPr>
      <t>3.1 Въведени са и се прилагат практики за биологична безопасност и биологична сигурност (управление на биологичния риск).</t>
    </r>
  </si>
  <si>
    <r>
      <rPr>
        <sz val="11"/>
        <color rgb="FF000000"/>
        <rFont val="Calibri"/>
        <family val="2"/>
      </rPr>
      <t>4 Налице е оперативна програма за извънредни ситуации, включваща оперативен център за извънредни ситуации, оперативни процедури и планове, както и способност за активиране на операции при извънредни ситуации.</t>
    </r>
  </si>
  <si>
    <r>
      <rPr>
        <sz val="11"/>
        <color rgb="FF000000"/>
        <rFont val="Calibri"/>
        <family val="2"/>
      </rPr>
      <t>5 Налице е изпитана структура за командване и контрол с ясно определени роли и отговорности.</t>
    </r>
  </si>
  <si>
    <r>
      <rPr>
        <sz val="11"/>
        <color rgb="FF000000"/>
        <rFont val="Calibri"/>
        <family val="2"/>
      </rPr>
      <t>5.1 Координацията, командването и контролът се основават на установена инфраструктура.</t>
    </r>
  </si>
  <si>
    <r>
      <rPr>
        <sz val="11"/>
        <color rgb="FF000000"/>
        <rFont val="Calibri"/>
        <family val="2"/>
      </rPr>
      <t>5.2 Координацията, командването и контролът непрекъснато се укрепват.</t>
    </r>
  </si>
  <si>
    <r>
      <rPr>
        <sz val="11"/>
        <color rgb="FF000000"/>
        <rFont val="Calibri"/>
        <family val="2"/>
      </rPr>
      <t>5.3 Установени са процедури за координиране на всички съответни партньори в системата на здравеопазване, например в областта на общественото здраве, медицински и психически/поведенчески здравни услуги.</t>
    </r>
  </si>
  <si>
    <r>
      <rPr>
        <sz val="11"/>
        <color rgb="FF000000"/>
        <rFont val="Calibri"/>
        <family val="2"/>
      </rPr>
      <t>5.4 Координацията включва грижи и мобилизиране на ресурси въз основа на населението.</t>
    </r>
  </si>
  <si>
    <r>
      <rPr>
        <sz val="11"/>
        <color rgb="FF000000"/>
        <rFont val="Calibri"/>
        <family val="2"/>
      </rPr>
      <t>5.5 Координацията включва активиране на мрежи за подкрепа, консултативни групи, партньорски мрежи и комуникация.</t>
    </r>
  </si>
  <si>
    <r>
      <rPr>
        <sz val="11"/>
        <color rgb="FF000000"/>
        <rFont val="Calibri"/>
        <family val="2"/>
      </rPr>
      <t>5.6 Системата за обществено здравеопазване се подпомага от екипи за управление на кризи на всички равнища.</t>
    </r>
  </si>
  <si>
    <r>
      <rPr>
        <sz val="11"/>
        <color rgb="FF000000"/>
        <rFont val="Calibri"/>
        <family val="2"/>
      </rPr>
      <t>5.7 Очакваната реакция на поведение (напр. степен на безпокойство на населението) се взема предвид в процеса на вземане на решения.</t>
    </r>
  </si>
  <si>
    <r>
      <rPr>
        <sz val="11"/>
        <color rgb="FF000000"/>
        <rFont val="Calibri"/>
        <family val="2"/>
      </rPr>
      <t>6 Създадени са процедури за координиране на многосекторните дейности между министерствата и секторите.</t>
    </r>
  </si>
  <si>
    <r>
      <rPr>
        <sz val="11"/>
        <color rgb="FF000000"/>
        <rFont val="Calibri"/>
        <family val="2"/>
      </rPr>
      <t xml:space="preserve">7 Създадена е система за мултидисциплинарно и многосекторно </t>
    </r>
    <r>
      <rPr>
        <sz val="11"/>
        <color rgb="FF000000"/>
        <rFont val="Calibri"/>
        <family val="2"/>
      </rPr>
      <t>бързо реагиране, която е на разположение 24 часа в денонощието, 7 дни в седмицата. </t>
    </r>
  </si>
  <si>
    <r>
      <rPr>
        <sz val="11"/>
        <color rgb="FF000000"/>
        <rFont val="Calibri"/>
        <family val="2"/>
      </rPr>
      <t>7.1 Въведени са процедури за медицински мерки за противодействие, включително изпълнение и отпускане.</t>
    </r>
  </si>
  <si>
    <r>
      <rPr>
        <sz val="11"/>
        <color rgb="FF000000"/>
        <rFont val="Calibri"/>
        <family val="2"/>
      </rPr>
      <t>7.2 Въведени са процедури за изпращане и получаване на медицински мерки за противодействие по време на извънредна ситуация, свързана с общественото здраве.</t>
    </r>
  </si>
  <si>
    <r>
      <rPr>
        <sz val="11"/>
        <color rgb="FF000000"/>
        <rFont val="Calibri"/>
        <family val="2"/>
      </rPr>
      <t>7.3 Установени са и функционират процедури за реагиране при болести, пренасяни чрез храната, и замърсяване на храните.</t>
    </r>
  </si>
  <si>
    <r>
      <rPr>
        <sz val="11"/>
        <color rgb="FF000000"/>
        <rFont val="Calibri"/>
        <family val="2"/>
      </rPr>
      <t>7.4 Установени са и функционират процедури за реагиране при зоонози и потенциални зоонози.</t>
    </r>
  </si>
  <si>
    <r>
      <rPr>
        <sz val="11"/>
        <color rgb="FF000000"/>
        <rFont val="Calibri"/>
        <family val="2"/>
      </rPr>
      <t>7.5 В областите, възприемчиви към предаването на арбовируси, са разработени стандартни оперативни процедури за полеви изследвания и мерки за бърз контрол на вирусите.</t>
    </r>
  </si>
  <si>
    <r>
      <rPr>
        <sz val="11"/>
        <color rgb="FF000000"/>
        <rFont val="Calibri"/>
        <family val="2"/>
      </rPr>
      <t>7.6 Налице са системи за обществено здраве, медицински и психиатрични/поведенчески здравни услуги, които подпомагат възстановяването.</t>
    </r>
  </si>
  <si>
    <r>
      <rPr>
        <sz val="11"/>
        <color rgb="FF000000"/>
        <rFont val="Calibri"/>
        <family val="2"/>
      </rPr>
      <t>7.7 За респонденти, които оказват помощ при извънредна ситуация в областта на общественото здраве в чужбина, е налице протокол за медицинска евакуация.</t>
    </r>
  </si>
  <si>
    <r>
      <rPr>
        <sz val="11"/>
        <color rgb="FF000000"/>
        <rFont val="Calibri"/>
        <family val="2"/>
      </rPr>
      <t>8 Въз основа на събраните данни от наблюдението често се оценява ефективността на дейностите за реагиране.</t>
    </r>
  </si>
  <si>
    <r>
      <rPr>
        <sz val="11"/>
        <color rgb="FF000000"/>
        <rFont val="Calibri"/>
        <family val="2"/>
      </rPr>
      <t>8.1 Дейностите за реагиране постоянно се адаптират към новата ситуация.</t>
    </r>
  </si>
  <si>
    <r>
      <rPr>
        <sz val="11"/>
        <color rgb="FF000000"/>
        <rFont val="Calibri"/>
        <family val="2"/>
      </rPr>
      <t xml:space="preserve">8.2 Системите за здравно наблюдение се подсилват по време на дадено събитие. </t>
    </r>
  </si>
  <si>
    <r>
      <rPr>
        <sz val="11"/>
        <color rgb="FF000000"/>
        <rFont val="Calibri"/>
        <family val="2"/>
      </rPr>
      <t>8.3 По време на събитие данните, свързани с наблюдението на събитието, често се оценяват.</t>
    </r>
  </si>
  <si>
    <r>
      <rPr>
        <sz val="11"/>
        <color rgb="FF000000"/>
        <rFont val="Calibri"/>
        <family val="2"/>
      </rPr>
      <t>8.4 Системите за наблюдение на здравето следят развитието на събитието (напр. географско и/или времево разпределение).</t>
    </r>
  </si>
  <si>
    <r>
      <rPr>
        <sz val="11"/>
        <color rgb="FF000000"/>
        <rFont val="Calibri"/>
        <family val="2"/>
      </rPr>
      <t>8.5 Системите за наблюдение на здравето следят функционирането на основните услуги.</t>
    </r>
  </si>
  <si>
    <r>
      <rPr>
        <sz val="11"/>
        <color rgb="FF000000"/>
        <rFont val="Calibri"/>
        <family val="2"/>
      </rPr>
      <t>8.6 Системите за наблюдение на здравето са свързани с лаборатории и здравни заведения.</t>
    </r>
  </si>
  <si>
    <r>
      <rPr>
        <sz val="11"/>
        <color rgb="FF000000"/>
        <rFont val="Calibri"/>
        <family val="2"/>
      </rPr>
      <t>9 Разработена е цялостна комуникационна стратегия, за да ангажира всички съответни заинтересовани страни, като например специалисти в областта на общественото здравеопазване, медии и публични, не свързани със здравето сектори и др.</t>
    </r>
  </si>
  <si>
    <r>
      <rPr>
        <sz val="11"/>
        <color rgb="FF000000"/>
        <rFont val="Calibri"/>
        <family val="2"/>
      </rPr>
      <t>9.1 Веригите на отговорност са ясно определени, за да се гарантира ефективна комуникация на национално и международно равнище.</t>
    </r>
  </si>
  <si>
    <r>
      <rPr>
        <sz val="11"/>
        <color rgb="FF000000"/>
        <rFont val="Calibri"/>
        <family val="2"/>
      </rPr>
      <t>9.2 Всички заинтересовани страни са ангажирани и добре информирани предварително, по време на и след настъпването на дадено събитие.</t>
    </r>
  </si>
  <si>
    <r>
      <rPr>
        <sz val="11"/>
        <color rgb="FF000000"/>
        <rFont val="Calibri"/>
        <family val="2"/>
      </rPr>
      <t>9.3 По време на дадено събитие основните послания, представени от различните органи, се координират и стандартизират.</t>
    </r>
  </si>
  <si>
    <r>
      <rPr>
        <sz val="11"/>
        <color rgb="FF000000"/>
        <rFont val="Calibri"/>
        <family val="2"/>
      </rPr>
      <t>9.4 Информацията за развитието на събитието се съобщава на съответните заинтересовани страни и обществеността.</t>
    </r>
  </si>
  <si>
    <r>
      <rPr>
        <sz val="11"/>
        <color rgb="FF000000"/>
        <rFont val="Calibri"/>
        <family val="2"/>
      </rPr>
      <t>9.5 Мрежите за важна комуникация са идентифицирани, картографирани и се наблюдават.</t>
    </r>
  </si>
  <si>
    <r>
      <rPr>
        <sz val="11"/>
        <color rgb="FF000000"/>
        <rFont val="Calibri"/>
        <family val="2"/>
      </rPr>
      <t xml:space="preserve">9.6 Изготвени са </t>
    </r>
    <r>
      <rPr>
        <i/>
        <sz val="11"/>
        <color rgb="FF000000"/>
        <rFont val="Calibri"/>
        <family val="2"/>
      </rPr>
      <t>ad hoc</t>
    </r>
    <r>
      <rPr>
        <sz val="11"/>
        <color rgb="FF000000"/>
        <rFont val="Calibri"/>
        <family val="2"/>
      </rPr>
      <t xml:space="preserve"> информационни материали за различни заинтересовани страни (напр. опростени определения на случаи за ползване от общността).</t>
    </r>
  </si>
  <si>
    <r>
      <rPr>
        <sz val="11"/>
        <color rgb="FF000000"/>
        <rFont val="Calibri"/>
        <family val="2"/>
      </rPr>
      <t>10 По време на дадено събитие се разпространяват съгласувани послания от надежден орган.</t>
    </r>
  </si>
  <si>
    <r>
      <rPr>
        <sz val="11"/>
        <color rgb="FF000000"/>
        <rFont val="Calibri"/>
        <family val="2"/>
      </rPr>
      <t>10.1 Информацията, свързана с дадено събитие, се разпространява между всички съответни заинтересовани страни в рамките на здравния сектор.</t>
    </r>
  </si>
  <si>
    <r>
      <rPr>
        <sz val="11"/>
        <color rgb="FF000000"/>
        <rFont val="Calibri"/>
        <family val="2"/>
      </rPr>
      <t>10.2 Информацията, свързана с дадено събитие, се разпространява между всички заинтересовани страни в не свързаните със здравето сектори.</t>
    </r>
  </si>
  <si>
    <r>
      <rPr>
        <sz val="11"/>
        <color rgb="FF000000"/>
        <rFont val="Calibri"/>
        <family val="2"/>
      </rPr>
      <t>11 Установено е ефективно реагиране в областта на общественото здраве на граничните пунктове в съответствие с IHR.</t>
    </r>
  </si>
  <si>
    <r>
      <rPr>
        <sz val="11"/>
        <color rgb="FF000000"/>
        <rFont val="Calibri"/>
        <family val="2"/>
      </rPr>
      <t>11.1 Въведени са процедури за управление на случаи за опасности, свързани с IHR.</t>
    </r>
  </si>
  <si>
    <r>
      <rPr>
        <sz val="11"/>
        <color rgb="FF000000"/>
        <rFont val="Calibri"/>
        <family val="2"/>
      </rPr>
      <t>11.2 Изпълнени са задълженията съгласно IHR по отношение на граничните пунктове.</t>
    </r>
  </si>
  <si>
    <r>
      <rPr>
        <sz val="11"/>
        <color rgb="FF000000"/>
        <rFont val="Calibri"/>
        <family val="2"/>
      </rPr>
      <t>12 Информацията, свързана с дадено събитие, се разпространява сред обществеността, за да се обясни огнището на болест, да се създаде доверие и да се сведе до минимум рискът от инфекция.</t>
    </r>
  </si>
  <si>
    <r>
      <rPr>
        <sz val="11"/>
        <color rgb="FF000000"/>
        <rFont val="Calibri"/>
        <family val="2"/>
      </rPr>
      <t>12.1 Комуникацията с обществеността е хармонизирана с други национални и международни организации.</t>
    </r>
  </si>
  <si>
    <r>
      <rPr>
        <sz val="11"/>
        <color rgb="FF000000"/>
        <rFont val="Calibri"/>
        <family val="2"/>
      </rPr>
      <t>12.2 Създадени са ключови съобщения за обществена комуникация.</t>
    </r>
  </si>
  <si>
    <r>
      <rPr>
        <sz val="11"/>
        <color rgb="FF000000"/>
        <rFont val="Calibri"/>
        <family val="2"/>
      </rPr>
      <t>12.3 Информацията за обществеността е значима, уместна и своевременна.</t>
    </r>
  </si>
  <si>
    <r>
      <rPr>
        <sz val="11"/>
        <color rgb="FF000000"/>
        <rFont val="Calibri"/>
        <family val="2"/>
      </rPr>
      <t xml:space="preserve">12.4 Информацията за обществеността е открита и прозрачна. </t>
    </r>
  </si>
  <si>
    <r>
      <rPr>
        <sz val="11"/>
        <color rgb="FF000000"/>
        <rFont val="Calibri"/>
        <family val="2"/>
      </rPr>
      <t>12.5 Информация за обществеността взема предвид възприемането на риска от обществеността.</t>
    </r>
  </si>
  <si>
    <r>
      <rPr>
        <sz val="11"/>
        <color rgb="FF000000"/>
        <rFont val="Calibri"/>
        <family val="2"/>
      </rPr>
      <t>12.6 При комуникация с обществеността се отчитат характеристиките на населението, като например езикови, социални, религиозни, културни, политически и/или икономически аспекти.</t>
    </r>
  </si>
  <si>
    <r>
      <rPr>
        <b/>
        <sz val="11"/>
        <color rgb="FFFFFFFF"/>
        <rFont val="Calibri"/>
        <family val="2"/>
      </rPr>
      <t>D6: Преглед след настъпването на събитие</t>
    </r>
  </si>
  <si>
    <r>
      <rPr>
        <b/>
        <sz val="11"/>
        <color rgb="FF000000"/>
        <rFont val="Calibri"/>
        <family val="2"/>
      </rPr>
      <t>BSI</t>
    </r>
  </si>
  <si>
    <r>
      <rPr>
        <b/>
        <sz val="11"/>
        <color rgb="FF000000"/>
        <rFont val="Calibri"/>
        <family val="2"/>
      </rPr>
      <t>CSI</t>
    </r>
  </si>
  <si>
    <r>
      <rPr>
        <sz val="11"/>
        <color rgb="FF000000"/>
        <rFont val="Calibri"/>
        <family val="2"/>
      </rPr>
      <t>1 Степента на готовност се оценява чрез оценка на събитията, предизвикващи загриженост за общественото здраве.</t>
    </r>
  </si>
  <si>
    <r>
      <rPr>
        <sz val="11"/>
        <color rgb="FF000000"/>
        <rFont val="Calibri"/>
        <family val="2"/>
      </rPr>
      <t>1.1 Готовността се оценява независимо.</t>
    </r>
  </si>
  <si>
    <r>
      <rPr>
        <sz val="11"/>
        <color rgb="FF000000"/>
        <rFont val="Calibri"/>
        <family val="2"/>
      </rPr>
      <t>2 Прегледите след настъпването на събитие са част от дейностите по планиране на готовността на организацията.</t>
    </r>
  </si>
  <si>
    <r>
      <rPr>
        <sz val="11"/>
        <color rgb="FF000000"/>
        <rFont val="Calibri"/>
        <family val="2"/>
      </rPr>
      <t>2.1 Възможно най-скоро след настъпването на събитие се провеждат прегледи.</t>
    </r>
  </si>
  <si>
    <r>
      <rPr>
        <sz val="11"/>
        <color rgb="FF000000"/>
        <rFont val="Calibri"/>
        <family val="2"/>
      </rPr>
      <t>2.2 Проверките след настъпването на събитие се с качествен характер.</t>
    </r>
  </si>
  <si>
    <r>
      <rPr>
        <sz val="11"/>
        <color rgb="FF000000"/>
        <rFont val="Calibri"/>
        <family val="2"/>
      </rPr>
      <t>2.3 Прегледите след настъпването на събитие се състоят от вътрешен одит, включващ всички национални заинтересовани страни, отговорни за основните функции на общественото здравеопазване.</t>
    </r>
  </si>
  <si>
    <r>
      <rPr>
        <sz val="11"/>
        <color rgb="FF000000"/>
        <rFont val="Calibri"/>
        <family val="2"/>
      </rPr>
      <t>2.4 Прегледите след настъпването на събитие се състоят от външна партньорска проверка, при която се канят за участие друга държава – страна по IHR, секретариатът на СЗО и съответните агенции на ЕС.</t>
    </r>
  </si>
  <si>
    <r>
      <rPr>
        <sz val="11"/>
        <color rgb="FF000000"/>
        <rFont val="Calibri"/>
        <family val="2"/>
      </rPr>
      <t>3 В докладите за периода след настъпването на събитие системно се отчитат извлечените поуки от всички съответни сектори.</t>
    </r>
  </si>
  <si>
    <r>
      <rPr>
        <b/>
        <sz val="11"/>
        <color rgb="FFFFFFFF"/>
        <rFont val="Calibri"/>
        <family val="2"/>
      </rPr>
      <t>D7: Прилагане на извлечените поуки</t>
    </r>
  </si>
  <si>
    <r>
      <rPr>
        <b/>
        <sz val="11"/>
        <color rgb="FF000000"/>
        <rFont val="Calibri"/>
        <family val="2"/>
      </rPr>
      <t>BSI</t>
    </r>
  </si>
  <si>
    <r>
      <rPr>
        <b/>
        <sz val="11"/>
        <color rgb="FF000000"/>
        <rFont val="Calibri"/>
        <family val="2"/>
      </rPr>
      <t>CSI</t>
    </r>
  </si>
  <si>
    <r>
      <rPr>
        <sz val="11"/>
        <color rgb="FF000000"/>
        <rFont val="Calibri"/>
        <family val="2"/>
      </rPr>
      <t>1 Опитът и извлечените поуки от прегледи или практически упражнения след настъпването на събитие се използват за подобряване на готовността и дейностите за реагиране.</t>
    </r>
  </si>
  <si>
    <r>
      <rPr>
        <sz val="11"/>
        <color rgb="FF000000"/>
        <rFont val="Calibri"/>
        <family val="2"/>
      </rPr>
      <t>2 Опитът и извлечените поуки от прегледи или практически упражнения след настъпването на събитие се използват във всички съответни сектори.</t>
    </r>
  </si>
  <si>
    <r>
      <rPr>
        <sz val="11"/>
        <color rgb="FF000000"/>
        <rFont val="Calibri"/>
        <family val="2"/>
      </rPr>
      <t>3 Опитът и извлечените поуки от прегледи или практически упражнения след настъпването на събитие се използват за подобряване на политиките и практиките.</t>
    </r>
  </si>
  <si>
    <r>
      <rPr>
        <sz val="11"/>
        <color rgb="FF000000"/>
        <rFont val="Calibri"/>
        <family val="2"/>
      </rPr>
      <t>3.1 Опитът и извлечените поуки от прегледи или практически упражнения след настъпването на събитие се споделят с международната общност.</t>
    </r>
  </si>
  <si>
    <r>
      <rPr>
        <sz val="11"/>
        <color rgb="FF000000"/>
        <rFont val="Calibri"/>
        <family val="2"/>
      </rPr>
      <t>3.2 Служителите се насърчават да съставят на английски език резюме на доклада за оценка, за да се даде възможност за по-нататъшно разпространение сред международната общност.</t>
    </r>
  </si>
  <si>
    <r>
      <rPr>
        <b/>
        <sz val="14"/>
        <color rgb="FFFFFFFF"/>
        <rFont val="Calibri"/>
        <family val="2"/>
      </rPr>
      <t>Препратка към HEPSA</t>
    </r>
  </si>
  <si>
    <r>
      <rPr>
        <b/>
        <sz val="14"/>
        <color rgb="FFFFFFFF"/>
        <rFont val="Calibri"/>
        <family val="2"/>
      </rPr>
      <t xml:space="preserve">СЗО: Стратегическа рамка за готовност при извънредни ситуации </t>
    </r>
  </si>
  <si>
    <r>
      <rPr>
        <b/>
        <sz val="14"/>
        <color rgb="FFFFFFFF"/>
        <rFont val="Calibri"/>
        <family val="2"/>
      </rPr>
      <t>Елементи на готовност на всички равнища</t>
    </r>
  </si>
  <si>
    <r>
      <rPr>
        <b/>
        <sz val="11"/>
        <color rgb="FFFFFFFF"/>
        <rFont val="Calibri"/>
        <family val="2"/>
      </rPr>
      <t>Код за справка</t>
    </r>
  </si>
  <si>
    <r>
      <rPr>
        <b/>
        <sz val="11"/>
        <color rgb="FFFFFFFF"/>
        <rFont val="Calibri"/>
        <family val="2"/>
      </rPr>
      <t>ОСНОВНИ ЕЛЕМЕНТИ</t>
    </r>
  </si>
  <si>
    <r>
      <rPr>
        <b/>
        <sz val="11"/>
        <color rgb="FFFFFFFF"/>
        <rFont val="Calibri"/>
        <family val="2"/>
      </rPr>
      <t>ОБЩНОСТ</t>
    </r>
  </si>
  <si>
    <r>
      <rPr>
        <b/>
        <sz val="11"/>
        <color rgb="FFFFFFFF"/>
        <rFont val="Calibri"/>
        <family val="2"/>
      </rPr>
      <t>НАЦИОНАЛНО/ПОДНАЦИОНАЛНО/МЕСТНО</t>
    </r>
  </si>
  <si>
    <r>
      <rPr>
        <b/>
        <sz val="11"/>
        <color rgb="FFFFFFFF"/>
        <rFont val="Calibri"/>
        <family val="2"/>
      </rPr>
      <t>ГЛОБАЛНО/РЕГИОНАЛНО</t>
    </r>
  </si>
  <si>
    <r>
      <rPr>
        <i/>
        <sz val="11"/>
        <rFont val="Calibri"/>
        <family val="2"/>
      </rPr>
      <t>Управление</t>
    </r>
  </si>
  <si>
    <r>
      <rPr>
        <sz val="11"/>
        <color rgb="FF000000"/>
        <rFont val="Calibri"/>
        <family val="2"/>
      </rPr>
      <t>G.1</t>
    </r>
  </si>
  <si>
    <r>
      <rPr>
        <sz val="11"/>
        <color rgb="FF000000"/>
        <rFont val="Calibri"/>
        <family val="2"/>
      </rPr>
      <t>Политики и законодателство, които включват готовност за действие при извънредни ситуации</t>
    </r>
  </si>
  <si>
    <r>
      <rPr>
        <sz val="11"/>
        <color rgb="FF000000"/>
        <rFont val="Calibri"/>
        <family val="2"/>
      </rPr>
      <t xml:space="preserve">• </t>
    </r>
    <r>
      <rPr>
        <sz val="11"/>
        <color rgb="FF000000"/>
        <rFont val="Calibri"/>
        <family val="2"/>
      </rPr>
      <t>Готовността на общността за действия при извънредни ситуации е призната в политиките и законодателството</t>
    </r>
  </si>
  <si>
    <r>
      <rPr>
        <sz val="11"/>
        <color rgb="FF000000"/>
        <rFont val="Calibri"/>
        <family val="2"/>
      </rPr>
      <t xml:space="preserve">• </t>
    </r>
    <r>
      <rPr>
        <sz val="11"/>
        <color rgb="FF000000"/>
        <rFont val="Calibri"/>
        <family val="2"/>
      </rPr>
      <t>Интегриране на готовността за действия при извънредни ситуации в национални здравни стратегии и планове и финансиране</t>
    </r>
  </si>
  <si>
    <r>
      <rPr>
        <sz val="11"/>
        <color rgb="FF000000"/>
        <rFont val="Calibri"/>
        <family val="2"/>
      </rPr>
      <t xml:space="preserve">• </t>
    </r>
    <r>
      <rPr>
        <sz val="11"/>
        <color rgb="FF000000"/>
        <rFont val="Calibri"/>
        <family val="2"/>
      </rPr>
      <t>Развитие и наблюдение на съответствието с международните правни рамки (напр. IHR (2005 г.); IATA/ICAO)</t>
    </r>
  </si>
  <si>
    <r>
      <rPr>
        <sz val="11"/>
        <color rgb="FF000000"/>
        <rFont val="Calibri"/>
        <family val="2"/>
      </rPr>
      <t xml:space="preserve"> </t>
    </r>
  </si>
  <si>
    <r>
      <rPr>
        <sz val="11"/>
        <color rgb="FF000000"/>
        <rFont val="Calibri"/>
        <family val="2"/>
      </rPr>
      <t xml:space="preserve">• </t>
    </r>
    <r>
      <rPr>
        <sz val="11"/>
        <color rgb="FF000000"/>
        <rFont val="Calibri"/>
        <family val="2"/>
      </rPr>
      <t>Многосекторните политики и законодателство за управление на рисковете при извънредни ситуации включват здравето</t>
    </r>
  </si>
  <si>
    <r>
      <rPr>
        <sz val="11"/>
        <color rgb="FF000000"/>
        <rFont val="Calibri"/>
        <family val="2"/>
      </rPr>
      <t xml:space="preserve">• </t>
    </r>
    <r>
      <rPr>
        <sz val="11"/>
        <color rgb="FF000000"/>
        <rFont val="Calibri"/>
        <family val="2"/>
      </rPr>
      <t>Техническа помощ за изпълнение на елементи на готовността за действия при извънредни ситуации на глобалните и регионалните междуправителствени рамки (напр. Рамката за намаляване на риска от бедствия от Сендай, IHR, SDG, Парижкото споразумение относно изменението на климата)</t>
    </r>
  </si>
  <si>
    <r>
      <rPr>
        <sz val="11"/>
        <color rgb="FF000000"/>
        <rFont val="Calibri"/>
        <family val="2"/>
      </rPr>
      <t xml:space="preserve">• </t>
    </r>
    <r>
      <rPr>
        <sz val="11"/>
        <color rgb="FF000000"/>
        <rFont val="Calibri"/>
        <family val="2"/>
      </rPr>
      <t>Законодателство за управление на извънредни ситуации (правомощия за реагиране при извънредни ситуации)</t>
    </r>
  </si>
  <si>
    <r>
      <rPr>
        <sz val="11"/>
        <color rgb="FF000000"/>
        <rFont val="Calibri"/>
        <family val="2"/>
      </rPr>
      <t>G.2</t>
    </r>
  </si>
  <si>
    <r>
      <rPr>
        <sz val="11"/>
        <color rgb="FF000000"/>
        <rFont val="Calibri"/>
        <family val="2"/>
      </rPr>
      <t>Планове за готовност при извънредни ситуации, реагиране и възстановяване</t>
    </r>
  </si>
  <si>
    <r>
      <rPr>
        <sz val="11"/>
        <color rgb="FF000000"/>
        <rFont val="Calibri"/>
        <family val="2"/>
      </rPr>
      <t xml:space="preserve">• </t>
    </r>
    <r>
      <rPr>
        <sz val="11"/>
        <color rgb="FF000000"/>
        <rFont val="Calibri"/>
        <family val="2"/>
      </rPr>
      <t>Упражнения и тренировки на ниво общност с цел тестване на готовността за действия при извънредни ситуации, реагирането и възстановяването</t>
    </r>
  </si>
  <si>
    <r>
      <rPr>
        <sz val="11"/>
        <color rgb="FF000000"/>
        <rFont val="Calibri"/>
        <family val="2"/>
      </rPr>
      <t xml:space="preserve">• </t>
    </r>
    <r>
      <rPr>
        <sz val="11"/>
        <color rgb="FF000000"/>
        <rFont val="Calibri"/>
        <family val="2"/>
      </rPr>
      <t>Междусекторните планове за готовност за действия при извънредни ситуации, реагиране и възстановяване включват здравето (напр. национални организации за управление на бедствия, Едно здраве)</t>
    </r>
  </si>
  <si>
    <r>
      <rPr>
        <sz val="11"/>
        <color rgb="FF000000"/>
        <rFont val="Calibri"/>
        <family val="2"/>
      </rPr>
      <t xml:space="preserve">• </t>
    </r>
    <r>
      <rPr>
        <sz val="11"/>
        <color rgb="FF000000"/>
        <rFont val="Calibri"/>
        <family val="2"/>
      </rPr>
      <t>Регионални и глобални механизми за координация на здравеопазването и планове за международна готовност за действия при извънредни ситуации, реагиране и възстановяване — включително за пандемии, конфликти и широко разпространени бедствия (напр. екипи за спешна медицинска помощ, глобален здравен клъстър, GOARN)</t>
    </r>
  </si>
  <si>
    <r>
      <rPr>
        <sz val="11"/>
        <color rgb="FF000000"/>
        <rFont val="Calibri"/>
        <family val="2"/>
      </rPr>
      <t>• Национални планове за готовност за действия при извънредни ситуации в областта на здравето, реагиране и възстановяване</t>
    </r>
  </si>
  <si>
    <r>
      <rPr>
        <sz val="11"/>
        <color rgb="FF000000"/>
        <rFont val="Calibri"/>
        <family val="2"/>
      </rPr>
      <t xml:space="preserve">• </t>
    </r>
    <r>
      <rPr>
        <sz val="11"/>
        <color rgb="FF000000"/>
        <rFont val="Calibri"/>
        <family val="2"/>
      </rPr>
      <t>Техническа помощ и насоки за планиране на готовността, реагирането и възстановяването</t>
    </r>
  </si>
  <si>
    <r>
      <rPr>
        <sz val="11"/>
        <color rgb="FF000000"/>
        <rFont val="Calibri"/>
        <family val="2"/>
      </rPr>
      <t>• Многосекторна програма за управление на упражнения с отчитане на множество опасности</t>
    </r>
  </si>
  <si>
    <r>
      <rPr>
        <sz val="11"/>
        <color rgb="FF000000"/>
        <rFont val="Calibri"/>
        <family val="2"/>
      </rPr>
      <t>• Глобални и регионални упражнения</t>
    </r>
  </si>
  <si>
    <r>
      <rPr>
        <sz val="11"/>
        <color rgb="FF000000"/>
        <rFont val="Calibri"/>
        <family val="2"/>
      </rPr>
      <t>G.3</t>
    </r>
  </si>
  <si>
    <r>
      <rPr>
        <sz val="11"/>
        <color rgb="FF000000"/>
        <rFont val="Calibri"/>
        <family val="2"/>
      </rPr>
      <t>Механизми за координация</t>
    </r>
  </si>
  <si>
    <r>
      <rPr>
        <sz val="11"/>
        <color rgb="FF000000"/>
        <rFont val="Calibri"/>
        <family val="2"/>
      </rPr>
      <t xml:space="preserve">• </t>
    </r>
    <r>
      <rPr>
        <sz val="11"/>
        <color rgb="FF000000"/>
        <rFont val="Calibri"/>
        <family val="2"/>
      </rPr>
      <t>Ръководители на общността, членове и други заинтересовани страни участват в местни, поднационални и национални многосекторни механизми за координация на здравеопазването</t>
    </r>
  </si>
  <si>
    <r>
      <rPr>
        <sz val="11"/>
        <color rgb="FF000000"/>
        <rFont val="Calibri"/>
        <family val="2"/>
      </rPr>
      <t xml:space="preserve">• </t>
    </r>
    <r>
      <rPr>
        <sz val="11"/>
        <color rgb="FF000000"/>
        <rFont val="Calibri"/>
        <family val="2"/>
      </rPr>
      <t>Механизмите и плановете за координация на здравеопазването включват съответните сектори, публични, частни и граждански организации и други заинтересовани страни от всички равнища и между тях</t>
    </r>
  </si>
  <si>
    <r>
      <rPr>
        <sz val="11"/>
        <color rgb="FF000000"/>
        <rFont val="Calibri"/>
        <family val="2"/>
      </rPr>
      <t xml:space="preserve">• </t>
    </r>
    <r>
      <rPr>
        <sz val="11"/>
        <color rgb="FF000000"/>
        <rFont val="Calibri"/>
        <family val="2"/>
      </rPr>
      <t>Координация на здравеопазването с многосекторни механизми за регионална и глобална координация (напр. междуведомствена постоянна комисия) и екипи на ООН в страната</t>
    </r>
  </si>
  <si>
    <r>
      <rPr>
        <sz val="11"/>
        <color rgb="FF000000"/>
        <rFont val="Calibri"/>
        <family val="2"/>
      </rPr>
      <t xml:space="preserve">• </t>
    </r>
    <r>
      <rPr>
        <sz val="11"/>
        <color rgb="FF000000"/>
        <rFont val="Calibri"/>
        <family val="2"/>
      </rPr>
      <t>Готовност за действия при извънредни ситуации на обществени, частни и граждански организации в областта на общественото здраве, здравето на животните, околната среда, туризма, транспорта, водите, службите за спешна помощ, миграцията и други сектори</t>
    </r>
  </si>
  <si>
    <r>
      <rPr>
        <sz val="11"/>
        <color rgb="FF000000"/>
        <rFont val="Calibri"/>
        <family val="2"/>
      </rPr>
      <t xml:space="preserve">• </t>
    </r>
    <r>
      <rPr>
        <sz val="11"/>
        <color rgb="FF000000"/>
        <rFont val="Calibri"/>
        <family val="2"/>
      </rPr>
      <t>Създадени са оперативни центрове за действия при извънредни ситуации в областта на общественото здраве (PHEOC) системи за управление на инциденти, които са интегрирани с многосекторни оперативни центрове за действия при извънредни ситуации (EOC) и механизми за координация на всички нива</t>
    </r>
  </si>
  <si>
    <r>
      <rPr>
        <i/>
        <sz val="11"/>
        <rFont val="Calibri"/>
        <family val="2"/>
      </rPr>
      <t>Капацитет</t>
    </r>
  </si>
  <si>
    <r>
      <rPr>
        <sz val="11"/>
        <color rgb="FF000000"/>
        <rFont val="Calibri"/>
        <family val="2"/>
      </rPr>
      <t>C.1</t>
    </r>
  </si>
  <si>
    <r>
      <rPr>
        <sz val="11"/>
        <color rgb="FF000000"/>
        <rFont val="Calibri"/>
        <family val="2"/>
      </rPr>
      <t>Оценки на рисковете и капацитета за определяне на приоритетите на готовността за действия при извънредни ситуации</t>
    </r>
  </si>
  <si>
    <r>
      <rPr>
        <sz val="11"/>
        <color rgb="FF000000"/>
        <rFont val="Calibri"/>
        <family val="2"/>
      </rPr>
      <t xml:space="preserve">• </t>
    </r>
    <r>
      <rPr>
        <sz val="11"/>
        <color rgb="FF000000"/>
        <rFont val="Calibri"/>
        <family val="2"/>
      </rPr>
      <t>Оценки на риска на равнище на общността, оценки на капацитета и определяне на приоритети</t>
    </r>
  </si>
  <si>
    <r>
      <rPr>
        <sz val="11"/>
        <color rgb="FF000000"/>
        <rFont val="Calibri"/>
        <family val="2"/>
      </rPr>
      <t xml:space="preserve">• </t>
    </r>
    <r>
      <rPr>
        <sz val="11"/>
        <color rgb="FF000000"/>
        <rFont val="Calibri"/>
        <family val="2"/>
      </rPr>
      <t>Многосекторните оценки на риска от множество опасности и оценките на капацитета включват здравето</t>
    </r>
  </si>
  <si>
    <r>
      <rPr>
        <sz val="11"/>
        <color rgb="FF000000"/>
        <rFont val="Calibri"/>
        <family val="2"/>
      </rPr>
      <t xml:space="preserve">• </t>
    </r>
    <r>
      <rPr>
        <sz val="11"/>
        <color rgb="FF000000"/>
        <rFont val="Calibri"/>
        <family val="2"/>
      </rPr>
      <t>Техническа помощ и насоки за оценка на риска за държавата, оценка на капацитета и определяне на приоритети</t>
    </r>
  </si>
  <si>
    <r>
      <rPr>
        <sz val="11"/>
        <color rgb="FF000000"/>
        <rFont val="Calibri"/>
        <family val="2"/>
      </rPr>
      <t>• Участие на общността в местни, поднационални и национални оценки на риска, оценки на капацитета и определяне на приоритети</t>
    </r>
  </si>
  <si>
    <r>
      <rPr>
        <sz val="11"/>
        <color rgb="FF000000"/>
        <rFont val="Calibri"/>
        <family val="2"/>
      </rPr>
      <t>• Стратегическите оценки на рисковете за здравето при извънредни ситуации, оценките на капацитета и определянето на приоритети включват заинтересовани страни от всички сектори и равнища</t>
    </r>
  </si>
  <si>
    <r>
      <rPr>
        <sz val="11"/>
        <color rgb="FF000000"/>
        <rFont val="Calibri"/>
        <family val="2"/>
      </rPr>
      <t>• Оценка на риска при събитие, прогнозиране и моделиране</t>
    </r>
  </si>
  <si>
    <r>
      <rPr>
        <sz val="11"/>
        <color rgb="FF000000"/>
        <rFont val="Calibri"/>
        <family val="2"/>
      </rPr>
      <t>• Координация на регионалните и глобалните рискове и оценки на капацитета с национални и международни партньори</t>
    </r>
  </si>
  <si>
    <r>
      <rPr>
        <sz val="11"/>
        <color rgb="FF000000"/>
        <rFont val="Calibri"/>
        <family val="2"/>
      </rPr>
      <t>C.2</t>
    </r>
  </si>
  <si>
    <r>
      <rPr>
        <sz val="11"/>
        <color rgb="FF000000"/>
        <rFont val="Calibri"/>
        <family val="2"/>
      </rPr>
      <t>Системи за наблюдение, ранно предупреждение и управление на информацията</t>
    </r>
  </si>
  <si>
    <r>
      <rPr>
        <sz val="11"/>
        <color rgb="FF000000"/>
        <rFont val="Calibri"/>
        <family val="2"/>
      </rPr>
      <t xml:space="preserve">• </t>
    </r>
    <r>
      <rPr>
        <sz val="11"/>
        <color rgb="FF000000"/>
        <rFont val="Calibri"/>
        <family val="2"/>
      </rPr>
      <t>Наблюдение от страна на общността на базата на събитие</t>
    </r>
  </si>
  <si>
    <r>
      <rPr>
        <sz val="11"/>
        <color rgb="FF000000"/>
        <rFont val="Calibri"/>
        <family val="2"/>
      </rPr>
      <t xml:space="preserve">• </t>
    </r>
    <r>
      <rPr>
        <sz val="11"/>
        <color rgb="FF000000"/>
        <rFont val="Calibri"/>
        <family val="2"/>
      </rPr>
      <t>Системи за наблюдение на общественото здраве и здравето на животните</t>
    </r>
  </si>
  <si>
    <r>
      <rPr>
        <sz val="11"/>
        <color rgb="FF000000"/>
        <rFont val="Calibri"/>
        <family val="2"/>
      </rPr>
      <t xml:space="preserve">• </t>
    </r>
    <r>
      <rPr>
        <sz val="11"/>
        <color rgb="FF000000"/>
        <rFont val="Calibri"/>
        <family val="2"/>
      </rPr>
      <t>Механизми за глобална и регионална координация за обмен на данни за извънредни ситуации, включително регионални центрове за контрол на заболяванията (CDC) за събиране на епидемиологични данни, обмен на данни, наблюдение, ранно предупреждение, готовност и реагиране</t>
    </r>
  </si>
  <si>
    <r>
      <rPr>
        <sz val="11"/>
        <color rgb="FF000000"/>
        <rFont val="Calibri"/>
        <family val="2"/>
      </rPr>
      <t>• Системите за ранно предупреждение за много опасности достигат до общностите</t>
    </r>
  </si>
  <si>
    <r>
      <rPr>
        <sz val="11"/>
        <color rgb="FF000000"/>
        <rFont val="Calibri"/>
        <family val="2"/>
      </rPr>
      <t xml:space="preserve">• </t>
    </r>
    <r>
      <rPr>
        <sz val="11"/>
        <color rgb="FF000000"/>
        <rFont val="Calibri"/>
        <family val="2"/>
      </rPr>
      <t>Наличието, качеството, достъпността и използването на набори от данни за здравето са подобрени с оглед на готовността за действие при извънредни ситуации, наблюдението, докладването и базите данни за опасност от бедствия</t>
    </r>
  </si>
  <si>
    <r>
      <rPr>
        <sz val="11"/>
        <color rgb="FF000000"/>
        <rFont val="Calibri"/>
        <family val="2"/>
      </rPr>
      <t>• Системите за ранно предупреждение за много опасности включват болести при хората и животните и съдържат здравни предупреждения</t>
    </r>
  </si>
  <si>
    <r>
      <rPr>
        <sz val="11"/>
        <color rgb="FF000000"/>
        <rFont val="Calibri"/>
        <family val="2"/>
      </rPr>
      <t>• Определени са центрове на евакуация на Общността при извънредни ситуации с бърз достъп до услуги и доставки</t>
    </r>
  </si>
  <si>
    <r>
      <rPr>
        <sz val="11"/>
        <color rgb="FF000000"/>
        <rFont val="Calibri"/>
        <family val="2"/>
      </rPr>
      <t>• Техническа помощ и насоки за наблюдение, ранно предупреждение, здравни данни и бази данни за бедствия</t>
    </r>
  </si>
  <si>
    <r>
      <rPr>
        <sz val="11"/>
        <color rgb="FF000000"/>
        <rFont val="Calibri"/>
        <family val="2"/>
      </rPr>
      <t>C.3</t>
    </r>
  </si>
  <si>
    <r>
      <rPr>
        <sz val="11"/>
        <color rgb="FF000000"/>
        <rFont val="Calibri"/>
        <family val="2"/>
      </rPr>
      <t>Достъп до диагностични услуги за извънредни ситуации</t>
    </r>
  </si>
  <si>
    <r>
      <rPr>
        <sz val="11"/>
        <color rgb="FF000000"/>
        <rFont val="Calibri"/>
        <family val="2"/>
      </rPr>
      <t>• Достъп до бързи диагностични услуги при извънредни ситуации на равнище общност</t>
    </r>
  </si>
  <si>
    <r>
      <rPr>
        <sz val="11"/>
        <color rgb="FF000000"/>
        <rFont val="Calibri"/>
        <family val="2"/>
      </rPr>
      <t>• Лабораторни мощности за диагностични услуги при извънредни ситуации</t>
    </r>
  </si>
  <si>
    <r>
      <rPr>
        <sz val="11"/>
        <color rgb="FF000000"/>
        <rFont val="Calibri"/>
        <family val="2"/>
      </rPr>
      <t>• Техническа помощ и насоки за разработване на диагностични и лабораторни услуги в секторите на общественото здраве и секторите на животновъдството при извънредни ситуации</t>
    </r>
  </si>
  <si>
    <r>
      <rPr>
        <sz val="11"/>
        <color rgb="FF000000"/>
        <rFont val="Calibri"/>
        <family val="2"/>
      </rPr>
      <t>• Мобилен капацитет за разгръщане на място на услуги при извънредни ситуации (напр. обществени лаборатории и лаборатории в областта на здравето на животните, устройства за наблюдение на околната среда, оборудване за обеззаразяване)</t>
    </r>
  </si>
  <si>
    <r>
      <rPr>
        <sz val="11"/>
        <color rgb="FF000000"/>
        <rFont val="Calibri"/>
        <family val="2"/>
      </rPr>
      <t>• Споразумения и механизми за споделяне и изпитване на проби</t>
    </r>
  </si>
  <si>
    <r>
      <rPr>
        <sz val="11"/>
        <color rgb="FF000000"/>
        <rFont val="Calibri"/>
        <family val="2"/>
      </rPr>
      <t>• Капацитет на регионалната референтна лаборатория при извънредни ситуации</t>
    </r>
  </si>
  <si>
    <r>
      <rPr>
        <sz val="11"/>
        <color rgb="FF000000"/>
        <rFont val="Calibri"/>
        <family val="2"/>
      </rPr>
      <t>C.4</t>
    </r>
  </si>
  <si>
    <r>
      <rPr>
        <sz val="11"/>
        <color rgb="FF000000"/>
        <rFont val="Calibri"/>
        <family val="2"/>
      </rPr>
      <t>Готовност за действия при извънредни ситуации и непрекъснато предоставяне на основни услуги, услуги за спешна помощ и здравни заведения</t>
    </r>
  </si>
  <si>
    <r>
      <rPr>
        <sz val="11"/>
        <color rgb="FF000000"/>
        <rFont val="Calibri"/>
        <family val="2"/>
      </rPr>
      <t xml:space="preserve">• </t>
    </r>
    <r>
      <rPr>
        <sz val="11"/>
        <color rgb="FF000000"/>
        <rFont val="Calibri"/>
        <family val="2"/>
      </rPr>
      <t>Наличие на и достъп до специализирани услуги за спешна помощ, които преодоляват физически, финансови и културни бариери</t>
    </r>
  </si>
  <si>
    <r>
      <rPr>
        <sz val="11"/>
        <color rgb="FF000000"/>
        <rFont val="Calibri"/>
        <family val="2"/>
      </rPr>
      <t xml:space="preserve">• </t>
    </r>
    <r>
      <rPr>
        <sz val="11"/>
        <color rgb="FF000000"/>
        <rFont val="Calibri"/>
        <family val="2"/>
      </rPr>
      <t>Здравни системи за спешни случаи и специализирани услуги (напр. управление на масови жертви) в сектора на здравеопазването, ветеринарната медицина и други сектори</t>
    </r>
  </si>
  <si>
    <r>
      <rPr>
        <sz val="11"/>
        <color rgb="FF000000"/>
        <rFont val="Calibri"/>
        <family val="2"/>
      </rPr>
      <t xml:space="preserve">• </t>
    </r>
    <r>
      <rPr>
        <sz val="11"/>
        <color rgb="FF000000"/>
        <rFont val="Calibri"/>
        <family val="2"/>
      </rPr>
      <t>Техническа помощ и насоки за клинично управление и здравни услуги с пряко значение за готовността за действия при извънредни ситуации и непрекъснатостта на планиране</t>
    </r>
  </si>
  <si>
    <r>
      <rPr>
        <sz val="11"/>
        <color rgb="FF000000"/>
        <rFont val="Calibri"/>
        <family val="2"/>
      </rPr>
      <t>• Планове за осигуряване на непрекъснатост на достъпа на общността до здравни и основни услуги в други сектори при извънредни ситуации</t>
    </r>
  </si>
  <si>
    <r>
      <rPr>
        <sz val="11"/>
        <color rgb="FF000000"/>
        <rFont val="Calibri"/>
        <family val="2"/>
      </rPr>
      <t>• Планове за осигуряване на непрекъснати здравни и основни услуги в други сектори при извънредни ситуации</t>
    </r>
  </si>
  <si>
    <r>
      <rPr>
        <sz val="11"/>
        <color rgb="FF000000"/>
        <rFont val="Calibri"/>
        <family val="2"/>
      </rPr>
      <t>• Инициатива за безопасни болници</t>
    </r>
  </si>
  <si>
    <r>
      <rPr>
        <sz val="11"/>
        <color rgb="FF000000"/>
        <rFont val="Calibri"/>
        <family val="2"/>
      </rPr>
      <t>• Готовност на здравните заведения за действия при извънредни ситуации</t>
    </r>
  </si>
  <si>
    <r>
      <rPr>
        <sz val="11"/>
        <color rgb="FF000000"/>
        <rFont val="Calibri"/>
        <family val="2"/>
      </rPr>
      <t>• Готовност на болниците за действия при извънредни ситуации и инфраструктура в програмите за безопасни болници</t>
    </r>
  </si>
  <si>
    <r>
      <rPr>
        <sz val="11"/>
        <color rgb="FF000000"/>
        <rFont val="Calibri"/>
        <family val="2"/>
      </rPr>
      <t>• Клинични насоки и протоколи</t>
    </r>
  </si>
  <si>
    <r>
      <rPr>
        <sz val="11"/>
        <color rgb="FF000000"/>
        <rFont val="Calibri"/>
        <family val="2"/>
      </rPr>
      <t>C.5</t>
    </r>
  </si>
  <si>
    <r>
      <rPr>
        <sz val="11"/>
        <color rgb="FF000000"/>
        <rFont val="Calibri"/>
        <family val="2"/>
      </rPr>
      <t>Обмяна на информация за риска с всички заинтересовани страни относно готовността за действия при извънредни ситуации</t>
    </r>
  </si>
  <si>
    <r>
      <rPr>
        <sz val="11"/>
        <color rgb="FF000000"/>
        <rFont val="Calibri"/>
        <family val="2"/>
      </rPr>
      <t xml:space="preserve">• </t>
    </r>
    <r>
      <rPr>
        <sz val="11"/>
        <color rgb="FF000000"/>
        <rFont val="Calibri"/>
        <family val="2"/>
      </rPr>
      <t>Комуникация с общността относно риска за готовност за действия при извънредни ситуации</t>
    </r>
  </si>
  <si>
    <r>
      <rPr>
        <sz val="11"/>
        <color rgb="FF000000"/>
        <rFont val="Calibri"/>
        <family val="2"/>
      </rPr>
      <t xml:space="preserve">• </t>
    </r>
    <r>
      <rPr>
        <sz val="11"/>
        <color rgb="FF000000"/>
        <rFont val="Calibri"/>
        <family val="2"/>
      </rPr>
      <t>Координирани механизми и стратегии във всички сектори за комуникации относно риска и социална мобилизация при извънредни ситуации</t>
    </r>
  </si>
  <si>
    <r>
      <rPr>
        <sz val="11"/>
        <color rgb="FF000000"/>
        <rFont val="Calibri"/>
        <family val="2"/>
      </rPr>
      <t xml:space="preserve">• </t>
    </r>
    <r>
      <rPr>
        <sz val="11"/>
        <color rgb="FF000000"/>
        <rFont val="Calibri"/>
        <family val="2"/>
      </rPr>
      <t>Координирани междуведомствени стратегии и механизми за публични и официални комуникации</t>
    </r>
  </si>
  <si>
    <r>
      <rPr>
        <sz val="11"/>
        <color rgb="FF000000"/>
        <rFont val="Calibri"/>
        <family val="2"/>
      </rPr>
      <t xml:space="preserve">• </t>
    </r>
    <r>
      <rPr>
        <sz val="11"/>
        <color rgb="FF000000"/>
        <rFont val="Calibri"/>
        <family val="2"/>
      </rPr>
      <t>Осведоменост на общността за здравните защитни практики при извънредни ситуации</t>
    </r>
  </si>
  <si>
    <r>
      <rPr>
        <sz val="11"/>
        <color rgb="FF000000"/>
        <rFont val="Calibri"/>
        <family val="2"/>
      </rPr>
      <t xml:space="preserve">• </t>
    </r>
    <r>
      <rPr>
        <sz val="11"/>
        <color rgb="FF000000"/>
        <rFont val="Calibri"/>
        <family val="2"/>
      </rPr>
      <t>Действия в подкрепа на готовността на общността за действия при извънредни ситуации</t>
    </r>
  </si>
  <si>
    <r>
      <rPr>
        <sz val="11"/>
        <color rgb="FF000000"/>
        <rFont val="Calibri"/>
        <family val="2"/>
      </rPr>
      <t xml:space="preserve">• </t>
    </r>
    <r>
      <rPr>
        <sz val="11"/>
        <color rgb="FF000000"/>
        <rFont val="Calibri"/>
        <family val="2"/>
      </rPr>
      <t>Техническа помощ и насоки за комуникациите относно риска, социалната мобилизация и развитието на капацитета на общността</t>
    </r>
  </si>
  <si>
    <r>
      <rPr>
        <sz val="11"/>
        <color rgb="FF000000"/>
        <rFont val="Calibri"/>
        <family val="2"/>
      </rPr>
      <t xml:space="preserve">• </t>
    </r>
    <r>
      <rPr>
        <sz val="11"/>
        <color rgb="FF000000"/>
        <rFont val="Calibri"/>
        <family val="2"/>
      </rPr>
      <t>Стратегии за социална мобилизация за готовност за действия при извънредни ситуации</t>
    </r>
  </si>
  <si>
    <r>
      <rPr>
        <sz val="11"/>
        <color rgb="FF000000"/>
        <rFont val="Calibri"/>
        <family val="2"/>
      </rPr>
      <t>C.6</t>
    </r>
  </si>
  <si>
    <r>
      <rPr>
        <sz val="11"/>
        <color rgb="FF000000"/>
        <rFont val="Calibri"/>
        <family val="2"/>
      </rPr>
      <t>Научни изследвания, развитие и оценка с цел информиране и ускоряване на готовността за действия при извънредни ситуации</t>
    </r>
  </si>
  <si>
    <r>
      <rPr>
        <sz val="11"/>
        <color rgb="FF000000"/>
        <rFont val="Calibri"/>
        <family val="2"/>
      </rPr>
      <t xml:space="preserve">• </t>
    </r>
    <r>
      <rPr>
        <sz val="11"/>
        <color rgb="FF000000"/>
        <rFont val="Calibri"/>
        <family val="2"/>
      </rPr>
      <t>Оперативните изследвания се фокусират върху готовността на общността за действия при извънредни ситуации</t>
    </r>
  </si>
  <si>
    <r>
      <rPr>
        <sz val="11"/>
        <color rgb="FF000000"/>
        <rFont val="Calibri"/>
        <family val="2"/>
      </rPr>
      <t xml:space="preserve">• </t>
    </r>
    <r>
      <rPr>
        <sz val="11"/>
        <color rgb="FF000000"/>
        <rFont val="Calibri"/>
        <family val="2"/>
      </rPr>
      <t>Координация с националните и международните участници за разработването на ваксини, диагностика, лечение и други мерки</t>
    </r>
  </si>
  <si>
    <r>
      <rPr>
        <sz val="11"/>
        <color rgb="FF000000"/>
        <rFont val="Calibri"/>
        <family val="2"/>
      </rPr>
      <t xml:space="preserve">• </t>
    </r>
    <r>
      <rPr>
        <sz val="11"/>
        <color rgb="FF000000"/>
        <rFont val="Calibri"/>
        <family val="2"/>
      </rPr>
      <t>Глобална координация на бързото разработване на ваксини, диагностика, лечение и други мерки (напр. план на СЗО за НИРД)</t>
    </r>
  </si>
  <si>
    <r>
      <rPr>
        <sz val="11"/>
        <color rgb="FF000000"/>
        <rFont val="Calibri"/>
        <family val="2"/>
      </rPr>
      <t>• Оценка на готовността за действие при извънредни ситуации на равнище общност</t>
    </r>
  </si>
  <si>
    <r>
      <rPr>
        <sz val="11"/>
        <color rgb="FF000000"/>
        <rFont val="Calibri"/>
        <family val="2"/>
      </rPr>
      <t>• Доказателства за разработването на технически насоки за готовност при извънредни ситуации и поява на болести</t>
    </r>
  </si>
  <si>
    <r>
      <rPr>
        <sz val="11"/>
        <color rgb="FF000000"/>
        <rFont val="Calibri"/>
        <family val="2"/>
      </rPr>
      <t xml:space="preserve">• </t>
    </r>
    <r>
      <rPr>
        <sz val="11"/>
        <color rgb="FF000000"/>
        <rFont val="Calibri"/>
        <family val="2"/>
      </rPr>
      <t>Доказателства за разработването на технически насоки за готовност при извънредни ситуации и възникването на здравни проблеми</t>
    </r>
  </si>
  <si>
    <r>
      <rPr>
        <sz val="11"/>
        <color rgb="FF000000"/>
        <rFont val="Calibri"/>
        <family val="2"/>
      </rPr>
      <t>• Оценка на готовността на държавата за действия при извънредни ситуации</t>
    </r>
  </si>
  <si>
    <r>
      <rPr>
        <sz val="11"/>
        <color rgb="FF000000"/>
        <rFont val="Calibri"/>
        <family val="2"/>
      </rPr>
      <t>• Глобални и регионални изследвания, анализи на разходите и ползите и оценка на готовността за действие при извънредни ситуации</t>
    </r>
  </si>
  <si>
    <r>
      <rPr>
        <i/>
        <sz val="11"/>
        <rFont val="Calibri"/>
        <family val="2"/>
      </rPr>
      <t>Ресурси — човешки, финансови, логистични и свързани с доставките</t>
    </r>
  </si>
  <si>
    <r>
      <rPr>
        <sz val="11"/>
        <color rgb="FF000000"/>
        <rFont val="Calibri"/>
        <family val="2"/>
      </rPr>
      <t>R.1</t>
    </r>
  </si>
  <si>
    <r>
      <rPr>
        <sz val="11"/>
        <color rgb="FF000000"/>
        <rFont val="Calibri"/>
        <family val="2"/>
      </rPr>
      <t>Финансови ресурси за готовност при извънредни ситуации и финансиране при извънредни ситуации с цел реагиране при извънредни ситуации</t>
    </r>
  </si>
  <si>
    <r>
      <rPr>
        <sz val="11"/>
        <color rgb="FF000000"/>
        <rFont val="Calibri"/>
        <family val="2"/>
      </rPr>
      <t xml:space="preserve">• </t>
    </r>
    <r>
      <rPr>
        <sz val="11"/>
        <color rgb="FF000000"/>
        <rFont val="Calibri"/>
        <family val="2"/>
      </rPr>
      <t>Наличие на и достъп до бюджети и други ресурси за готовност при извънредни ситуации</t>
    </r>
  </si>
  <si>
    <r>
      <rPr>
        <sz val="11"/>
        <color rgb="FF000000"/>
        <rFont val="Calibri"/>
        <family val="2"/>
      </rPr>
      <t xml:space="preserve">• </t>
    </r>
    <r>
      <rPr>
        <sz val="11"/>
        <color rgb="FF000000"/>
        <rFont val="Calibri"/>
        <family val="2"/>
      </rPr>
      <t>Вътрешно финансиране, ангажирано с приоритетите за готовност при извънредни ситуации, от националното здравно финансиране, редовните бюджети за здравеопазване и бюджетите за извънредни ситуации</t>
    </r>
  </si>
  <si>
    <r>
      <rPr>
        <sz val="11"/>
        <color rgb="FF000000"/>
        <rFont val="Calibri"/>
        <family val="2"/>
      </rPr>
      <t xml:space="preserve">• </t>
    </r>
    <r>
      <rPr>
        <sz val="11"/>
        <color rgb="FF000000"/>
        <rFont val="Calibri"/>
        <family val="2"/>
      </rPr>
      <t>Международно финансиране, пряко съобразено с плановете и приоритетите на държавата за готовност</t>
    </r>
  </si>
  <si>
    <r>
      <rPr>
        <sz val="11"/>
        <color rgb="FF000000"/>
        <rFont val="Calibri"/>
        <family val="2"/>
      </rPr>
      <t>• Наличие на и достъп до непредвидени средства при извънредни ситуации</t>
    </r>
  </si>
  <si>
    <r>
      <rPr>
        <sz val="11"/>
        <color rgb="FF000000"/>
        <rFont val="Calibri"/>
        <family val="2"/>
      </rPr>
      <t>• Определяне и осигуряване на ресурси за механизми за финансиране при извънредни ситуации за реагиране при извънредни ситуации</t>
    </r>
  </si>
  <si>
    <r>
      <rPr>
        <sz val="11"/>
        <color rgb="FF000000"/>
        <rFont val="Calibri"/>
        <family val="2"/>
      </rPr>
      <t xml:space="preserve">• </t>
    </r>
    <r>
      <rPr>
        <sz val="11"/>
        <color rgb="FF000000"/>
        <rFont val="Calibri"/>
        <family val="2"/>
      </rPr>
      <t>Многосекторно и организационно непредвидено финансиране при извънредни ситуации</t>
    </r>
  </si>
  <si>
    <r>
      <rPr>
        <sz val="11"/>
        <color rgb="FF000000"/>
        <rFont val="Calibri"/>
        <family val="2"/>
      </rPr>
      <t>R.2</t>
    </r>
  </si>
  <si>
    <r>
      <rPr>
        <sz val="11"/>
        <color rgb="FF000000"/>
        <rFont val="Calibri"/>
        <family val="2"/>
      </rPr>
      <t>Специално предназначени, обучени и оборудвани човешки ресурси за извънредни ситуации</t>
    </r>
  </si>
  <si>
    <r>
      <rPr>
        <sz val="11"/>
        <color rgb="FF000000"/>
        <rFont val="Calibri"/>
        <family val="2"/>
      </rPr>
      <t xml:space="preserve">• </t>
    </r>
    <r>
      <rPr>
        <sz val="11"/>
        <color rgb="FF000000"/>
        <rFont val="Calibri"/>
        <family val="2"/>
      </rPr>
      <t>Обучение на здравните работници във връзка с готовността за действия при извънредни ситуации по отношение на всички опасности</t>
    </r>
  </si>
  <si>
    <r>
      <rPr>
        <sz val="11"/>
        <color rgb="FF000000"/>
        <rFont val="Calibri"/>
        <family val="2"/>
      </rPr>
      <t xml:space="preserve">• </t>
    </r>
    <r>
      <rPr>
        <sz val="11"/>
        <color rgb="FF000000"/>
        <rFont val="Calibri"/>
        <family val="2"/>
      </rPr>
      <t>Многосекторните курсове за обучение относно многобройни опасности включват здравето</t>
    </r>
  </si>
  <si>
    <r>
      <rPr>
        <sz val="11"/>
        <color rgb="FF000000"/>
        <rFont val="Calibri"/>
        <family val="2"/>
      </rPr>
      <t xml:space="preserve">• </t>
    </r>
    <r>
      <rPr>
        <sz val="11"/>
        <color rgb="FF000000"/>
        <rFont val="Calibri"/>
        <family val="2"/>
      </rPr>
      <t>Технически насоки и помощ за готовност на работната сила при извънредни ситуации в областта на здравето на регионално и глобално равнище (включително екипи и групи от експерти)</t>
    </r>
  </si>
  <si>
    <r>
      <rPr>
        <sz val="11"/>
        <color rgb="FF000000"/>
        <rFont val="Calibri"/>
        <family val="2"/>
      </rPr>
      <t xml:space="preserve">• </t>
    </r>
    <r>
      <rPr>
        <sz val="11"/>
        <color rgb="FF000000"/>
        <rFont val="Calibri"/>
        <family val="2"/>
      </rPr>
      <t>Обучение на множество заинтересовани страни от общността за доброволчески дейности по отношение на здравните аспекти при извънредни ситуации</t>
    </r>
  </si>
  <si>
    <r>
      <rPr>
        <sz val="11"/>
        <color rgb="FF000000"/>
        <rFont val="Calibri"/>
        <family val="2"/>
      </rPr>
      <t xml:space="preserve">• </t>
    </r>
    <r>
      <rPr>
        <sz val="11"/>
        <color rgb="FF000000"/>
        <rFont val="Calibri"/>
        <family val="2"/>
      </rPr>
      <t>Създаване и поддържане на специализирани екипи (напр. екипи за спешна медицинска помощ, екипи за бързо реагиране) и групи от експерти</t>
    </r>
  </si>
  <si>
    <r>
      <rPr>
        <sz val="11"/>
        <color rgb="FF000000"/>
        <rFont val="Calibri"/>
        <family val="2"/>
      </rPr>
      <t>• Обучение преди внедряване</t>
    </r>
  </si>
  <si>
    <r>
      <rPr>
        <sz val="11"/>
        <color rgb="FF000000"/>
        <rFont val="Calibri"/>
        <family val="2"/>
      </rPr>
      <t>• В плановете за развитие на работната сила в здравния сектор са включени свързани с извънредни ситуации функции, справяне с недостига на умения и включване на публичния, частния сектор и сектора на гражданското общество.</t>
    </r>
  </si>
  <si>
    <r>
      <rPr>
        <sz val="11"/>
        <color rgb="FF000000"/>
        <rFont val="Calibri"/>
        <family val="2"/>
      </rPr>
      <t>• Споразумения между държави с цел увеличаване на капацитета</t>
    </r>
  </si>
  <si>
    <r>
      <rPr>
        <sz val="11"/>
        <color rgb="FF000000"/>
        <rFont val="Calibri"/>
        <family val="2"/>
      </rPr>
      <t>R.3</t>
    </r>
  </si>
  <si>
    <r>
      <rPr>
        <sz val="11"/>
        <color rgb="FF000000"/>
        <rFont val="Calibri"/>
        <family val="2"/>
      </rPr>
      <t>Логистични механизми и съществени доставки за здравеопазването</t>
    </r>
  </si>
  <si>
    <r>
      <rPr>
        <sz val="11"/>
        <color rgb="FF000000"/>
        <rFont val="Calibri"/>
        <family val="2"/>
      </rPr>
      <t xml:space="preserve">• </t>
    </r>
    <r>
      <rPr>
        <sz val="11"/>
        <color rgb="FF000000"/>
        <rFont val="Calibri"/>
        <family val="2"/>
      </rPr>
      <t>Достъп до и наличие на запаси и оборудване за извънредни ситуации на ниво общност</t>
    </r>
  </si>
  <si>
    <r>
      <rPr>
        <sz val="11"/>
        <color rgb="FF000000"/>
        <rFont val="Calibri"/>
        <family val="2"/>
      </rPr>
      <t xml:space="preserve">• </t>
    </r>
    <r>
      <rPr>
        <sz val="11"/>
        <color rgb="FF000000"/>
        <rFont val="Calibri"/>
        <family val="2"/>
      </rPr>
      <t>Системи и споразумения за складиране и поддържане на ваксини (включително студена верига), антидоти, вземане на проби, диагностика, ЛПС и други основни доставки</t>
    </r>
  </si>
  <si>
    <r>
      <rPr>
        <sz val="11"/>
        <color rgb="FF000000"/>
        <rFont val="Calibri"/>
        <family val="2"/>
      </rPr>
      <t xml:space="preserve">• </t>
    </r>
    <r>
      <rPr>
        <sz val="11"/>
        <color rgb="FF000000"/>
        <rFont val="Calibri"/>
        <family val="2"/>
      </rPr>
      <t>Споразумения за определяне на приоритети в глобален мащаб и разпределение на ключови доставки при извънредни ситуации</t>
    </r>
  </si>
  <si>
    <r>
      <rPr>
        <sz val="11"/>
        <color rgb="FF000000"/>
        <rFont val="Calibri"/>
        <family val="2"/>
      </rPr>
      <t xml:space="preserve">• </t>
    </r>
    <r>
      <rPr>
        <sz val="11"/>
        <color rgb="FF000000"/>
        <rFont val="Calibri"/>
        <family val="2"/>
      </rPr>
      <t>Готовност на логистичните системи при извънредни ситуации за подпомагане на здравето при извънредни ситуации</t>
    </r>
  </si>
  <si>
    <r>
      <rPr>
        <sz val="11"/>
        <color rgb="FF000000"/>
        <rFont val="Calibri"/>
        <family val="2"/>
      </rPr>
      <t xml:space="preserve">• </t>
    </r>
    <r>
      <rPr>
        <sz val="11"/>
        <color rgb="FF000000"/>
        <rFont val="Calibri"/>
        <family val="2"/>
      </rPr>
      <t>Глобално и регионално складиране, предварително позициониране и готовност на логистичните системи за разпределяне на основни доставки при извънредни ситуации</t>
    </r>
  </si>
  <si>
    <t>Objectives</t>
  </si>
  <si>
    <t>Key performance indicators</t>
  </si>
  <si>
    <t>Performace measures</t>
  </si>
  <si>
    <t>N</t>
  </si>
  <si>
    <t>EA</t>
  </si>
  <si>
    <t>Emergency management legal framework is updated and follows international agreements</t>
  </si>
  <si>
    <t>EA-1</t>
  </si>
  <si>
    <t>Legal framework for multisectoral emergency management is updated and follows international agreements</t>
  </si>
  <si>
    <t>EA1.1</t>
  </si>
  <si>
    <t>Legal framework follows an all-hazards approach (i.e. biological, chemical and environmental)</t>
  </si>
  <si>
    <t>EA1.2</t>
  </si>
  <si>
    <t>It considers all phases of preparedness: risk reduction/prevention, response, recovery and evaluation</t>
  </si>
  <si>
    <t>EA1.3</t>
  </si>
  <si>
    <t>It defines procedures for declaring and terminating a state of emergency at both national and subnational levels</t>
  </si>
  <si>
    <t>EA1.4</t>
  </si>
  <si>
    <t>It is consistent with legally binding international agreements and conventions (e.g. International Health Regulations and Hyogo Framework for Action)</t>
  </si>
  <si>
    <t>EB</t>
  </si>
  <si>
    <t>Emergency management organizational structures are established and their operational links are functioning</t>
  </si>
  <si>
    <t>EB-1</t>
  </si>
  <si>
    <t>National multisectoral committee (or equivalent) for emergency management coordination includes the health-sector</t>
  </si>
  <si>
    <t>EB1.1</t>
  </si>
  <si>
    <t>National multisectoral committee for emergency management coordination is or can be established in case of an emergency</t>
  </si>
  <si>
    <t>EB1.2</t>
  </si>
  <si>
    <t>It includes high-level representatives of the health-sector</t>
  </si>
  <si>
    <t>EB1.3</t>
  </si>
  <si>
    <t>Roles, responsibilities and authority of the members of the committee and its secretariat are defined</t>
  </si>
  <si>
    <t>EB1.4</t>
  </si>
  <si>
    <t>It monitors and reviews performance of the national emergency management strategy</t>
  </si>
  <si>
    <t>EB-2</t>
  </si>
  <si>
    <t>National inter-sectoral collaboration mechanisms are functioning</t>
  </si>
  <si>
    <t>EB2.1</t>
  </si>
  <si>
    <t>National inter-sectoral collaboration mechanisms include signed agreements and SOPs (or equivalent)</t>
  </si>
  <si>
    <t>EB2.2</t>
  </si>
  <si>
    <t>Coordination mechanisms promote the documentation and follow-up of decisions made at the planning meetings</t>
  </si>
  <si>
    <t>EC</t>
  </si>
  <si>
    <t>Emergency management plan is updated and health-sector programmes are implemented</t>
  </si>
  <si>
    <t>EC-1</t>
  </si>
  <si>
    <t>National multisectoral emergency preparedness plan is updated</t>
  </si>
  <si>
    <t>EC1.1</t>
  </si>
  <si>
    <t>National multisectoral emergency preparedness plan is updated according to legal requirements</t>
  </si>
  <si>
    <t>EC1.2</t>
  </si>
  <si>
    <t>It specifies location of Command and Control Structure from which emergency will be managed</t>
  </si>
  <si>
    <t>EC1.3</t>
  </si>
  <si>
    <t>It defines activation, coordination and deactivation/stand-down procedures, including debriefing and the process of recovery and returning to normal</t>
  </si>
  <si>
    <t>EC1.4</t>
  </si>
  <si>
    <t>It is published after each revision</t>
  </si>
  <si>
    <t>EC-2</t>
  </si>
  <si>
    <t>National emergency preparedness health-sector programmes are implemented</t>
  </si>
  <si>
    <t>EC2.1</t>
  </si>
  <si>
    <t>Health-sector emergency management programmes include the development and dissemination of guidelines</t>
  </si>
  <si>
    <t>EC2.2</t>
  </si>
  <si>
    <t>They include the development, organization and delivery of training programmes</t>
  </si>
  <si>
    <t>EC2.3</t>
  </si>
  <si>
    <t>They foresee the development and evaluation of exercises and drills</t>
  </si>
  <si>
    <t>EC2.4</t>
  </si>
  <si>
    <t>They provide for the coordination and monitoring of, and the regular reporting on, programme implementation</t>
  </si>
  <si>
    <t>ED</t>
  </si>
  <si>
    <t>Emergency management organizations and agencies have adequate funding</t>
  </si>
  <si>
    <t>ED-1</t>
  </si>
  <si>
    <t>Multisectoral mechanisms for financing national emergency management activities are functioning</t>
  </si>
  <si>
    <t>ED1.1</t>
  </si>
  <si>
    <t>Funds are available for the multisectoral preparedness for, and management of, emergencies at the national level</t>
  </si>
  <si>
    <t>ED1.2</t>
  </si>
  <si>
    <t>Funds are designated for a health-sector emergency preparedness programme</t>
  </si>
  <si>
    <t>ED1.3</t>
  </si>
  <si>
    <t>There are mechanisms for accessing contingency funds for health-sector emergency response and recovery operations</t>
  </si>
  <si>
    <t>ED1.4</t>
  </si>
  <si>
    <t>Health-sector financing mechanisms include how regular or surge workforce will be paid for the increased working (overtime) that will take place during emergencies</t>
  </si>
  <si>
    <t>EE</t>
  </si>
  <si>
    <t>Health-sector business continuity management plan is updated and programmes are implemented</t>
  </si>
  <si>
    <t>EE-1</t>
  </si>
  <si>
    <t>Health-sector business continuity management plan is updated and programmes are implemented</t>
  </si>
  <si>
    <t>EE1.1</t>
  </si>
  <si>
    <t>Health-sector business impact analysis, that includes identification of critical business functions/processes/services and resources, has been conducted</t>
  </si>
  <si>
    <t>EE1.2</t>
  </si>
  <si>
    <t>Staff vital to maintain critical functions are identified</t>
  </si>
  <si>
    <t>EE1.3</t>
  </si>
  <si>
    <t>The need to stockpile strategic reserves of supplies, material and equipment has been addressed</t>
  </si>
  <si>
    <t>EE1.4</t>
  </si>
  <si>
    <t>Operational critical resources of health-care facilities (e.g. safe food, water, electricity, heating, etc.) have been identified</t>
  </si>
  <si>
    <t>EE1.5</t>
  </si>
  <si>
    <t>Health-sector crisis management plan, that provides clear command structures, delegations of authority/orders of succession and escalation criteria, is developed</t>
  </si>
  <si>
    <t>EE1.6</t>
  </si>
  <si>
    <t>Business continuity programmes include assigning and training alternative staff for critical posts</t>
  </si>
  <si>
    <t>EE1.7</t>
  </si>
  <si>
    <t xml:space="preserve">They include considering and testing ways of reducing societal disruption (e.g. telecommuting, working from home, reducing the number of physical meetings and travel) </t>
  </si>
  <si>
    <t>EE1.8</t>
  </si>
  <si>
    <t>They address the need for social services support for essential workers</t>
  </si>
  <si>
    <t>EE1.9</t>
  </si>
  <si>
    <t>They address the need for psychosocial support services to help workers remain effective</t>
  </si>
  <si>
    <t>EE1.10</t>
  </si>
  <si>
    <t>They include training, exercising, evaluating, updating and validating business continuity plan</t>
  </si>
  <si>
    <t>Objectives</t>
  </si>
  <si>
    <t>Key performance indicators</t>
  </si>
  <si>
    <t>Performace measures</t>
  </si>
  <si>
    <t>N</t>
  </si>
  <si>
    <t>G1A</t>
  </si>
  <si>
    <t>Develop a comprehensive national public health-risk assessment</t>
  </si>
  <si>
    <t>G1A-1</t>
  </si>
  <si>
    <t>National public health-information system for risk and resources assessments is operative</t>
  </si>
  <si>
    <t>G1A1.1</t>
  </si>
  <si>
    <t>National public health-information system provides data of relevant hazards of all origins (i.e. biological, chemical and environmental)</t>
  </si>
  <si>
    <t>G1A1.2</t>
  </si>
  <si>
    <t>Responsibilities and authority related to the system have been defined</t>
  </si>
  <si>
    <t>G1A1.3</t>
  </si>
  <si>
    <t>Protocols and procedures for the collection, analysis and dissemination of data for conducting risk and resources assessment are developed</t>
  </si>
  <si>
    <t>G1A1.4</t>
  </si>
  <si>
    <t>Evaluations and improvements of the system are performed regularly</t>
  </si>
  <si>
    <t>G1A1.5</t>
  </si>
  <si>
    <t>National public health-risk assessment  is updated regularly</t>
  </si>
  <si>
    <t>G1A1.6</t>
  </si>
  <si>
    <t>It includes vulnerability assessment (of communities, infrastructure and services)</t>
  </si>
  <si>
    <t>G1A-2</t>
  </si>
  <si>
    <t>National surveillance and epidemic-intelligence system is operative</t>
  </si>
  <si>
    <t>G1A2.1</t>
  </si>
  <si>
    <t>There is a list of priority diseases, conditions and case definitions for surveillance</t>
  </si>
  <si>
    <t>G1A2.2</t>
  </si>
  <si>
    <t>There is a specific unit(s) designated for surveillance of public health risks</t>
  </si>
  <si>
    <t>G1A2.3</t>
  </si>
  <si>
    <t>SOPs defining roles, responsibilities and procedures related to the collection, analysis and dissemination of surveillance data are developed</t>
  </si>
  <si>
    <t>G1A2.4</t>
  </si>
  <si>
    <t>Surveillance system provides for data-sharing in other-than-human areas: agricultural, veterinary, environmental, etc.</t>
  </si>
  <si>
    <t>G1A2.5</t>
  </si>
  <si>
    <t>Information sources include screening of media and other alternative sources, and ‘rumour checking’ to assess or verify emergencies</t>
  </si>
  <si>
    <t>G1A2.6</t>
  </si>
  <si>
    <t>Baseline estimates, trends and thresholds for alert and action are defined for the community/primary response level for priority diseases/events</t>
  </si>
  <si>
    <t>G1A2.7</t>
  </si>
  <si>
    <t>There is timely reporting from reporting units</t>
  </si>
  <si>
    <t>G1A2.8</t>
  </si>
  <si>
    <t>Deviations or values exceeding thresholds are detected and used for action at the community/primary public health response level</t>
  </si>
  <si>
    <t>G1A2.9</t>
  </si>
  <si>
    <t>Regular feedback of surveillance results are disseminated to all levels and other relevant stakeholders (e.g. Epi bulletins, surveillance reports, etc.)</t>
  </si>
  <si>
    <t>G1A2.10</t>
  </si>
  <si>
    <t>Evaluations of the early warning function of the surveillance and epidemic-intelligence system have been carried out</t>
  </si>
  <si>
    <t>G1A-3</t>
  </si>
  <si>
    <t>National and international information-sharing mechanisms are functioning</t>
  </si>
  <si>
    <t>G1A3.1</t>
  </si>
  <si>
    <t>National information-sharing mechanisms with other relevant sectors and all level health-sector organizations are functioning</t>
  </si>
  <si>
    <t>G1A3.2</t>
  </si>
  <si>
    <t>International information-sharing system for reporting according to IHR and European mandatory requirements are operative</t>
  </si>
  <si>
    <t>G1A3.3</t>
  </si>
  <si>
    <t>All of events that meet the criteria for IHR notification have been notified by the NFP to WHO within 24 hours of conducting risk assessments over the last 12 months</t>
  </si>
  <si>
    <t>G1A3.4</t>
  </si>
  <si>
    <t>All of events that meet the criteria for notification under Decision No 1082/2013/EU have been notified by the NFP to HSC and ECDC, EFSA or corresponding EU agency within 24 hours of conducting risk assessments over the last 12 months</t>
  </si>
  <si>
    <t>G1A3.5</t>
  </si>
  <si>
    <t>NFP has responded to all verification requests from WHO within 24 hours in the last 12 months</t>
  </si>
  <si>
    <t>G1A3.6</t>
  </si>
  <si>
    <t>NFP has responded to all verification requests from HSC, ECDC, EFSA or other EU agency within 24 hours in the past 12 months</t>
  </si>
  <si>
    <t>G1B</t>
  </si>
  <si>
    <t>Improve communication of health-risk information</t>
  </si>
  <si>
    <t>G1B-1</t>
  </si>
  <si>
    <t>Strategies for risk communication with the public and the media are developed</t>
  </si>
  <si>
    <t>G1B1.1</t>
  </si>
  <si>
    <t>National emergency preparedness plan includes a public information management strategy</t>
  </si>
  <si>
    <t>G1B1.2</t>
  </si>
  <si>
    <t>Risk communication partners and stakeholders are identified (e.g. science organizations, community leaders, NGOs, etc.)</t>
  </si>
  <si>
    <t>G1B1.3</t>
  </si>
  <si>
    <t>Risk communication plan is developed (includes inventory of communication partners, focal points, stakeholders and their capacities)</t>
  </si>
  <si>
    <t>G1B1.4</t>
  </si>
  <si>
    <t>Policies, SOPs or guidelines are developed to support the risk communication plan</t>
  </si>
  <si>
    <t>G1B1.5</t>
  </si>
  <si>
    <t>Relationships with the media are established before the emergency (contacts with key media staff are regular)</t>
  </si>
  <si>
    <t>G1B1.6</t>
  </si>
  <si>
    <t>Generic pre-prepared media statements templates, frequently asked questions and answers (related to key messages) and advertising material are available</t>
  </si>
  <si>
    <t>G1B1.7</t>
  </si>
  <si>
    <t>Risk communication plan has been implemented or tested through actual emergency or simulation exercise and updated</t>
  </si>
  <si>
    <t>G1B1.8</t>
  </si>
  <si>
    <t>Evaluation of the risk communication has been conducted after emergencies and exercises, for timeliness, transparency and appropriateness of communications</t>
  </si>
  <si>
    <t>G1B-2</t>
  </si>
  <si>
    <t>Strategies for risk communication with staff involved in risk management are developed</t>
  </si>
  <si>
    <t>G1B2.1</t>
  </si>
  <si>
    <t xml:space="preserve">National emergency preparedness plan includes a strategy for communication with staff involved in risk management </t>
  </si>
  <si>
    <t>G1B2.2</t>
  </si>
  <si>
    <t>Risk communication partners and stakeholders are identified (e.g. professional associations, labor unions, etc.)</t>
  </si>
  <si>
    <t>G1B2.3</t>
  </si>
  <si>
    <t>Information on specific risks and personal protective measures for staff involved in risk reduction/prevention is regularly updated and disseminated</t>
  </si>
  <si>
    <t>G1B2.4</t>
  </si>
  <si>
    <t>A plan for reviewing, revising and monitoring impact of risk communication strategy with staff is developed</t>
  </si>
  <si>
    <t>G1C</t>
  </si>
  <si>
    <t>Reduce and prevent the health risks from all-hazards</t>
  </si>
  <si>
    <t>G1C-1</t>
  </si>
  <si>
    <t>Implementation of risk reduction and prevention programmes is inclusive and coordinated</t>
  </si>
  <si>
    <t>G1C1.1</t>
  </si>
  <si>
    <t>Risk reduction and preventive activities are joined up across all relevant emergency management organizations and agencies (i.e. public health services, civil protection services, law enforcement services, etc.)</t>
  </si>
  <si>
    <t>G1C1.2</t>
  </si>
  <si>
    <t>Inter-agency mechanisms are maintained to update other countries and international organizations and agencies on progress, resolve issues and address collective needs</t>
  </si>
  <si>
    <t>G1C-2</t>
  </si>
  <si>
    <t>National and subnational health-sector programmes on risk reduction and prevention are implemented</t>
  </si>
  <si>
    <t>G1C2.1</t>
  </si>
  <si>
    <t xml:space="preserve">National and subnational health-sector risk reduction and prevention programmes are implemented for the most relevant hazards detected </t>
  </si>
  <si>
    <t>G1C2.2</t>
  </si>
  <si>
    <t>The impact and effectiveness of these programmes (e.g. vaccination), including adverse effects, is assessed regularly</t>
  </si>
  <si>
    <t>G1C-3</t>
  </si>
  <si>
    <t>Infection Prevention and Control programme is operative at national and hospital levels</t>
  </si>
  <si>
    <t>G1C3.1</t>
  </si>
  <si>
    <t>Responsibility has been assigned for surveillance of health-care-associated infections within the country</t>
  </si>
  <si>
    <t>G1C3.2</t>
  </si>
  <si>
    <t>Responsibility has been assigned for surveillance of anti-microbial resistance within the country</t>
  </si>
  <si>
    <t>G1C3.3</t>
  </si>
  <si>
    <t>National Infection Prevention and Control policy or operational plan is available and implemented</t>
  </si>
  <si>
    <t>G1C3.4</t>
  </si>
  <si>
    <t>SOPs, guidelines and protocols for IPC are available to hospitals</t>
  </si>
  <si>
    <t>G1C3.5</t>
  </si>
  <si>
    <t>All tertiary hospitals have designated area(s) and defined procedures for the care of patients requiring specific isolation precautions according to guidelines</t>
  </si>
  <si>
    <t>G1C3.6</t>
  </si>
  <si>
    <t>There are qualified IPC professionals in place in all tertiary hospitals</t>
  </si>
  <si>
    <t>G1C3.7</t>
  </si>
  <si>
    <t xml:space="preserve">Defined norms or guidelines for protecting health-care workers from health-care associated infections are developed and implemented </t>
  </si>
  <si>
    <t>G1C3.8</t>
  </si>
  <si>
    <t xml:space="preserve">There is surveillance within high risk groups to promptly detect and investigate clusters of infectious disease patients, as well as unexplained illnesses in health workers </t>
  </si>
  <si>
    <t>G1C3.9</t>
  </si>
  <si>
    <t>A monitoring system for antimicrobial resistance is functioning</t>
  </si>
  <si>
    <t>G1C3.10</t>
  </si>
  <si>
    <t xml:space="preserve">Data on the magnitude and trends of antimicrobial resistance is available </t>
  </si>
  <si>
    <t>Objectives</t>
  </si>
  <si>
    <t>Key performance indicators</t>
  </si>
  <si>
    <t>Performace measures</t>
  </si>
  <si>
    <t>N</t>
  </si>
  <si>
    <t>G2A</t>
  </si>
  <si>
    <t>Promote capability development in emergency management</t>
  </si>
  <si>
    <t>G2A-1</t>
  </si>
  <si>
    <t>Emergency management human resource and capability development strategy is developed</t>
  </si>
  <si>
    <t>G2A1.1</t>
  </si>
  <si>
    <t>National emergency preparedness plan includes a human resource and capability development strategy based on defined competencies</t>
  </si>
  <si>
    <t>G2A1.2</t>
  </si>
  <si>
    <t>Specific budget is allocated</t>
  </si>
  <si>
    <t>G2A1.3</t>
  </si>
  <si>
    <t>A needs assessment has been conducted to identify gaps in human resources and training</t>
  </si>
  <si>
    <t>G2A1.4</t>
  </si>
  <si>
    <t>A plan or strategy is developed to access field epidemiology training in-country, regionally or internationally</t>
  </si>
  <si>
    <t>G2A-2</t>
  </si>
  <si>
    <t>Exercising is effective in improving emergency management capability</t>
  </si>
  <si>
    <t>G2A2.1</t>
  </si>
  <si>
    <t>The country has conducted a national emergency preparedness exercise/drill in the last year</t>
  </si>
  <si>
    <t>G2A2.2</t>
  </si>
  <si>
    <t>Critical SOPs are tested during exercising</t>
  </si>
  <si>
    <t>G2A2.3</t>
  </si>
  <si>
    <t>A formal process for identifying opportunities for improvement arising from exercises/drills/events is developed</t>
  </si>
  <si>
    <t>G2A2.4</t>
  </si>
  <si>
    <t>There are formal reports to internal and external stakeholders on the implementation of corrective actions</t>
  </si>
  <si>
    <t>G2B</t>
  </si>
  <si>
    <t>Enhance ability to coordinate and manage emergencies</t>
  </si>
  <si>
    <t>G2B-1</t>
  </si>
  <si>
    <t>National emergency management command and control structure (or equivalent) operates effectively</t>
  </si>
  <si>
    <t>G2B1.1</t>
  </si>
  <si>
    <t>CCS function leads (Event, Operations, Financial, Logistics, Public Information Managers, etc.) and staff are identified</t>
  </si>
  <si>
    <t>G2B1.2</t>
  </si>
  <si>
    <t>CCS has a functional, effective 24/7/365 duty team that is tested regularly</t>
  </si>
  <si>
    <t>G2B1.3</t>
  </si>
  <si>
    <t>CCS has an agreed protocol for activation/deactivation time</t>
  </si>
  <si>
    <t>G2B1.4</t>
  </si>
  <si>
    <t>A link/contact structure exist to support CCS regarding national management of emergencies at other levels and sectors (e.g. Police, Transport, Travel, Education, Food Supply) by dealing with triage operations, event and/or outbreak investigations, trade bans, travel advisories and movement restrictions</t>
  </si>
  <si>
    <t>G2B1.5</t>
  </si>
  <si>
    <t>Coordination between CCS and international organizations and agencies is assured: emergency manager and IHR, HSC and ECDC NFPs are identified</t>
  </si>
  <si>
    <t>G2B1.6</t>
  </si>
  <si>
    <t>Effective communication systems and processes exist between CCS, EU Agencies-Emergency Operation Centres and EC-Health Emergency Operation Facility</t>
  </si>
  <si>
    <t>G2B1.7</t>
  </si>
  <si>
    <t>Emergency response management procedures (including mechanism to activate response plan) have been implemented for a real or simulated PHE response in the year</t>
  </si>
  <si>
    <t>G2B1.8</t>
  </si>
  <si>
    <t>They have been evaluated and updated after a real or simulated emergency response</t>
  </si>
  <si>
    <t>G2C</t>
  </si>
  <si>
    <t>Improve information management during emergencies</t>
  </si>
  <si>
    <t>G2C-1</t>
  </si>
  <si>
    <t>Rapid health-needs assessment could be developed during emergencies</t>
  </si>
  <si>
    <t>G2C1.1</t>
  </si>
  <si>
    <t>Formal mechanisms are established for carrying out rapid health-needs assessments through investigation and rapid response teams</t>
  </si>
  <si>
    <t>G2C1.2</t>
  </si>
  <si>
    <t>A national directory or list of experts in health and other sectors to support a response to emergencies is updated</t>
  </si>
  <si>
    <t>G2C1.3</t>
  </si>
  <si>
    <t>There are operational links with WHO, HSC, ECDC and the Scientific Committees in the fields of consumer safety, public health and the environment</t>
  </si>
  <si>
    <t>G2D</t>
  </si>
  <si>
    <t>Improve communication during emergencies</t>
  </si>
  <si>
    <t>G2D-1</t>
  </si>
  <si>
    <t>Strategies for crisis communication with the public and the media are developed</t>
  </si>
  <si>
    <t>G2D1.1</t>
  </si>
  <si>
    <t>Coordination mechanisms are established for involving relevant stakeholders in the formulation of crisis information for the public and the media to ensure consistency</t>
  </si>
  <si>
    <t>G2D1.2</t>
  </si>
  <si>
    <t>Procedures to respond to potential media requests during an emergency are developed (e.g. daily press conferences, website updates)</t>
  </si>
  <si>
    <t>G2D1.3</t>
  </si>
  <si>
    <t>A 24/7 hotline with trained staff could be established in case of an emergency</t>
  </si>
  <si>
    <t>G2D1.4</t>
  </si>
  <si>
    <t>Media and public communication team could be able to maintain 24-hour operation (2–3 work shifts per day) for at least several days</t>
  </si>
  <si>
    <t>G2D-2</t>
  </si>
  <si>
    <t>Strategies for crisis communication with staff involved in emergency operations are developed</t>
  </si>
  <si>
    <t>G2D2.1</t>
  </si>
  <si>
    <t>Coordination mechanisms are established to ensure consistency of the information supplied by relevant stakeholders to responders</t>
  </si>
  <si>
    <t>G2D2.2</t>
  </si>
  <si>
    <t>Procedures for the communication to responders of crisis information are established</t>
  </si>
  <si>
    <t>G2D2.3</t>
  </si>
  <si>
    <t>Information on generic risks and personal protective equipment for responders involved in emergency operations has been prepared and is regularly updated and disseminated</t>
  </si>
  <si>
    <t>G2E</t>
  </si>
  <si>
    <t>Ensure rapid response and delivery of services during emergencies</t>
  </si>
  <si>
    <t>G2E-1</t>
  </si>
  <si>
    <t>Rapid Response Teams are available</t>
  </si>
  <si>
    <t>G2E1.1</t>
  </si>
  <si>
    <t>SOPs and/or guidelines are available for the deployment of RRT members</t>
  </si>
  <si>
    <t>G2E1.2</t>
  </si>
  <si>
    <t>Multidisciplinary RRT can be deployed within 48 hrs from the first report of an urgent event (response to some hazards may require a more timely response)</t>
  </si>
  <si>
    <t>G2E1.3</t>
  </si>
  <si>
    <t>Surge staff, to maintain response 24 hours a day/7 days a week, can be assured during emergencies</t>
  </si>
  <si>
    <t>G2E1.4</t>
  </si>
  <si>
    <t>Evaluations of response, including timeliness and quality of response, are systematically carried out</t>
  </si>
  <si>
    <t>G2E-2</t>
  </si>
  <si>
    <t>Planning includes prehospital medical operations response</t>
  </si>
  <si>
    <t>G2E2.1</t>
  </si>
  <si>
    <t>Roles of Emergency Medical Services and primary healthcare staff during emergencies are defined</t>
  </si>
  <si>
    <t>G2E2.2</t>
  </si>
  <si>
    <t>A standardized triage system and patient safety measures (e.g. matching the patient with wrist bands, triage cards, etc.) are established</t>
  </si>
  <si>
    <t>G2E2.3</t>
  </si>
  <si>
    <t>Procedures and guidelines for prehospital handling of patients with diseases with epidemic potential and victims of CBRN incidents are developed</t>
  </si>
  <si>
    <t>G2E2.4</t>
  </si>
  <si>
    <t>Prehospital medical operations staff are trained in emergency management and use of personal protective measures</t>
  </si>
  <si>
    <t>G2E-3</t>
  </si>
  <si>
    <t>Planning includes hospital response and recovery</t>
  </si>
  <si>
    <t>G2E3.1</t>
  </si>
  <si>
    <t>Plan for emergency response and recovery is a requirement for hospital accreditation</t>
  </si>
  <si>
    <t>G2E3.2</t>
  </si>
  <si>
    <t>Plans are in accordance with national policy and have been reviewed, exercised, revised and updated in the last year</t>
  </si>
  <si>
    <t>G2E3.3</t>
  </si>
  <si>
    <t>Procedures and guidelines for hospital handling of patients with diseases with epidemic potential and victims of CBRN incidents are developed</t>
  </si>
  <si>
    <t>G2E3.4</t>
  </si>
  <si>
    <t>Hospital staff are trained in emergency management and use of personal protective equipment</t>
  </si>
  <si>
    <t>G2E-4</t>
  </si>
  <si>
    <t>Continuous delivery of essential health and hospital services is ensured during emergencies</t>
  </si>
  <si>
    <t>G2E4.1</t>
  </si>
  <si>
    <t>Healthcare facilities have developed SOPs for ensuring the continuous delivery of essential services (e.g. maternity and newborn care, trauma wards, patients in dialysis, etc.) in a timely and 24 hour manner, including over a prolonged period</t>
  </si>
  <si>
    <t>G2E4.2</t>
  </si>
  <si>
    <t>Capacity for setting up special immunization or other preventive programme to meet specific needs is available</t>
  </si>
  <si>
    <t>G2E4.3</t>
  </si>
  <si>
    <t>Mobile teams that operate outside the existing health facilities could be deployed in case of an emergency</t>
  </si>
  <si>
    <t>G2E-5</t>
  </si>
  <si>
    <t>Planning includes a surge capacity programme</t>
  </si>
  <si>
    <t>G2E5.1</t>
  </si>
  <si>
    <t>Mechanisms for the rapid mobilization of additional resources (staff, equipment and materials) are established</t>
  </si>
  <si>
    <t>G2E5.2</t>
  </si>
  <si>
    <t>Emergency psychosocial support teams are constituted and are operational at a national, regional and/or local level</t>
  </si>
  <si>
    <t>G2E5.3</t>
  </si>
  <si>
    <t>Adequacy of surge capacity to respond to emergencies has been tested through an exercise or actual event</t>
  </si>
  <si>
    <t>G2E-6</t>
  </si>
  <si>
    <t>Planning includes capacity for mass-casualty, mass-fatality and missing persons management</t>
  </si>
  <si>
    <t>G2E6.1</t>
  </si>
  <si>
    <t>Prehospital emergency-response capacity for dispatch, on-site management, transportation and evacuation are adaptable to mass-casualty incidents and other similar crises</t>
  </si>
  <si>
    <t>G2E6.2</t>
  </si>
  <si>
    <t>Hospital emergency-preparedness programme for mass-casualty management is implemented, and resources and staff are available</t>
  </si>
  <si>
    <t>G2E6.3</t>
  </si>
  <si>
    <t>Guidelines for management on large numbers of fatalities are developed and take account of religious and other cultural funeral practices</t>
  </si>
  <si>
    <t>G2E6.4</t>
  </si>
  <si>
    <t>Guidelines includes post-mortem care and informing pathology departments and clinical laboratories on submitting specimens in case of deaths caused by epidemic potential diseases</t>
  </si>
  <si>
    <t>G2F</t>
  </si>
  <si>
    <t>Ensure the availability of resources and technical supporting services during emergencies</t>
  </si>
  <si>
    <t>G2F-1</t>
  </si>
  <si>
    <t>Planning includes management of stockpiles</t>
  </si>
  <si>
    <t>G2F1.1</t>
  </si>
  <si>
    <t>Stockpiles (critical stock levels) are accessible for responding to priority biological, chemical, radiological events and other emergencies</t>
  </si>
  <si>
    <t>G2F1.2</t>
  </si>
  <si>
    <t>The country participates in EU common procedures for the joint procurement of medical and pharmaceutical equipment, products and supplies (particularly pandemic vaccines)</t>
  </si>
  <si>
    <t>G2F-2</t>
  </si>
  <si>
    <t>Medical equipment and pharmaceutical and laboratory services and supplies are available</t>
  </si>
  <si>
    <t>G2F2.1</t>
  </si>
  <si>
    <t>Essential medical equipment and pharmaceutical and laboratory supplies for emergency operations, determined on the basis of risk assessments, are available in sufficient quantities</t>
  </si>
  <si>
    <t>G2F2.2</t>
  </si>
  <si>
    <t xml:space="preserve">Mechanisms for the continuity of pharmaceutical and laboratory services during an emergency are developed </t>
  </si>
  <si>
    <t>G2F2.3</t>
  </si>
  <si>
    <t>A system is in place, including cold chain, for the distribution of medical equipment and pharmaceutical and laboratory supplies in the event of an emergency</t>
  </si>
  <si>
    <t>G2F2.4</t>
  </si>
  <si>
    <t>Procedures for the exceptional procurement of medical equipment and and pharmaceutical and laboratory supplies that are not on the list of basic ones are developed</t>
  </si>
  <si>
    <t>G2F-3</t>
  </si>
  <si>
    <t>Laboratory services to test for priority health risks are operative</t>
  </si>
  <si>
    <t>G2F3.1</t>
  </si>
  <si>
    <t>National laboratory quality standards/guidelines are available</t>
  </si>
  <si>
    <t>G2F3.2</t>
  </si>
  <si>
    <t>The country has access to international networks to meet diagnostic and confirmatory laboratory requirements, and support outbreak investigations, for emergencies</t>
  </si>
  <si>
    <t>G2F3.3</t>
  </si>
  <si>
    <t>An up to date inventory of public and private laboratories with relevant diagnostic capacity is available</t>
  </si>
  <si>
    <t>G2F3.4</t>
  </si>
  <si>
    <t>National reference laboratories are accredited to international (ISO 9001, ISO 17025, ISO 15189, WHO polio, measles, etc.) or to national standards adapted from international standards</t>
  </si>
  <si>
    <t>G2F3.5</t>
  </si>
  <si>
    <t>Regulations, policies or strategies for laboratory biosafety are in place (including protection of workers and management of hazardous substances)</t>
  </si>
  <si>
    <t>G2F3.6</t>
  </si>
  <si>
    <t>A process is in place to guide and update biosafety regulations, procedures and practice, including for decontamination and management of infectious waste</t>
  </si>
  <si>
    <t>G2F-4</t>
  </si>
  <si>
    <t>Temporary health facilities and home-care services are available</t>
  </si>
  <si>
    <t>G2F4.1</t>
  </si>
  <si>
    <t>Guidelines and procedures for the establishment of temporary health facilities and for home-care services are developed</t>
  </si>
  <si>
    <t>G2F4.2</t>
  </si>
  <si>
    <t xml:space="preserve">Adequate resources for establishing temporary basic health facilities and home-care services are available </t>
  </si>
  <si>
    <t>Objectives</t>
  </si>
  <si>
    <t>Key performance indicators</t>
  </si>
  <si>
    <t>Performace measures</t>
  </si>
  <si>
    <t>N</t>
  </si>
  <si>
    <t>G3A</t>
  </si>
  <si>
    <t>Enhance the ability to manage recovery and to evaluate response</t>
  </si>
  <si>
    <t>G3A-1</t>
  </si>
  <si>
    <t>Procedures for the transition from response to normal functioning and to recovery activities are pre-defined</t>
  </si>
  <si>
    <t>A1.1</t>
  </si>
  <si>
    <t>SOPs for deactivation, demobilization and return to normal activities and to transfer coordination and accountability for recovery-related activities are developed</t>
  </si>
  <si>
    <t>A1.2</t>
  </si>
  <si>
    <t>There are documented arrangements for communicating the transition from response to normal functioning and to recovery to staff, relevant stakeholders and the public, including pre-formed key messages</t>
  </si>
  <si>
    <t>A1.3</t>
  </si>
  <si>
    <t>Processes and procedures for establishing a multisectoral Recovery Task Force (or equivalent) are developed</t>
  </si>
  <si>
    <t>G3A-2</t>
  </si>
  <si>
    <t>Impact assessments are conducted after emergencies</t>
  </si>
  <si>
    <t>A2.1</t>
  </si>
  <si>
    <t>There is a process for conducting post-event impact assessments (defining individual and community losses and needs, support and resource requirements, etc.)</t>
  </si>
  <si>
    <t>A2.2</t>
  </si>
  <si>
    <t>Effective post-event surveillance, including monitoring of adverse events of countermeasures applied, is planned in order to prevent damages to health from secondary causes</t>
  </si>
  <si>
    <t>A2.3</t>
  </si>
  <si>
    <t>There is a process for assessing and coordinating post-event status of essential health and hospital services and utilities</t>
  </si>
  <si>
    <t>A2.4</t>
  </si>
  <si>
    <t>There is a process for estimating emergency economic impact (losses)</t>
  </si>
  <si>
    <t>G3A-3</t>
  </si>
  <si>
    <t>Processes for learning from emergencies are implemented</t>
  </si>
  <si>
    <t>A3.1</t>
  </si>
  <si>
    <t>After action reports and evaluations are conducted following emergencies (of the response to and recovery from the event, and of the effectiveness of the plans)</t>
  </si>
  <si>
    <t>A3.2</t>
  </si>
  <si>
    <t>Corrective actions, including professional development needs, are identified and implemented following emergencies</t>
  </si>
  <si>
    <t>G3B</t>
  </si>
  <si>
    <t>Improve development and implementation of emergency-management research</t>
  </si>
  <si>
    <t>G3B-1</t>
  </si>
  <si>
    <t>Emergency-management research is funded and applied</t>
  </si>
  <si>
    <t>B1.1</t>
  </si>
  <si>
    <t>Specific budget is allocated for emergency management research</t>
  </si>
  <si>
    <t>B1.2</t>
  </si>
  <si>
    <t>Emergency management research is undertaken where gaps in knowledge exist</t>
  </si>
  <si>
    <t>B1.3</t>
  </si>
  <si>
    <t>The country actively distributes new emergency management knowledge to relevant stakeholders</t>
  </si>
  <si>
    <t>B1.4</t>
  </si>
  <si>
    <t>The country has an 'evidence-based' approach to emergency management (i.e. update preparedness plans and programmes according to new national or international evidence)</t>
  </si>
  <si>
    <t>*Answers</t>
  </si>
  <si>
    <t>Score</t>
  </si>
  <si>
    <t>Scale</t>
  </si>
  <si>
    <t>Achievement scale</t>
  </si>
  <si>
    <t>Arrangements scale</t>
  </si>
  <si>
    <t>Enablers &amp;</t>
  </si>
  <si>
    <t>Objectives</t>
  </si>
  <si>
    <t>Indicators</t>
  </si>
  <si>
    <t>Measures</t>
  </si>
  <si>
    <t>NO (0%)</t>
  </si>
  <si>
    <t>Never</t>
  </si>
  <si>
    <t>Not achieved, no progress, no sign of forward action</t>
  </si>
  <si>
    <t>No arrangements in place</t>
  </si>
  <si>
    <t>Goals</t>
  </si>
  <si>
    <t>Sometimes</t>
  </si>
  <si>
    <t>Some progress, but without systematic policy and/or organizational commitment</t>
  </si>
  <si>
    <t>Some work completed but requires further work to develop, test, verify and/or embed in the organization</t>
  </si>
  <si>
    <t>Often</t>
  </si>
  <si>
    <t>Organizational commitment attained or considerable progress made, but achievements are not yet comprehensive of needs or requirements</t>
  </si>
  <si>
    <t>Informal and/or untested arrangements in place, but with a high degree of confidence they will be effective, OR, formal and/or tested arrangements but with further work identified as needed</t>
  </si>
  <si>
    <t>YES (100%)</t>
  </si>
  <si>
    <t>Always</t>
  </si>
  <si>
    <t>Comprehensive achievement with sustained commitment and capacities at all levels</t>
  </si>
  <si>
    <t>Formalized arrangements, tested, effective, reliable, and embedded within the organization</t>
  </si>
  <si>
    <t>Pre-event: RISK MANAGEMENT (GOAL 1)</t>
  </si>
  <si>
    <t>Event: EMERGENCY MANAGEMENT (GOAL 2)</t>
  </si>
  <si>
    <r>
      <t>Post-event</t>
    </r>
    <r>
      <rPr>
        <i/>
        <sz val="11"/>
        <color rgb="FF000000"/>
        <rFont val="Calibri"/>
        <family val="2"/>
      </rPr>
      <t>:</t>
    </r>
    <r>
      <rPr>
        <sz val="11"/>
        <color rgb="FF000000"/>
        <rFont val="Calibri"/>
        <family val="2"/>
      </rPr>
      <t xml:space="preserve"> RECOVERY MANAGEMENT (GOAL 3)</t>
    </r>
  </si>
  <si>
    <t>**Scoring</t>
  </si>
  <si>
    <t>SCORE</t>
  </si>
  <si>
    <t>The 'raw' score, in percentage, for this objective/goal, considering NA/NK</t>
  </si>
  <si>
    <t>Weight Ratio</t>
  </si>
  <si>
    <t>The weighting given to this objective/goal - before scoring has taken place</t>
  </si>
  <si>
    <t>Weight</t>
  </si>
  <si>
    <t>The weighting given to this objective/goal - after scoring, and taking any N/A answers/sections into account</t>
  </si>
  <si>
    <t>Weight Score</t>
  </si>
  <si>
    <t>The weighted score (that will contribute to any higher level scoring) - score x weight</t>
  </si>
  <si>
    <t>Key</t>
  </si>
  <si>
    <t>90-100%</t>
  </si>
  <si>
    <t>Mature</t>
  </si>
  <si>
    <t>80-100%</t>
  </si>
  <si>
    <t>60-80%</t>
  </si>
  <si>
    <t>Advancing</t>
  </si>
  <si>
    <t>40-60%</t>
  </si>
  <si>
    <t>Developing</t>
  </si>
  <si>
    <t>20-40%</t>
  </si>
  <si>
    <t>0-20%</t>
  </si>
  <si>
    <t>Unsatisfactory</t>
  </si>
  <si>
    <t>Responsible authority/ies:</t>
  </si>
  <si>
    <t>Respondent/s:</t>
  </si>
  <si>
    <t>WHO (2016). Joint External Evaluation Tool: International Health Regulations (2005). Geneva: World Health Organization.</t>
  </si>
  <si>
    <t>WHO (2012). Key changes to pandemic plans by Member States of the WHO European Region based on lessons learnt from the 2009 pandemic. Copenhagen: World Health Organization.</t>
  </si>
  <si>
    <t>CDC. (2011). Public health preparedness capabilities: National standards for state and local planning. Atlanta, GA: Centers for Disease Control and Prevention.</t>
  </si>
  <si>
    <t>ECDC (2016). Zika virus disease epidemic: Preparedness planning guide for diseases transmitted by Aedes aegypti and Aedes albopictus. Stockholm: European Centre for Disease Prevention and Control.</t>
  </si>
  <si>
    <t>ECDC (2016). Handbook on using the ECDC preparedness checklist tool to strengthen preparedness against communicable disease outbreaks at migrant reception/detention centres. Stockholm: European Centre for Disease Prevention and Control.</t>
  </si>
  <si>
    <t>ECDC (2016). Assessing communicable disease control and prevention in EU enlargement countries. Stockholm: European Centre for Disease Prevention and Control.</t>
  </si>
  <si>
    <t>WHO (2010). Joint European Pandemic Preparedness Self-Assessment Indicators. Copenhagen: World Health Organization Regional Office for Europe.</t>
  </si>
  <si>
    <t>WHO (2015). Ebola virus disease: consolidated preparedness checklist.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</si>
  <si>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</si>
  <si>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</si>
  <si>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</si>
  <si>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</si>
  <si>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Public health preparedness capabilities: National standards for state and local planning. Atlanta, GA: Centers for Disease Control and Prevention.</t>
  </si>
  <si>
    <t>WHO (2016). Joint External Evaluation Tool: International Health Regulations (2005). Geneva: World Health Organization.</t>
  </si>
  <si>
    <t>WHO (2016). Joint External Evaluation Tool: International Health Regulations (2005). Geneva: World Health Organization.</t>
  </si>
  <si>
    <t>ECDC (2016). Handbook on using the ECDC preparedness checklist tool to strengthen preparedness against communicable disease outbreaks at migrant reception/detention centres. Stockholm: European Centre for Disease Prevention and Control.</t>
  </si>
  <si>
    <t>ECDC (2015). Ebola emergency preparedness in EU Member States.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</si>
  <si>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</si>
  <si>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(2015). Development, monitoring and evaluation of functional core capacity for implementing the International Health Regulations (2005): Concept note. World Health Organization.</t>
  </si>
  <si>
    <t>ECDC (2015). Ebola emergency preparedness in EU Member States. Conclusions from peer-review visits to Belgium, Portugal and Romania. Stockholm: European Centre for Disease Prevention and Control.</t>
  </si>
  <si>
    <t>WHO (2016). Joint External Evaluation Tool: International Health Regulations (2005). Geneva: World Health Organization.</t>
  </si>
  <si>
    <t>CDC. (2011). Public health preparedness capabilities: National standards for state and local planning. Atlanta, GA: Centers for Disease Control and Prevention.</t>
  </si>
  <si>
    <t>WHO (2010). Joint European Pandemic Preparedness Self-Assessment Indicators. Copenhagen: World Health Organization Regional Office for Europe.</t>
  </si>
  <si>
    <t>WHO (2015). Ebola virus disease: consolidated preparedness checklist. Geneva: World Health Organization.</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</si>
  <si>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</si>
  <si>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</si>
  <si>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</si>
  <si>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</si>
  <si>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ECDC (2016). Zika virus disease epidemic: Preparedness planning guide for diseases transmitted by Aedes aegypti and Aedes albopictus. Stockholm: European Centre for Disease Prevention and Control.</t>
  </si>
  <si>
    <t>Ministero della Salute (2006). National Plan for preparedness and response to an influenza pandemic. Italy: Ministero della Salute.</t>
  </si>
  <si>
    <t>Department of Health (2011). UK Influenza Pandemic Preparedness Strategy 2011. London: Department of Health, Social Services and Public Safety.</t>
  </si>
  <si>
    <t>Responsible authority/ies:</t>
  </si>
  <si>
    <t>Respondent/s:</t>
  </si>
  <si>
    <t>WHO. (2013). IHR core capacity monitoring framework: Checklist and indicators for monitoring progress in the development of IHR core capacities in states parties. Geneva: World Health Organization.</t>
  </si>
  <si>
    <t>WHO (2016). Joint External Evaluation Tool: International Health Regulations (2005). Geneva: World Health Organization.</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</si>
  <si>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</si>
  <si>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</si>
  <si>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</si>
  <si>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Department of Health. (2011). UK Influenza Pandemic Preparedness Strategy 2011. London: Department of Health, Social Services and Public Safety.</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</si>
  <si>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</si>
  <si>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</si>
  <si>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</si>
  <si>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ECDC. (2014). Handbook on simulation exercises in EU public health settings - How to develop simulation exercises within the framework of public health response to communicable diseases. Stockholm: European Centre for Disease Prevention and Control.</t>
  </si>
  <si>
    <t>WHO. (2015). Concept note: Development, monitoring and evaluation of functional core capacity for implementing the International Health Regulations (2005). Geneva: World Health Organization.</t>
  </si>
  <si>
    <t>ECDC. (2014). Handbook on simulation exercises in EU public health settings - How to develop simulation exercises within the framework of public health response to communicable diseases. Stockholm: European Centre for Disease Prevention and Control.</t>
  </si>
  <si>
    <t>Responsible authority/ies:</t>
  </si>
  <si>
    <t>Respondent/s:</t>
  </si>
  <si>
    <t xml:space="preserve">WHO. (2013). IHR core capacity monitoring framework: Checklist and indicators for monitoring progress in the development of IHR core capacities in states parties. Geneva: World Health Organization.
WHO. (2016). IHR core capacity monitoring framework: questionnaire for monitoring progress in the implementation of IHR core capacities in states parties. Geneva: World Health Organization.
</t>
  </si>
  <si>
    <t xml:space="preserve">WHO. (2013). IHR core capacity monitoring framework: Checklist and indicators for monitoring progress in the development of IHR core capacities in states parties. Geneva: World Health Organization.                            WHO. (2015). Ebola virus disease: consolidated preparedness checklist. Geneva: World Health Organization.
</t>
  </si>
  <si>
    <t>ECDC. (2016). Technical document: Zika virus disease: Preparedness planning guide for diseases transmitted by Ae. aegypti and Ae. albopictus. Stockholm: European Centre for Disease Prevention and Control.          WHO. (2015). Ebola virus disease: consolidated preparedness checklist. Geneva: World Health Organization.</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</si>
  <si>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</si>
  <si>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Geneva: World Health Organization.</t>
  </si>
  <si>
    <t>ECDC. (2016). Technical document: Zika virus disease: Preparedness planning guide for diseases transmitted by Ae. aegypti and Ae. albopictus. Stockholm: European Centre for Disease Prevention and Control.</t>
  </si>
  <si>
    <t>Ministero della Salute. (2006). National Plan for preparedness and response to an influenza pandemic. Italy: Ministero della Salute.</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</si>
  <si>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</si>
  <si>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</si>
  <si>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</si>
  <si>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</si>
  <si>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</si>
  <si>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ECDC. (2016). Technical report: Assessing communicable disease control and prevention in EU enlargement countries - Disease surveillance, preparedness and response, health governance and public health capacity development. Stockholm: European Centre for Disease Prevention and Control.</t>
  </si>
  <si>
    <t>ECDC. (2016). Technical document: Zika virus disease: Preparedness planning guide for diseases transmitted by Ae. aegypti and Ae. albopictus. Stockholm: European Centre for Disease Prevention and Control.</t>
  </si>
  <si>
    <t>ECDC. (2016). Technical document: Zika virus disease: Preparedness planning guide for diseases transmitted by Ae. aegypti and Ae. albopictus. Stockholm: European Centre for Disease Prevention and Control.</t>
  </si>
  <si>
    <t>WHO. (2016). Joint External Evaluation Tool: International Health Regulations (2005). Geneva: World Health Organization.</t>
  </si>
  <si>
    <t>WHO. (2010). Joint European Pandemic Preparedness Self-Assessment Indicators. Stockholm: World Health Organization.</t>
  </si>
  <si>
    <t>Responsible authority/ies:</t>
  </si>
  <si>
    <t>Respondent/s:</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</si>
  <si>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</si>
  <si>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</si>
  <si>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</si>
  <si>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</si>
  <si>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</si>
  <si>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</si>
  <si>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</si>
  <si>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Department of Health. (2011). UK Influenza Pandemic Preparedness Strategy 2011. London: Department of Health, Social Services and Public Safety.</t>
  </si>
  <si>
    <t>Department of Health. (2011). UK Influenza Pandemic Preparedness Strategy 2011. London: Department of Health, Social Services and Public Safety.</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</si>
  <si>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</si>
  <si>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</si>
  <si>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</si>
  <si>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</si>
  <si>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</si>
  <si>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</si>
  <si>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WHO. (2012). Rapid risk assessment of acute public health events. Geneva: WHO.</t>
  </si>
  <si>
    <t>Responsible authority/ies:</t>
  </si>
  <si>
    <t>Respondent/s:</t>
  </si>
  <si>
    <t>Department of Health. (2011). UK Influenza Pandemic Preparedness Strategy 2011. London: Department of Health, Social Services and Public Safety.</t>
  </si>
  <si>
    <t>WHO (2013). IHR Core Capacity Monitoring Framework: Checklist and Indicators for Monitoring Progress in the Development of IHR Core Capacities in States Parties. World Health Orgainzation.</t>
  </si>
  <si>
    <t>ECDC (2016). Zika virus disease epidemic: Preparedness planning guide for diseases transmitted by Aedes aegypti and Aedes albopictus. Stockholm: European Centre for Disease Prevention and Control.</t>
  </si>
  <si>
    <t>WHO (2016). Joint External Evaluation Tool: International Health Regulations (2005). Geneva: World Health Organization.</t>
  </si>
  <si>
    <t>WHO (2013). IHR Core Capacity Monitoring Framework: Checklist and Indicators for Monitoring Progress in the Development of IHR Core Capacities in States Parties. World Health Orgainzation.</t>
  </si>
  <si>
    <t>WHO. (2016). Joint External Evaluation Tool: International Health Regulations (2005). Geneva: World Health Organization.</t>
  </si>
  <si>
    <t>WHO. (2016). Joint External Evaluation Tool: International Health Regulations (2005). Geneva: World Health Organization.                                                           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</si>
  <si>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</si>
  <si>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(2010). Recommendations for Good Practice in Pandemic Preparedness - identified through evaluation of the response to pandemic (H1N1) 2009. Copenhagen: World Health Organization.</t>
  </si>
  <si>
    <t>CDC. (2011). Centers for Disease Control and Prevention, &amp;Public health preparedness capabilities: National standards for state and local planning. Atlanta, GA: Centers for Disease Control and Prevention.</t>
  </si>
  <si>
    <t>WHO. (2014). Ebola strategy: Ebola and Marburg virus disease epidemics: preparedness, alert, control, and evaluation. Geneva: World Health Organization.                                                                                                                                                WHO. (2015). Concept note: Development, monitoring and evaluation of functional core capacity for implementing the International Health Regulations (2005). Geneva: World Health Organization.                                                                                     WHO. (2013). Pandemic influenza risk management WHO interim guidance. Geneva: World Health Organization.</t>
  </si>
  <si>
    <t>ECDC. (2015). Technical report: Ebola emergency preparedness in EU Member States – Conclusions from peer-review visits to Belgium, Portugal and Romania. Stockholm: European Centre for Disease Prevention and Control.</t>
  </si>
  <si>
    <t>Department of Health. (2011). UK Influenza Pandemic Preparedness Strategy 2011. London: Department of Health, Social Services and Public Safety.</t>
  </si>
  <si>
    <t>WHO. (2010). Recommendations for Good Practice in Pandemic Preparedness - identified through evaluation of the response to pandemic (H1N1) 2009. Copenhagen: World Health Organization.</t>
  </si>
  <si>
    <t>WHO. (2016). IHR core capacity monitoring framework: questionnaire for monitoring progress in the implementation of IHR core capacities in states parties. Geneva: World Health Organization.</t>
  </si>
  <si>
    <t>CDC. (2011). Centers for Disease Control and Prevention, &amp;Public health preparedness capabilities: National standards for state and local planning. Atlanta, GA: Centers for Disease Control and Prevention.                                                     SGDSN. (2011). National influenza pandemic prevention and response plan. Paris: Secrétariat Général de la Défence et de la Sécurité Nationale.</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</si>
  <si>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</si>
  <si>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</si>
  <si>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</si>
  <si>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ECDC. (2016). Technical document: Zika virus disease: Preparedness planning guide for diseases transmitted by Ae. aegypti and Ae. albopictus. Stockholm: European Centre for Disease Prevention and Control.</t>
  </si>
  <si>
    <t>WHO. (2012). Rapid risk assessment of acute public health events. Geneva: WHO.</t>
  </si>
  <si>
    <t>SGDSN. (2011). National influenza pandemic prevention and response plan. Paris: Secrétariat Général de la Défence et de la Sécurité Nationale.</t>
  </si>
  <si>
    <t>SGDSN. (2011). National influenza pandemic prevention and response plan. Paris: Secrétariat Général de la Défence et de la Sécurité Nationale.</t>
  </si>
  <si>
    <t>Department of Health. (2011). UK Influenza Pandemic Preparedness Strategy 2011. London: Department of Health, Social Services and Public Safety.</t>
  </si>
  <si>
    <t>WHO. (2010). Joint European Pandemic Preparedness Self-Assessment Indicators. Stockholm: World Health Organization.</t>
  </si>
  <si>
    <t>ECDC. (2015). Technical report: Preparedness planning for respiratory viruses in EU Member States. Three case studies on MERS preparedness in the EU. Stockholm: European Centre for Disease Prevention and Control.</t>
  </si>
  <si>
    <t>WHO. (2015). Ebola virus disease: consolidated preparedness checklist. Geneva: World Health Organization.</t>
  </si>
  <si>
    <t>WHO. (2012). International Health Regulations coordination department activity report 2011. World Health Organization.</t>
  </si>
  <si>
    <t>Department of Health. (2011). UK Influenza Pandemic Preparedness Strategy 2011. London: Department of Health, Social Services and Public Safety.</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</si>
  <si>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</si>
  <si>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t>
  </si>
  <si>
    <t>WHO. (2015). Ebola virus disease: consolidated preparedness checklist. Geneva: World Health Organization.</t>
  </si>
  <si>
    <t>Ministero della Salute (2006). National Plan for preparedness and response to an influenza pandemic. Italy: Ministero della Salute.</t>
  </si>
  <si>
    <t>ECDC. (2015). Technical report: Preparedness planning for respiratory viruses in EU Member States. Three case studies on MERS preparedness in the EU. Stockholm: European Centre for Disease Prevention and Control.</t>
  </si>
  <si>
    <t>ECDC. (2016). Technical document: Zika virus disease: Preparedness planning guide for diseases transmitted by Ae. aegypti and Ae. albopictus. Stockholm: European Centre for Disease Prevention and Control.</t>
  </si>
  <si>
    <t>WHO. (2013). Pandemic influenza risk management WHO interim guidance.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</si>
  <si>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</si>
  <si>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</si>
  <si>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WHO (2016). Joint External Evaluation Tool: International Health Regulations (2005). Geneva: World Health Organization.</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</si>
  <si>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</si>
  <si>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</si>
  <si>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</si>
  <si>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ECDC (2016). Zika virus disease epidemic: Preparedness planning guide for diseases transmitted by Aedes aegypti and Aedes albopictus. Stockholm: European Centre for Disease Prevention and Control.</t>
  </si>
  <si>
    <t>Department of Health (2011). UK Influenza Pandemic Preparedness Strategy 2011. London: Department of Health, Social Services and Public Safety.</t>
  </si>
  <si>
    <t>Ministero della Salute (2006). National Plan for preparedness and response to an influenza pandemic. Italy: Ministero della Salute.</t>
  </si>
  <si>
    <t>WHO (2013). IHR Core Capacity Monitoring Framework: Checklist and Indicators for Monitoring Progress in the Development of IHR Core Capacities in States Parties. World Health Orgainzation.</t>
  </si>
  <si>
    <t>Responsible authority/ies:</t>
  </si>
  <si>
    <t>Respondent/s:</t>
  </si>
  <si>
    <t>ECDC. (2016). Technical document: Zika virus disease: Preparedness planning guide for diseases transmitted by Ae. aegypti and Ae. albopictus. Stockholm: European Centre for Disease Prevention and Control.</t>
  </si>
  <si>
    <t>WHO (2015). Development, monitoring and evaluation of functional core capacity for implementing the International Health Regulations (2005): Concept note. World Health Organization.</t>
  </si>
  <si>
    <t>ECDC. (2016). Technical document: Zika virus disease: Preparedness planning guide for diseases transmitted by Ae. aegypti and Ae. albopictus. Stockholm: European Centre for Disease Prevention and Control.</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</si>
  <si>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</si>
  <si>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</si>
  <si>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WHO. (2015). Concept note: Development, monitoring and evaluation of functional core capacity for implementing the International Health Regulations (2005). Geneva: World Health Organization.</t>
  </si>
  <si>
    <t>ECDC. (2015). Technical report: Preparedness planning for respiratory viruses in EU Member States. Three case studies on MERS preparedness in the EU. Stockholm: European Centre for Disease Prevention and Control.</t>
  </si>
  <si>
    <t>Responsible authority/ies:</t>
  </si>
  <si>
    <t>Respondent/s:</t>
  </si>
  <si>
    <t>ECDC. (2015). Technical report: Preparedness planning for respiratory viruses in EU Member States. Three case studies on MERS preparedness in the EU. Stockholm: European Centre for Disease Prevention and Control.         European Commission. (2011). Strategy for Generic Preparedness Planning. Technical guidance on generic preparedness planning for public health emergencies. Brussels: European Commission Health and Consumers Directorate-General.</t>
  </si>
  <si>
    <t>ECDC. (2015). Technical report: Preparedness planning for respiratory viruses in EU Member States. Three case studies on MERS preparedness in the EU. Stockholm: European Centre for Disease Prevention and Control.</t>
  </si>
  <si>
    <t>ECDC. (2015). Technical report: Preparedness planning for respiratory viruses in EU Member States. Three case studies on MERS preparedness in the EU. Stockholm: European Centre for Disease Prevention and Control.</t>
  </si>
  <si>
    <t>WHO. (2013). Pandemic influenza risk management WHO interim guidance. Geneva: World Health Organization.                                                                                         WHO. (2016). Joint External Evaluation Tool: International Health Regulations (2005). Geneva: World Health Organization.</t>
  </si>
  <si>
    <t>Изберете желания процент, като напишете „1“ в съответната колона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</si>
</sst>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0" x14ac:knownFonts="1">
    <font>
      <sz val="11"/>
      <color indexed="8"/>
      <name val="Calibri"/>
      <family val="2"/>
      <scheme val="minor"/>
    </font>
    <font>
      <sz val="11"/>
      <color indexed="8"/>
      <name val="Calibri"/>
      <family val="2"/>
    </font>
    <font>
      <sz val="10"/>
      <name val="Calibri"/>
      <family val="2"/>
    </font>
    <font>
      <i/>
      <sz val="10"/>
      <name val="Arial"/>
      <family val="2"/>
    </font>
    <font>
      <sz val="14"/>
      <color indexed="9"/>
      <name val="Calibri"/>
      <family val="2"/>
    </font>
    <font>
      <sz val="10"/>
      <name val="Arial Narrow"/>
      <family val="2"/>
    </font>
    <font>
      <b/>
      <sz val="24"/>
      <color indexed="9"/>
      <name val="Tahoma"/>
      <family val="2"/>
    </font>
    <font>
      <b/>
      <sz val="20"/>
      <color indexed="9"/>
      <name val="Tahoma"/>
      <family val="2"/>
    </font>
    <font>
      <sz val="10"/>
      <color indexed="10"/>
      <name val="Calibri"/>
      <family val="2"/>
    </font>
    <font>
      <b/>
      <sz val="10"/>
      <color indexed="9"/>
      <name val="Calibri"/>
      <family val="2"/>
    </font>
    <font>
      <sz val="10"/>
      <color indexed="8"/>
      <name val="Verdana"/>
      <family val="2"/>
    </font>
    <font>
      <sz val="10"/>
      <color indexed="9"/>
      <name val="Calibri"/>
      <family val="2"/>
    </font>
    <font>
      <sz val="11"/>
      <color indexed="9"/>
      <name val="Calibri"/>
      <family val="2"/>
      <scheme val="minor"/>
    </font>
    <font>
      <b/>
      <sz val="11"/>
      <color indexed="9"/>
      <name val="Calibri"/>
      <family val="2"/>
      <scheme val="minor"/>
    </font>
    <font>
      <sz val="11"/>
      <color rgb="FF006100"/>
      <name val="Calibri"/>
      <family val="2"/>
      <scheme val="minor"/>
    </font>
    <font>
      <b/>
      <sz val="11"/>
      <color indexed="8"/>
      <name val="Calibri"/>
      <family val="2"/>
      <scheme val="minor"/>
    </font>
    <font>
      <sz val="11"/>
      <color indexed="10"/>
      <name val="Calibri"/>
      <family val="2"/>
      <scheme val="minor"/>
    </font>
    <font>
      <sz val="10"/>
      <name val="Calibri"/>
      <family val="2"/>
      <scheme val="minor"/>
    </font>
    <font>
      <b/>
      <sz val="10"/>
      <name val="Calibri"/>
      <family val="2"/>
      <scheme val="minor"/>
    </font>
    <font>
      <sz val="11"/>
      <name val="Calibri"/>
      <family val="2"/>
      <scheme val="minor"/>
    </font>
    <font>
      <b/>
      <sz val="10"/>
      <color indexed="8"/>
      <name val="Calibri"/>
      <family val="2"/>
      <scheme val="minor"/>
    </font>
    <font>
      <sz val="10"/>
      <color rgb="FF002060"/>
      <name val="Calibri"/>
      <family val="2"/>
      <scheme val="minor"/>
    </font>
    <font>
      <sz val="11"/>
      <color rgb="FF002060"/>
      <name val="Calibri"/>
      <family val="2"/>
      <scheme val="minor"/>
    </font>
    <font>
      <sz val="8"/>
      <color indexed="8"/>
      <name val="Calibri"/>
      <family val="2"/>
      <scheme val="minor"/>
    </font>
    <font>
      <sz val="10"/>
      <color indexed="8"/>
      <name val="Calibri"/>
      <family val="2"/>
      <scheme val="minor"/>
    </font>
    <font>
      <b/>
      <sz val="8"/>
      <name val="Calibri"/>
      <family val="2"/>
      <scheme val="minor"/>
    </font>
    <font>
      <sz val="8"/>
      <name val="Calibri"/>
      <family val="2"/>
      <scheme val="minor"/>
    </font>
    <font>
      <b/>
      <sz val="18"/>
      <color indexed="9"/>
      <name val="Calibri"/>
      <family val="2"/>
      <scheme val="minor"/>
    </font>
    <font>
      <b/>
      <i/>
      <sz val="10"/>
      <color indexed="9"/>
      <name val="Calibri"/>
      <family val="2"/>
      <scheme val="minor"/>
    </font>
    <font>
      <i/>
      <sz val="10"/>
      <color indexed="9"/>
      <name val="Calibri"/>
      <family val="2"/>
      <scheme val="minor"/>
    </font>
    <font>
      <i/>
      <sz val="10"/>
      <name val="Calibri"/>
      <family val="2"/>
      <scheme val="minor"/>
    </font>
    <font>
      <b/>
      <sz val="10"/>
      <color indexed="10"/>
      <name val="Calibri"/>
      <family val="2"/>
      <scheme val="minor"/>
    </font>
    <font>
      <b/>
      <u/>
      <sz val="10"/>
      <name val="Calibri"/>
      <family val="2"/>
      <scheme val="minor"/>
    </font>
    <font>
      <b/>
      <sz val="10"/>
      <color indexed="9"/>
      <name val="Calibri"/>
      <family val="2"/>
      <scheme val="minor"/>
    </font>
    <font>
      <i/>
      <sz val="10"/>
      <color indexed="8"/>
      <name val="Calibri"/>
      <family val="2"/>
      <scheme val="minor"/>
    </font>
    <font>
      <b/>
      <sz val="10"/>
      <color rgb="FF002060"/>
      <name val="Calibri"/>
      <family val="2"/>
      <scheme val="minor"/>
    </font>
    <font>
      <b/>
      <sz val="9"/>
      <color rgb="FF002060"/>
      <name val="Calibri"/>
      <family val="2"/>
      <scheme val="minor"/>
    </font>
    <font>
      <b/>
      <sz val="11"/>
      <name val="Calibri"/>
      <family val="2"/>
      <scheme val="minor"/>
    </font>
    <font>
      <b/>
      <sz val="12"/>
      <color rgb="FF002060"/>
      <name val="Calibri"/>
      <family val="2"/>
      <scheme val="minor"/>
    </font>
    <font>
      <b/>
      <sz val="12"/>
      <name val="Calibri"/>
      <family val="2"/>
      <scheme val="minor"/>
    </font>
    <font>
      <sz val="8"/>
      <color indexed="23"/>
      <name val="Calibri"/>
      <family val="2"/>
      <scheme val="minor"/>
    </font>
    <font>
      <sz val="10"/>
      <color theme="0" tint="-0.24988555558946501"/>
      <name val="Calibri"/>
      <family val="2"/>
    </font>
    <font>
      <sz val="10"/>
      <color indexed="10"/>
      <name val="Calibri"/>
      <family val="2"/>
      <scheme val="minor"/>
    </font>
    <font>
      <b/>
      <sz val="16"/>
      <color indexed="8"/>
      <name val="Calibri"/>
      <family val="2"/>
      <scheme val="minor"/>
    </font>
    <font>
      <b/>
      <sz val="14"/>
      <name val="Calibri"/>
      <family val="2"/>
      <scheme val="minor"/>
    </font>
    <font>
      <b/>
      <sz val="18"/>
      <name val="Calibri"/>
      <family val="2"/>
      <scheme val="minor"/>
    </font>
    <font>
      <b/>
      <sz val="22"/>
      <color theme="6" tint="-0.49989318521683401"/>
      <name val="Calibri"/>
      <family val="2"/>
      <scheme val="minor"/>
    </font>
    <font>
      <b/>
      <sz val="22"/>
      <color theme="6" tint="-0.49989318521683401"/>
      <name val="Calibri"/>
      <family val="2"/>
    </font>
    <font>
      <b/>
      <sz val="22"/>
      <color theme="6" tint="-0.49989318521683401"/>
      <name val="Verdana"/>
      <family val="2"/>
    </font>
    <font>
      <b/>
      <sz val="16"/>
      <color indexed="9"/>
      <name val="Calibri"/>
      <family val="2"/>
      <scheme val="minor"/>
    </font>
    <font>
      <sz val="10"/>
      <color indexed="9"/>
      <name val="Calibri"/>
      <family val="2"/>
      <scheme val="minor"/>
    </font>
    <font>
      <sz val="11"/>
      <color theme="1" tint="0.49989318521683401"/>
      <name val="Calibri"/>
      <family val="2"/>
      <scheme val="minor"/>
    </font>
    <font>
      <sz val="11"/>
      <color indexed="23"/>
      <name val="Calibri"/>
      <family val="2"/>
      <scheme val="minor"/>
    </font>
    <font>
      <sz val="10"/>
      <color indexed="23"/>
      <name val="Calibri"/>
      <family val="2"/>
      <scheme val="minor"/>
    </font>
    <font>
      <sz val="11"/>
      <color theme="6" tint="-0.49989318521683401"/>
      <name val="Calibri"/>
      <family val="2"/>
    </font>
    <font>
      <i/>
      <sz val="11"/>
      <name val="Calibri"/>
      <family val="2"/>
      <scheme val="minor"/>
    </font>
    <font>
      <sz val="11"/>
      <color theme="1" tint="0.34998626667073579"/>
      <name val="Calibri"/>
      <family val="2"/>
      <scheme val="minor"/>
    </font>
    <font>
      <sz val="11"/>
      <color theme="1" tint="0.34998626667073579"/>
      <name val="Calibri"/>
      <family val="2"/>
    </font>
    <font>
      <sz val="11"/>
      <color theme="6" tint="-0.49989318521683401"/>
      <name val="Calibri"/>
      <family val="2"/>
      <scheme val="minor"/>
    </font>
    <font>
      <sz val="10"/>
      <color theme="1" tint="0.34998626667073579"/>
      <name val="Verdana"/>
      <family val="2"/>
    </font>
    <font>
      <sz val="11"/>
      <color theme="1" tint="0.34998626667073579"/>
      <name val="Verdana"/>
      <family val="2"/>
    </font>
    <font>
      <b/>
      <sz val="14"/>
      <color indexed="9"/>
      <name val="Calibri"/>
      <family val="2"/>
      <scheme val="minor"/>
    </font>
    <font>
      <sz val="12"/>
      <name val="Calibri"/>
      <family val="2"/>
      <scheme val="minor"/>
    </font>
    <font>
      <b/>
      <sz val="12"/>
      <color indexed="9"/>
      <name val="Calibri"/>
      <family val="2"/>
      <scheme val="minor"/>
    </font>
    <font>
      <sz val="12"/>
      <color indexed="9"/>
      <name val="Calibri"/>
      <family val="2"/>
      <scheme val="minor"/>
    </font>
    <font>
      <sz val="16"/>
      <color indexed="9"/>
      <name val="Calibri"/>
      <family val="2"/>
      <scheme val="minor"/>
    </font>
    <font>
      <b/>
      <sz val="14"/>
      <color rgb="FF65B32E"/>
      <name val="Tahoma"/>
      <family val="2"/>
    </font>
    <font>
      <b/>
      <sz val="18"/>
      <color rgb="FF002060"/>
      <name val="Calibri"/>
      <family val="2"/>
      <scheme val="minor"/>
    </font>
    <font>
      <b/>
      <sz val="11"/>
      <color rgb="FF002060"/>
      <name val="Calibri"/>
      <family val="2"/>
      <scheme val="minor"/>
    </font>
    <font>
      <sz val="12"/>
      <color indexed="8"/>
      <name val="Calibri"/>
      <family val="2"/>
      <scheme val="minor"/>
    </font>
    <font>
      <sz val="14"/>
      <color indexed="9"/>
      <name val="Calibri"/>
      <family val="2"/>
      <scheme val="minor"/>
    </font>
    <font>
      <b/>
      <sz val="11"/>
      <color rgb="FF000000"/>
      <name val="Calibri"/>
      <family val="2"/>
    </font>
    <font>
      <sz val="10"/>
      <color rgb="FFFF0000"/>
      <name val="Calibri"/>
      <family val="2"/>
      <scheme val="minor"/>
    </font>
    <font>
      <sz val="11"/>
      <color rgb="FFFF0000"/>
      <name val="Calibri"/>
      <family val="2"/>
      <scheme val="minor"/>
    </font>
    <font>
      <sz val="10"/>
      <color rgb="FFFF0000"/>
      <name val="Calibri"/>
      <family val="2"/>
    </font>
    <font>
      <sz val="10"/>
      <color theme="1"/>
      <name val="Calibri"/>
      <family val="2"/>
    </font>
    <font>
      <sz val="11"/>
      <color indexed="8"/>
      <name val="Calibri"/>
      <family val="2"/>
      <scheme val="minor"/>
    </font>
    <font>
      <b/>
      <sz val="20"/>
      <color rgb="FFFFFFFF"/>
      <name val="Tahoma"/>
      <family val="2"/>
    </font>
    <font>
      <sz val="11"/>
      <color rgb="FF000000"/>
      <name val="Calibri"/>
      <family val="2"/>
    </font>
    <font>
      <b/>
      <sz val="14"/>
      <color rgb="FFFFFFFF"/>
      <name val="Calibri"/>
      <family val="2"/>
    </font>
    <font>
      <sz val="9"/>
      <color rgb="FFFFFFFF"/>
      <name val="Calibri"/>
      <family val="2"/>
    </font>
    <font>
      <b/>
      <sz val="12"/>
      <name val="Calibri"/>
      <family val="2"/>
    </font>
    <font>
      <sz val="12"/>
      <name val="Calibri"/>
      <family val="2"/>
    </font>
    <font>
      <b/>
      <sz val="12"/>
      <color rgb="FFFFFFFF"/>
      <name val="Calibri"/>
      <family val="2"/>
    </font>
    <font>
      <sz val="12"/>
      <color rgb="FFFFFFFF"/>
      <name val="Calibri"/>
      <family val="2"/>
    </font>
    <font>
      <b/>
      <sz val="18"/>
      <name val="Calibri"/>
      <family val="2"/>
    </font>
    <font>
      <b/>
      <sz val="16"/>
      <color rgb="FFFFFFFF"/>
      <name val="Calibri"/>
      <family val="2"/>
    </font>
    <font>
      <b/>
      <sz val="11"/>
      <color rgb="FFFFFFFF"/>
      <name val="Calibri"/>
      <family val="2"/>
    </font>
    <font>
      <b/>
      <sz val="14"/>
      <name val="Calibri"/>
      <family val="2"/>
    </font>
    <font>
      <sz val="11"/>
      <color rgb="FF9BBB59" tint="-0.49989318521683401"/>
      <name val="Calibri"/>
      <family val="2"/>
    </font>
    <font>
      <i/>
      <sz val="11"/>
      <color rgb="FF000000"/>
      <name val="Calibri"/>
      <family val="2"/>
    </font>
    <font>
      <b/>
      <sz val="18"/>
      <color rgb="FFFFFFFF"/>
      <name val="Calibri"/>
      <family val="2"/>
    </font>
    <font>
      <b/>
      <sz val="10"/>
      <color rgb="FFFFFFFF"/>
      <name val="Calibri"/>
      <family val="2"/>
    </font>
    <font>
      <b/>
      <sz val="11"/>
      <name val="Calibri"/>
      <family val="2"/>
    </font>
    <font>
      <sz val="11"/>
      <name val="Calibri"/>
      <family val="2"/>
    </font>
    <font>
      <sz val="12"/>
      <color rgb="FF000000"/>
      <name val="Calibri"/>
      <family val="2"/>
    </font>
    <font>
      <b/>
      <sz val="16"/>
      <color rgb="FF000000"/>
      <name val="Calibri"/>
      <family val="2"/>
    </font>
    <font>
      <sz val="11"/>
      <color theme="1" tint="0.49989318521683401"/>
      <name val="Calibri"/>
      <family val="2"/>
    </font>
    <font>
      <i/>
      <sz val="11"/>
      <name val="Calibri"/>
      <family val="2"/>
    </font>
    <font>
      <sz val="10"/>
      <color theme="1"/>
      <name val="Arial Narrow"/>
      <family val="2"/>
    </font>
  </fonts>
  <fills count="37">
    <fill>
      <patternFill patternType="none"/>
    </fill>
    <fill>
      <patternFill patternType="gray125"/>
    </fill>
    <fill>
      <patternFill patternType="solid">
        <fgColor rgb="FFC6EFCE"/>
        <bgColor indexed="64"/>
      </patternFill>
    </fill>
    <fill>
      <patternFill patternType="solid">
        <fgColor theme="6" tint="-0.24988555558946501"/>
        <bgColor indexed="64"/>
      </patternFill>
    </fill>
    <fill>
      <patternFill patternType="solid">
        <fgColor theme="6" tint="0.39997558519241921"/>
        <bgColor indexed="64"/>
      </patternFill>
    </fill>
    <fill>
      <patternFill patternType="solid">
        <fgColor theme="6" tint="0.79989013336588644"/>
        <bgColor indexed="64"/>
      </patternFill>
    </fill>
    <fill>
      <patternFill patternType="solid">
        <fgColor indexed="65"/>
        <bgColor indexed="64"/>
      </patternFill>
    </fill>
    <fill>
      <patternFill patternType="solid">
        <fgColor rgb="FF65B32E"/>
        <bgColor indexed="64"/>
      </patternFill>
    </fill>
    <fill>
      <patternFill patternType="solid">
        <fgColor indexed="9"/>
        <bgColor indexed="64"/>
      </patternFill>
    </fill>
    <fill>
      <patternFill patternType="solid">
        <fgColor theme="8" tint="0.79989013336588644"/>
        <bgColor indexed="64"/>
      </patternFill>
    </fill>
    <fill>
      <patternFill patternType="solid">
        <fgColor indexed="13"/>
        <bgColor indexed="64"/>
      </patternFill>
    </fill>
    <fill>
      <patternFill patternType="solid">
        <fgColor theme="0" tint="-0.24988555558946501"/>
        <bgColor indexed="64"/>
      </patternFill>
    </fill>
    <fill>
      <patternFill patternType="solid">
        <fgColor indexed="11"/>
        <bgColor indexed="64"/>
      </patternFill>
    </fill>
    <fill>
      <patternFill patternType="solid">
        <fgColor rgb="FF99FF33"/>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
      <patternFill patternType="solid">
        <fgColor indexed="22"/>
        <bgColor indexed="64"/>
      </patternFill>
    </fill>
    <fill>
      <patternFill patternType="solid">
        <fgColor theme="4" tint="-0.24988555558946501"/>
        <bgColor indexed="64"/>
      </patternFill>
    </fill>
    <fill>
      <patternFill patternType="solid">
        <fgColor theme="3"/>
        <bgColor indexed="64"/>
      </patternFill>
    </fill>
    <fill>
      <patternFill patternType="solid">
        <fgColor rgb="FF66FF33"/>
        <bgColor indexed="64"/>
      </patternFill>
    </fill>
    <fill>
      <patternFill patternType="solid">
        <fgColor theme="9"/>
        <bgColor indexed="64"/>
      </patternFill>
    </fill>
    <fill>
      <patternFill patternType="solid">
        <fgColor theme="8" tint="0.59990234076967686"/>
        <bgColor indexed="64"/>
      </patternFill>
    </fill>
    <fill>
      <patternFill patternType="solid">
        <fgColor theme="4" tint="0.79989013336588644"/>
        <bgColor indexed="64"/>
      </patternFill>
    </fill>
    <fill>
      <patternFill patternType="solid">
        <fgColor indexed="43"/>
        <bgColor indexed="64"/>
      </patternFill>
    </fill>
    <fill>
      <patternFill patternType="solid">
        <fgColor rgb="FFFFC000"/>
        <bgColor indexed="64"/>
      </patternFill>
    </fill>
    <fill>
      <patternFill patternType="solid">
        <fgColor theme="0" tint="-4.9897762993255407E-2"/>
        <bgColor indexed="64"/>
      </patternFill>
    </fill>
    <fill>
      <patternFill patternType="solid">
        <fgColor theme="4" tint="0.59990234076967686"/>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3" tint="0.59990234076967686"/>
        <bgColor indexed="64"/>
      </patternFill>
    </fill>
    <fill>
      <patternFill patternType="solid">
        <fgColor theme="3" tint="0.79989013336588644"/>
        <bgColor indexed="64"/>
      </patternFill>
    </fill>
    <fill>
      <patternFill patternType="solid">
        <fgColor theme="6" tint="0.59990234076967686"/>
        <bgColor indexed="64"/>
      </patternFill>
    </fill>
    <fill>
      <patternFill patternType="solid">
        <fgColor rgb="FFDEDEDE"/>
        <bgColor indexed="64"/>
      </patternFill>
    </fill>
    <fill>
      <patternFill patternType="solid">
        <fgColor rgb="FF0099CC"/>
        <bgColor indexed="64"/>
      </patternFill>
    </fill>
    <fill>
      <patternFill patternType="solid">
        <fgColor theme="2"/>
        <bgColor indexed="64"/>
      </patternFill>
    </fill>
    <fill>
      <patternFill patternType="solid">
        <fgColor theme="6" tint="-0.49989318521683401"/>
        <bgColor indexed="64"/>
      </patternFill>
    </fill>
  </fills>
  <borders count="67">
    <border>
      <left/>
      <right/>
      <top/>
      <bottom/>
      <diagonal/>
    </border>
    <border>
      <left/>
      <right style="thin">
        <color indexed="9"/>
      </right>
      <top style="thin">
        <color indexed="9"/>
      </top>
      <bottom/>
      <diagonal/>
    </border>
    <border>
      <left/>
      <right style="thin">
        <color indexed="9"/>
      </right>
      <top/>
      <bottom/>
      <diagonal/>
    </border>
    <border>
      <left style="medium">
        <color theme="0" tint="-0.24988555558946501"/>
      </left>
      <right style="medium">
        <color theme="0" tint="-0.24988555558946501"/>
      </right>
      <top style="medium">
        <color theme="0" tint="-0.24988555558946501"/>
      </top>
      <bottom/>
      <diagonal/>
    </border>
    <border>
      <left style="medium">
        <color theme="0" tint="-0.24988555558946501"/>
      </left>
      <right style="medium">
        <color theme="0" tint="-0.24988555558946501"/>
      </right>
      <top style="medium">
        <color theme="0" tint="-0.24988555558946501"/>
      </top>
      <bottom style="medium">
        <color theme="0" tint="-0.24988555558946501"/>
      </bottom>
      <diagonal/>
    </border>
    <border>
      <left style="medium">
        <color theme="0" tint="-0.24988555558946501"/>
      </left>
      <right style="medium">
        <color theme="0" tint="-0.24988555558946501"/>
      </right>
      <top/>
      <bottom/>
      <diagonal/>
    </border>
    <border>
      <left/>
      <right style="medium">
        <color theme="0" tint="-0.3498947111423078"/>
      </right>
      <top/>
      <bottom/>
      <diagonal/>
    </border>
    <border>
      <left/>
      <right style="medium">
        <color theme="0" tint="-0.3498947111423078"/>
      </right>
      <top/>
      <bottom style="medium">
        <color theme="0" tint="-0.3498947111423078"/>
      </bottom>
      <diagonal/>
    </border>
    <border>
      <left/>
      <right style="medium">
        <color theme="0" tint="-0.3498947111423078"/>
      </right>
      <top style="medium">
        <color theme="0" tint="-0.3498947111423078"/>
      </top>
      <bottom style="medium">
        <color theme="0" tint="-0.3498947111423078"/>
      </bottom>
      <diagonal/>
    </border>
    <border>
      <left/>
      <right style="medium">
        <color theme="0" tint="-0.24988555558946501"/>
      </right>
      <top style="medium">
        <color theme="0" tint="-0.24988555558946501"/>
      </top>
      <bottom style="medium">
        <color theme="0" tint="-0.3498947111423078"/>
      </bottom>
      <diagonal/>
    </border>
    <border>
      <left style="medium">
        <color theme="0" tint="-0.24988555558946501"/>
      </left>
      <right/>
      <top style="medium">
        <color theme="0" tint="-0.3498947111423078"/>
      </top>
      <bottom/>
      <diagonal/>
    </border>
    <border>
      <left/>
      <right style="medium">
        <color theme="0" tint="-0.24988555558946501"/>
      </right>
      <top style="medium">
        <color theme="0" tint="-0.3498947111423078"/>
      </top>
      <bottom/>
      <diagonal/>
    </border>
    <border>
      <left style="medium">
        <color theme="0" tint="-0.24988555558946501"/>
      </left>
      <right/>
      <top/>
      <bottom style="medium">
        <color theme="0" tint="-0.24988555558946501"/>
      </bottom>
      <diagonal/>
    </border>
    <border>
      <left/>
      <right style="medium">
        <color theme="0" tint="-0.24988555558946501"/>
      </right>
      <top/>
      <bottom style="medium">
        <color theme="0" tint="-0.24988555558946501"/>
      </bottom>
      <diagonal/>
    </border>
    <border>
      <left/>
      <right/>
      <top/>
      <bottom style="medium">
        <color theme="0" tint="-0.3498947111423078"/>
      </bottom>
      <diagonal/>
    </border>
    <border>
      <left/>
      <right/>
      <top style="medium">
        <color theme="0" tint="-0.3498947111423078"/>
      </top>
      <bottom/>
      <diagonal/>
    </border>
    <border>
      <left/>
      <right/>
      <top/>
      <bottom style="medium">
        <color theme="0" tint="-0.24988555558946501"/>
      </bottom>
      <diagonal/>
    </border>
    <border>
      <left style="thin">
        <color theme="0" tint="-0.1498764000366222"/>
      </left>
      <right style="thin">
        <color theme="0" tint="-0.1498764000366222"/>
      </right>
      <top/>
      <bottom style="thin">
        <color theme="0" tint="-0.1498764000366222"/>
      </bottom>
      <diagonal/>
    </border>
    <border>
      <left style="thin">
        <color theme="0" tint="-0.1498764000366222"/>
      </left>
      <right/>
      <top/>
      <bottom style="thin">
        <color theme="0" tint="-0.1498764000366222"/>
      </bottom>
      <diagonal/>
    </border>
    <border>
      <left/>
      <right style="thin">
        <color theme="0" tint="-0.1498764000366222"/>
      </right>
      <top/>
      <bottom style="thin">
        <color theme="0" tint="-0.14987640003662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theme="0" tint="-0.1498764000366222"/>
      </right>
      <top/>
      <bottom/>
      <diagonal/>
    </border>
    <border>
      <left/>
      <right/>
      <top/>
      <bottom style="medium">
        <color auto="1"/>
      </bottom>
      <diagonal/>
    </border>
    <border>
      <left/>
      <right/>
      <top style="medium">
        <color auto="1"/>
      </top>
      <bottom style="thin">
        <color theme="0" tint="-0.14990691854609822"/>
      </bottom>
      <diagonal/>
    </border>
    <border>
      <left/>
      <right/>
      <top style="thin">
        <color theme="0" tint="-0.14990691854609822"/>
      </top>
      <bottom style="thin">
        <color theme="0" tint="-0.14990691854609822"/>
      </bottom>
      <diagonal/>
    </border>
    <border>
      <left/>
      <right/>
      <top/>
      <bottom style="thin">
        <color theme="0" tint="-0.14990691854609822"/>
      </bottom>
      <diagonal/>
    </border>
    <border>
      <left/>
      <right/>
      <top/>
      <bottom style="thin">
        <color auto="1"/>
      </bottom>
      <diagonal/>
    </border>
    <border>
      <left/>
      <right/>
      <top style="thin">
        <color auto="1"/>
      </top>
      <bottom style="thin">
        <color auto="1"/>
      </bottom>
      <diagonal/>
    </border>
    <border>
      <left/>
      <right/>
      <top style="thin">
        <color theme="0" tint="-0.14990691854609822"/>
      </top>
      <bottom style="thin">
        <color auto="1"/>
      </bottom>
      <diagonal/>
    </border>
    <border>
      <left/>
      <right/>
      <top style="medium">
        <color rgb="FF006699"/>
      </top>
      <bottom/>
      <diagonal/>
    </border>
    <border>
      <left/>
      <right/>
      <top/>
      <bottom style="medium">
        <color rgb="FF006699"/>
      </bottom>
      <diagonal/>
    </border>
    <border>
      <left/>
      <right/>
      <top style="medium">
        <color theme="0" tint="-0.3498947111423078"/>
      </top>
      <bottom style="medium">
        <color theme="0" tint="-0.3498947111423078"/>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thin">
        <color indexed="9"/>
      </left>
      <right/>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top/>
      <bottom style="thin">
        <color indexed="9"/>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theme="0" tint="-0.3498947111423078"/>
      </left>
      <right/>
      <top style="medium">
        <color theme="0" tint="-0.3498947111423078"/>
      </top>
      <bottom style="medium">
        <color theme="0" tint="-0.3498947111423078"/>
      </bottom>
      <diagonal/>
    </border>
    <border>
      <left style="medium">
        <color theme="0" tint="-0.24988555558946501"/>
      </left>
      <right/>
      <top style="medium">
        <color theme="0" tint="-0.24988555558946501"/>
      </top>
      <bottom style="medium">
        <color theme="0" tint="-0.3498947111423078"/>
      </bottom>
      <diagonal/>
    </border>
    <border>
      <left/>
      <right/>
      <top style="medium">
        <color theme="0" tint="-0.24988555558946501"/>
      </top>
      <bottom style="medium">
        <color theme="0" tint="-0.3498947111423078"/>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top style="thin">
        <color auto="1"/>
      </top>
      <bottom style="thin">
        <color theme="0" tint="-0.14990691854609822"/>
      </bottom>
      <diagonal/>
    </border>
    <border>
      <left/>
      <right/>
      <top style="thin">
        <color theme="0" tint="-0.14990691854609822"/>
      </top>
      <bottom/>
      <diagonal/>
    </border>
    <border>
      <left/>
      <right/>
      <top style="thin">
        <color theme="0" tint="-0.14990691854609822"/>
      </top>
      <bottom style="medium">
        <color auto="1"/>
      </bottom>
      <diagonal/>
    </border>
    <border>
      <left/>
      <right/>
      <top style="medium">
        <color rgb="FF006699"/>
      </top>
      <bottom style="medium">
        <color rgb="FF006699"/>
      </bottom>
      <diagonal/>
    </border>
  </borders>
  <cellStyleXfs count="3">
    <xf numFmtId="0" fontId="0" fillId="0" borderId="0"/>
    <xf numFmtId="9" fontId="76" fillId="0" borderId="0" applyFill="0" applyBorder="0" applyAlignment="0" applyProtection="0"/>
    <xf numFmtId="0" fontId="14" fillId="2" borderId="0" applyNumberFormat="0" applyBorder="0" applyAlignment="0" applyProtection="0"/>
  </cellStyleXfs>
  <cellXfs count="455">
    <xf numFmtId="0" fontId="0" fillId="0" borderId="0" xfId="0" applyFont="1" applyAlignment="1"/>
    <xf numFmtId="0" fontId="17" fillId="0" borderId="0" xfId="0" applyFont="1" applyAlignment="1">
      <alignment vertical="center"/>
    </xf>
    <xf numFmtId="0" fontId="1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Fill="1" applyAlignment="1">
      <alignment vertical="center"/>
    </xf>
    <xf numFmtId="0" fontId="17" fillId="0" borderId="0" xfId="0" applyFont="1" applyFill="1" applyBorder="1" applyAlignment="1">
      <alignment horizontal="left" vertical="center" wrapText="1"/>
    </xf>
    <xf numFmtId="0" fontId="17" fillId="9" borderId="0" xfId="0" applyFont="1" applyFill="1" applyAlignment="1">
      <alignment vertical="center"/>
    </xf>
    <xf numFmtId="0" fontId="17" fillId="0" borderId="0" xfId="0" applyFont="1" applyFill="1" applyBorder="1" applyAlignment="1">
      <alignment horizontal="left" vertical="center"/>
    </xf>
    <xf numFmtId="0" fontId="17" fillId="9" borderId="0" xfId="0" applyFont="1" applyFill="1" applyAlignment="1">
      <alignment horizontal="left" vertical="center"/>
    </xf>
    <xf numFmtId="0" fontId="17" fillId="0" borderId="0" xfId="0" applyFont="1" applyAlignment="1">
      <alignment horizontal="left" vertical="center"/>
    </xf>
    <xf numFmtId="0" fontId="17" fillId="10" borderId="0" xfId="0" applyFont="1" applyFill="1" applyAlignment="1">
      <alignment vertical="center"/>
    </xf>
    <xf numFmtId="0" fontId="19" fillId="0" borderId="0" xfId="0" applyFont="1" applyFill="1" applyBorder="1" applyAlignment="1">
      <alignment horizontal="left" vertical="center"/>
    </xf>
    <xf numFmtId="0" fontId="18" fillId="0" borderId="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Alignment="1">
      <alignment vertical="center" wrapText="1"/>
    </xf>
    <xf numFmtId="0" fontId="18"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Alignment="1">
      <alignment vertical="center"/>
    </xf>
    <xf numFmtId="0" fontId="21" fillId="6" borderId="0" xfId="0" applyFont="1" applyFill="1" applyBorder="1" applyAlignment="1">
      <alignment vertical="center"/>
    </xf>
    <xf numFmtId="0" fontId="17" fillId="10" borderId="0" xfId="0" applyFont="1" applyFill="1" applyAlignment="1">
      <alignment horizontal="left" vertical="center"/>
    </xf>
    <xf numFmtId="0" fontId="21" fillId="6" borderId="0" xfId="0" applyFont="1" applyFill="1" applyBorder="1" applyAlignment="1"/>
    <xf numFmtId="0" fontId="0" fillId="6" borderId="0" xfId="0" applyFont="1" applyFill="1" applyBorder="1" applyAlignment="1">
      <alignment horizontal="left" vertical="center"/>
    </xf>
    <xf numFmtId="0" fontId="22" fillId="6" borderId="0" xfId="0" applyFont="1" applyFill="1" applyBorder="1" applyAlignment="1">
      <alignment vertical="center" wrapText="1"/>
    </xf>
    <xf numFmtId="0" fontId="21" fillId="6" borderId="0" xfId="0" applyFont="1" applyFill="1" applyBorder="1" applyAlignment="1">
      <alignment vertical="center" wrapText="1"/>
    </xf>
    <xf numFmtId="0" fontId="21" fillId="6" borderId="0" xfId="0" applyFont="1" applyFill="1" applyBorder="1" applyAlignment="1">
      <alignment horizontal="center"/>
    </xf>
    <xf numFmtId="0" fontId="20" fillId="0" borderId="0" xfId="0" applyFont="1" applyFill="1" applyBorder="1" applyAlignment="1">
      <alignment vertical="center"/>
    </xf>
    <xf numFmtId="0" fontId="17" fillId="0" borderId="0" xfId="0" applyFont="1" applyFill="1" applyBorder="1" applyAlignment="1">
      <alignment vertical="center"/>
    </xf>
    <xf numFmtId="0" fontId="19" fillId="0" borderId="0" xfId="0" applyFont="1" applyBorder="1" applyAlignment="1">
      <alignment vertical="center"/>
    </xf>
    <xf numFmtId="0" fontId="23" fillId="6" borderId="0" xfId="0" applyFont="1" applyFill="1" applyBorder="1" applyAlignment="1">
      <alignment horizontal="left" vertical="center"/>
    </xf>
    <xf numFmtId="0" fontId="24" fillId="6" borderId="0" xfId="0" applyFont="1" applyFill="1" applyBorder="1" applyAlignment="1" applyProtection="1">
      <alignment horizontal="center" vertical="center"/>
    </xf>
    <xf numFmtId="0" fontId="24" fillId="8" borderId="0" xfId="0" applyFont="1" applyFill="1" applyBorder="1" applyAlignment="1" applyProtection="1">
      <alignment vertical="center"/>
    </xf>
    <xf numFmtId="9" fontId="18" fillId="6" borderId="0" xfId="2" applyNumberFormat="1" applyFont="1" applyFill="1" applyBorder="1" applyAlignment="1" applyProtection="1">
      <alignment horizontal="center" vertical="center" textRotation="90" wrapText="1"/>
    </xf>
    <xf numFmtId="0" fontId="18" fillId="6" borderId="0" xfId="2" applyFont="1" applyFill="1" applyBorder="1" applyAlignment="1" applyProtection="1">
      <alignment horizontal="center" vertical="center" textRotation="90" wrapText="1"/>
    </xf>
    <xf numFmtId="164" fontId="18" fillId="6" borderId="0" xfId="2" applyNumberFormat="1" applyFont="1" applyFill="1" applyBorder="1" applyAlignment="1" applyProtection="1">
      <alignment horizontal="center" vertical="center" textRotation="90" wrapText="1"/>
    </xf>
    <xf numFmtId="2" fontId="2" fillId="6" borderId="0" xfId="0" applyNumberFormat="1"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1" fontId="25" fillId="11" borderId="0" xfId="0" applyNumberFormat="1" applyFont="1" applyFill="1" applyBorder="1" applyAlignment="1" applyProtection="1">
      <alignment horizontal="center" vertical="center" wrapText="1"/>
    </xf>
    <xf numFmtId="0" fontId="26" fillId="6" borderId="0" xfId="0" applyFont="1" applyFill="1" applyBorder="1" applyAlignment="1" applyProtection="1">
      <alignment vertical="center"/>
    </xf>
    <xf numFmtId="164" fontId="25" fillId="11" borderId="0" xfId="0" applyNumberFormat="1" applyFont="1" applyFill="1" applyBorder="1" applyAlignment="1" applyProtection="1">
      <alignment horizontal="center" vertical="center" wrapText="1"/>
    </xf>
    <xf numFmtId="0" fontId="15" fillId="6" borderId="0" xfId="0" applyFont="1" applyFill="1" applyBorder="1" applyAlignment="1" applyProtection="1">
      <alignment horizontal="left" vertical="center"/>
    </xf>
    <xf numFmtId="0" fontId="23" fillId="6" borderId="0" xfId="0" applyFont="1" applyFill="1" applyBorder="1" applyAlignment="1" applyProtection="1">
      <alignment vertical="center"/>
    </xf>
    <xf numFmtId="0" fontId="25" fillId="12" borderId="3" xfId="0" applyFont="1" applyFill="1" applyBorder="1" applyAlignment="1" applyProtection="1">
      <alignment horizontal="center" vertical="center"/>
    </xf>
    <xf numFmtId="0" fontId="26" fillId="6" borderId="0" xfId="0" applyFont="1" applyFill="1" applyBorder="1" applyAlignment="1" applyProtection="1">
      <alignment horizontal="left" vertical="center"/>
    </xf>
    <xf numFmtId="0" fontId="25" fillId="13" borderId="4" xfId="0" applyFont="1" applyFill="1" applyBorder="1" applyAlignment="1" applyProtection="1">
      <alignment horizontal="center" vertical="center"/>
    </xf>
    <xf numFmtId="0" fontId="25" fillId="10" borderId="5" xfId="0" applyFont="1" applyFill="1" applyBorder="1" applyAlignment="1" applyProtection="1">
      <alignment horizontal="center" vertical="center"/>
    </xf>
    <xf numFmtId="0" fontId="25" fillId="14" borderId="4" xfId="0" applyFont="1" applyFill="1" applyBorder="1" applyAlignment="1" applyProtection="1">
      <alignment horizontal="center" vertical="center"/>
    </xf>
    <xf numFmtId="0" fontId="25" fillId="15" borderId="5" xfId="0" applyFont="1" applyFill="1" applyBorder="1" applyAlignment="1" applyProtection="1">
      <alignment horizontal="center" vertical="center"/>
    </xf>
    <xf numFmtId="0" fontId="25" fillId="16" borderId="4" xfId="0" applyFont="1" applyFill="1" applyBorder="1" applyAlignment="1" applyProtection="1">
      <alignment horizontal="center" vertical="center"/>
    </xf>
    <xf numFmtId="0" fontId="24" fillId="6" borderId="0" xfId="0" applyFont="1" applyFill="1" applyBorder="1" applyAlignment="1" applyProtection="1">
      <alignment vertical="center"/>
    </xf>
    <xf numFmtId="0" fontId="24" fillId="8" borderId="0" xfId="0" applyFont="1" applyFill="1" applyBorder="1" applyAlignment="1" applyProtection="1">
      <alignment vertical="center"/>
    </xf>
    <xf numFmtId="0" fontId="27" fillId="8" borderId="0" xfId="0" applyFont="1" applyFill="1" applyBorder="1" applyAlignment="1" applyProtection="1">
      <alignment vertical="center"/>
    </xf>
    <xf numFmtId="0" fontId="17" fillId="6" borderId="0" xfId="0" applyFont="1" applyFill="1" applyBorder="1" applyAlignment="1" applyProtection="1">
      <alignment horizontal="center" vertical="center"/>
    </xf>
    <xf numFmtId="0" fontId="17" fillId="6" borderId="0" xfId="0" applyFont="1" applyFill="1" applyBorder="1" applyAlignment="1" applyProtection="1">
      <alignment vertical="center"/>
    </xf>
    <xf numFmtId="165" fontId="17" fillId="6" borderId="0" xfId="0" applyNumberFormat="1" applyFont="1" applyFill="1" applyBorder="1" applyAlignment="1" applyProtection="1">
      <alignment horizontal="center" vertical="center"/>
    </xf>
    <xf numFmtId="164" fontId="17" fillId="6" borderId="0" xfId="0" applyNumberFormat="1"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9" fillId="6" borderId="0" xfId="0" applyFont="1" applyFill="1" applyBorder="1" applyAlignment="1" applyProtection="1">
      <alignment vertical="center"/>
    </xf>
    <xf numFmtId="165" fontId="30" fillId="6" borderId="0" xfId="0" applyNumberFormat="1" applyFont="1" applyFill="1" applyBorder="1" applyAlignment="1" applyProtection="1">
      <alignment horizontal="center" vertical="center"/>
    </xf>
    <xf numFmtId="165" fontId="29" fillId="6" borderId="0" xfId="0" applyNumberFormat="1" applyFont="1" applyFill="1" applyBorder="1" applyAlignment="1" applyProtection="1">
      <alignment horizontal="center" vertical="center"/>
    </xf>
    <xf numFmtId="164" fontId="29" fillId="6" borderId="0" xfId="0" applyNumberFormat="1" applyFont="1" applyFill="1" applyBorder="1" applyAlignment="1" applyProtection="1">
      <alignment horizontal="center" vertical="center"/>
    </xf>
    <xf numFmtId="1" fontId="31" fillId="8" borderId="0" xfId="0" applyNumberFormat="1" applyFont="1" applyFill="1" applyBorder="1" applyAlignment="1" applyProtection="1">
      <alignment horizontal="center" vertical="center" wrapText="1"/>
    </xf>
    <xf numFmtId="0" fontId="32" fillId="6" borderId="0" xfId="0" applyFont="1" applyFill="1" applyBorder="1" applyAlignment="1" applyProtection="1">
      <alignment horizontal="center" vertical="center"/>
    </xf>
    <xf numFmtId="0" fontId="27" fillId="8" borderId="0" xfId="0" applyFont="1" applyFill="1" applyBorder="1" applyAlignment="1" applyProtection="1">
      <alignment horizontal="center" vertical="center"/>
    </xf>
    <xf numFmtId="0" fontId="27" fillId="8" borderId="0" xfId="0" applyFont="1" applyFill="1" applyBorder="1" applyAlignment="1" applyProtection="1">
      <alignment vertical="center"/>
    </xf>
    <xf numFmtId="165" fontId="17" fillId="17" borderId="6" xfId="0" applyNumberFormat="1" applyFont="1" applyFill="1" applyBorder="1" applyAlignment="1" applyProtection="1">
      <alignment horizontal="center" vertical="center" wrapText="1"/>
    </xf>
    <xf numFmtId="165" fontId="17" fillId="17" borderId="7" xfId="0" applyNumberFormat="1" applyFont="1" applyFill="1" applyBorder="1" applyAlignment="1" applyProtection="1">
      <alignment horizontal="center" vertical="center" wrapText="1"/>
    </xf>
    <xf numFmtId="1" fontId="33" fillId="18" borderId="8" xfId="0" applyNumberFormat="1" applyFont="1" applyFill="1" applyBorder="1" applyAlignment="1" applyProtection="1">
      <alignment horizontal="center" vertical="center" wrapText="1"/>
    </xf>
    <xf numFmtId="165" fontId="2" fillId="17" borderId="6" xfId="0" applyNumberFormat="1" applyFont="1" applyFill="1" applyBorder="1" applyAlignment="1" applyProtection="1">
      <alignment horizontal="center" vertical="center" wrapText="1"/>
    </xf>
    <xf numFmtId="165" fontId="2" fillId="17" borderId="7" xfId="0" applyNumberFormat="1" applyFont="1" applyFill="1" applyBorder="1" applyAlignment="1" applyProtection="1">
      <alignment horizontal="center" vertical="center" wrapText="1"/>
    </xf>
    <xf numFmtId="0" fontId="30" fillId="6" borderId="0" xfId="0" applyFont="1" applyFill="1" applyBorder="1" applyAlignment="1">
      <alignment vertical="center"/>
    </xf>
    <xf numFmtId="0" fontId="34" fillId="6" borderId="0" xfId="0" applyFont="1" applyFill="1" applyBorder="1" applyAlignment="1">
      <alignment vertical="center"/>
    </xf>
    <xf numFmtId="0" fontId="34" fillId="6" borderId="0" xfId="0" applyFont="1" applyFill="1" applyBorder="1" applyAlignment="1" applyProtection="1">
      <alignment vertical="center"/>
      <protection locked="0"/>
    </xf>
    <xf numFmtId="164" fontId="3" fillId="6" borderId="0" xfId="0" applyNumberFormat="1" applyFont="1" applyFill="1" applyBorder="1" applyAlignment="1" applyProtection="1">
      <alignment horizontal="center" vertical="center"/>
      <protection locked="0"/>
    </xf>
    <xf numFmtId="164" fontId="3" fillId="6" borderId="0" xfId="0" applyNumberFormat="1" applyFont="1" applyFill="1" applyBorder="1" applyAlignment="1" applyProtection="1">
      <alignment vertical="center"/>
      <protection locked="0"/>
    </xf>
    <xf numFmtId="0" fontId="3" fillId="6" borderId="0" xfId="0" applyFont="1" applyFill="1" applyBorder="1" applyAlignment="1" applyProtection="1">
      <alignment vertical="center"/>
      <protection locked="0"/>
    </xf>
    <xf numFmtId="0" fontId="20" fillId="8" borderId="0" xfId="0" applyFont="1" applyFill="1" applyAlignment="1"/>
    <xf numFmtId="0" fontId="0" fillId="8" borderId="0" xfId="0" applyFont="1" applyFill="1" applyAlignment="1"/>
    <xf numFmtId="0" fontId="35" fillId="6" borderId="0" xfId="0" applyFont="1" applyFill="1" applyBorder="1" applyAlignment="1">
      <alignment horizontal="center" vertical="center"/>
    </xf>
    <xf numFmtId="0" fontId="35" fillId="6" borderId="0" xfId="0" applyFont="1" applyFill="1" applyBorder="1" applyAlignment="1">
      <alignment vertical="center"/>
    </xf>
    <xf numFmtId="9" fontId="35" fillId="6" borderId="0" xfId="0" applyNumberFormat="1" applyFont="1" applyFill="1" applyBorder="1" applyAlignment="1">
      <alignment horizontal="center" vertical="center"/>
    </xf>
    <xf numFmtId="0" fontId="33" fillId="19" borderId="0" xfId="0" applyFont="1" applyFill="1" applyBorder="1" applyAlignment="1">
      <alignment horizontal="center" vertical="center"/>
    </xf>
    <xf numFmtId="0" fontId="33" fillId="19" borderId="0" xfId="0" applyFont="1" applyFill="1" applyBorder="1" applyAlignment="1">
      <alignment horizontal="left" vertical="center"/>
    </xf>
    <xf numFmtId="0" fontId="36" fillId="16" borderId="0" xfId="0" applyFont="1" applyFill="1" applyBorder="1" applyAlignment="1">
      <alignment horizontal="center" vertical="center"/>
    </xf>
    <xf numFmtId="9" fontId="36" fillId="10" borderId="0" xfId="0" applyNumberFormat="1" applyFont="1" applyFill="1" applyBorder="1" applyAlignment="1">
      <alignment horizontal="center" vertical="center"/>
    </xf>
    <xf numFmtId="0" fontId="36" fillId="20" borderId="0" xfId="0" applyFont="1" applyFill="1" applyBorder="1" applyAlignment="1">
      <alignment horizontal="center" vertical="center"/>
    </xf>
    <xf numFmtId="1" fontId="11" fillId="8" borderId="0" xfId="0" applyNumberFormat="1" applyFont="1" applyFill="1" applyBorder="1" applyAlignment="1" applyProtection="1">
      <alignment horizontal="center" vertical="center"/>
      <protection hidden="1"/>
    </xf>
    <xf numFmtId="9" fontId="36" fillId="21" borderId="0" xfId="0" applyNumberFormat="1" applyFont="1" applyFill="1" applyBorder="1" applyAlignment="1">
      <alignment horizontal="center" vertical="center"/>
    </xf>
    <xf numFmtId="0" fontId="13" fillId="19" borderId="0" xfId="0" applyFont="1" applyFill="1" applyBorder="1" applyAlignment="1">
      <alignment horizontal="center" vertical="center"/>
    </xf>
    <xf numFmtId="0" fontId="37" fillId="22" borderId="0" xfId="0" applyFont="1" applyFill="1" applyBorder="1" applyAlignment="1">
      <alignment horizontal="center" vertical="center"/>
    </xf>
    <xf numFmtId="0" fontId="0" fillId="8" borderId="0" xfId="0" applyFont="1" applyFill="1" applyAlignment="1">
      <alignment horizontal="center"/>
    </xf>
    <xf numFmtId="49" fontId="38" fillId="8" borderId="0" xfId="0" applyNumberFormat="1" applyFont="1" applyFill="1" applyBorder="1" applyAlignment="1">
      <alignment horizontal="center" vertical="center"/>
    </xf>
    <xf numFmtId="0" fontId="38" fillId="8" borderId="0" xfId="0" applyFont="1" applyFill="1" applyBorder="1" applyAlignment="1">
      <alignment horizontal="center" vertical="center"/>
    </xf>
    <xf numFmtId="1" fontId="33" fillId="18" borderId="9" xfId="0" applyNumberFormat="1" applyFont="1" applyFill="1" applyBorder="1" applyAlignment="1" applyProtection="1">
      <alignment horizontal="center" vertical="center" wrapText="1"/>
    </xf>
    <xf numFmtId="0" fontId="37" fillId="23" borderId="10" xfId="0" applyFont="1" applyFill="1" applyBorder="1" applyAlignment="1" applyProtection="1">
      <alignment horizontal="center" vertical="center"/>
    </xf>
    <xf numFmtId="165" fontId="17" fillId="17" borderId="11" xfId="0" applyNumberFormat="1" applyFont="1" applyFill="1" applyBorder="1" applyAlignment="1" applyProtection="1">
      <alignment horizontal="center" vertical="center" wrapText="1"/>
    </xf>
    <xf numFmtId="0" fontId="37" fillId="23" borderId="12" xfId="0" applyFont="1" applyFill="1" applyBorder="1" applyAlignment="1" applyProtection="1">
      <alignment horizontal="center" vertical="center"/>
    </xf>
    <xf numFmtId="165" fontId="17" fillId="17" borderId="13" xfId="0" applyNumberFormat="1" applyFont="1" applyFill="1" applyBorder="1" applyAlignment="1" applyProtection="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9" borderId="0" xfId="0" applyFont="1" applyFill="1" applyAlignment="1">
      <alignment horizontal="left" vertical="center"/>
    </xf>
    <xf numFmtId="0" fontId="24" fillId="9" borderId="0" xfId="0" applyFont="1" applyFill="1" applyAlignment="1">
      <alignment vertical="center"/>
    </xf>
    <xf numFmtId="0" fontId="0" fillId="0" borderId="0" xfId="0" applyFont="1" applyAlignment="1"/>
    <xf numFmtId="0" fontId="19" fillId="6" borderId="0" xfId="0" applyFont="1" applyFill="1" applyBorder="1" applyAlignment="1" applyProtection="1">
      <alignment horizontal="left" vertical="center"/>
    </xf>
    <xf numFmtId="0" fontId="19" fillId="6" borderId="14" xfId="0" applyFont="1" applyFill="1" applyBorder="1" applyAlignment="1" applyProtection="1">
      <alignment horizontal="left" vertical="center"/>
    </xf>
    <xf numFmtId="0" fontId="19" fillId="6" borderId="15" xfId="0" applyFont="1" applyFill="1" applyBorder="1" applyAlignment="1" applyProtection="1">
      <alignment horizontal="left" vertical="center"/>
    </xf>
    <xf numFmtId="0" fontId="19" fillId="6" borderId="16" xfId="0" applyFont="1" applyFill="1" applyBorder="1" applyAlignment="1" applyProtection="1">
      <alignment horizontal="left" vertical="center"/>
    </xf>
    <xf numFmtId="0" fontId="16" fillId="0" borderId="0" xfId="0" applyFont="1" applyAlignment="1">
      <alignment vertical="center"/>
    </xf>
    <xf numFmtId="0" fontId="20" fillId="0" borderId="0" xfId="0" applyFont="1" applyFill="1" applyAlignment="1">
      <alignment horizontal="center" vertical="center"/>
    </xf>
    <xf numFmtId="0" fontId="19" fillId="0" borderId="0" xfId="0" applyFont="1" applyAlignment="1">
      <alignment horizontal="center" vertical="center"/>
    </xf>
    <xf numFmtId="0" fontId="39" fillId="8" borderId="0" xfId="0" applyFont="1" applyFill="1" applyBorder="1" applyAlignment="1">
      <alignment horizontal="left" vertical="center" wrapText="1"/>
    </xf>
    <xf numFmtId="0" fontId="39" fillId="8" borderId="0" xfId="0" applyFont="1" applyFill="1" applyBorder="1" applyAlignment="1">
      <alignment horizontal="center" vertical="center"/>
    </xf>
    <xf numFmtId="0" fontId="39" fillId="8" borderId="0" xfId="0" applyFont="1" applyFill="1" applyBorder="1" applyAlignment="1">
      <alignment vertical="center" wrapText="1"/>
    </xf>
    <xf numFmtId="0" fontId="40" fillId="6" borderId="0" xfId="0" applyFont="1" applyFill="1" applyBorder="1" applyAlignment="1">
      <alignment vertical="center"/>
    </xf>
    <xf numFmtId="0" fontId="10" fillId="8" borderId="0" xfId="0" applyFont="1" applyFill="1" applyBorder="1" applyAlignment="1">
      <alignment vertical="center" wrapText="1"/>
    </xf>
    <xf numFmtId="9" fontId="17" fillId="6" borderId="0" xfId="2" applyNumberFormat="1" applyFont="1" applyFill="1" applyBorder="1" applyAlignment="1" applyProtection="1">
      <alignment horizontal="center" vertical="center" textRotation="90" wrapText="1"/>
    </xf>
    <xf numFmtId="0" fontId="17" fillId="6" borderId="0" xfId="2" applyFont="1" applyFill="1" applyBorder="1" applyAlignment="1" applyProtection="1">
      <alignment horizontal="center" vertical="center" textRotation="90" wrapText="1"/>
    </xf>
    <xf numFmtId="0" fontId="15" fillId="0" borderId="0" xfId="0" applyFont="1" applyAlignment="1"/>
    <xf numFmtId="0" fontId="0" fillId="8" borderId="0" xfId="0" applyFont="1" applyFill="1" applyAlignment="1">
      <alignment wrapText="1"/>
    </xf>
    <xf numFmtId="0" fontId="10" fillId="8" borderId="0" xfId="0" applyFont="1" applyFill="1" applyBorder="1" applyAlignment="1">
      <alignment wrapText="1"/>
    </xf>
    <xf numFmtId="0" fontId="10" fillId="8" borderId="0" xfId="0" applyFont="1" applyFill="1" applyAlignment="1">
      <alignment wrapText="1"/>
    </xf>
    <xf numFmtId="0" fontId="24" fillId="24" borderId="17" xfId="0" applyFont="1" applyFill="1" applyBorder="1" applyAlignment="1" applyProtection="1">
      <alignment horizontal="center" vertical="center" wrapText="1"/>
      <protection locked="0"/>
    </xf>
    <xf numFmtId="0" fontId="24" fillId="24" borderId="18" xfId="0" applyFont="1" applyFill="1" applyBorder="1" applyAlignment="1" applyProtection="1">
      <alignment horizontal="center" vertical="center" wrapText="1"/>
      <protection locked="0"/>
    </xf>
    <xf numFmtId="0" fontId="24" fillId="14" borderId="19" xfId="0" applyFont="1" applyFill="1" applyBorder="1" applyAlignment="1" applyProtection="1">
      <alignment horizontal="center" vertical="center" wrapText="1"/>
    </xf>
    <xf numFmtId="1" fontId="17" fillId="11" borderId="0" xfId="0" applyNumberFormat="1" applyFont="1" applyFill="1" applyBorder="1" applyAlignment="1" applyProtection="1">
      <alignment horizontal="center" vertical="center" wrapText="1"/>
    </xf>
    <xf numFmtId="0" fontId="0" fillId="8" borderId="0" xfId="0" applyFont="1" applyFill="1" applyAlignment="1"/>
    <xf numFmtId="10" fontId="17" fillId="11" borderId="0" xfId="0" applyNumberFormat="1" applyFont="1" applyFill="1" applyBorder="1" applyAlignment="1" applyProtection="1">
      <alignment horizontal="center" vertical="center" wrapText="1"/>
    </xf>
    <xf numFmtId="0" fontId="24" fillId="0" borderId="0" xfId="0" applyFont="1" applyAlignment="1"/>
    <xf numFmtId="165" fontId="17" fillId="25" borderId="0" xfId="0" applyNumberFormat="1" applyFont="1" applyFill="1" applyBorder="1" applyAlignment="1" applyProtection="1">
      <alignment horizontal="center" vertical="center"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xf numFmtId="0" fontId="42" fillId="8" borderId="0" xfId="0" applyFont="1" applyFill="1" applyBorder="1" applyAlignment="1" applyProtection="1">
      <alignment horizontal="left" vertical="center"/>
    </xf>
    <xf numFmtId="2" fontId="0" fillId="0" borderId="0" xfId="0" applyNumberFormat="1" applyFont="1" applyAlignment="1">
      <alignment horizontal="center" vertical="center"/>
    </xf>
    <xf numFmtId="0" fontId="0" fillId="4" borderId="0" xfId="0" applyFont="1" applyFill="1" applyAlignment="1">
      <alignment horizontal="left" vertical="top" wrapText="1"/>
    </xf>
    <xf numFmtId="0" fontId="0" fillId="4" borderId="0"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1"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23" xfId="0" applyFont="1" applyFill="1" applyBorder="1" applyAlignment="1">
      <alignment horizontal="left" vertical="top" wrapText="1"/>
    </xf>
    <xf numFmtId="10" fontId="17" fillId="11" borderId="0" xfId="1" applyNumberFormat="1" applyFont="1" applyFill="1" applyBorder="1" applyAlignment="1" applyProtection="1">
      <alignment horizontal="center" vertical="center" wrapText="1"/>
    </xf>
    <xf numFmtId="0" fontId="42" fillId="8" borderId="0" xfId="0" applyFont="1" applyFill="1" applyBorder="1" applyAlignment="1" applyProtection="1">
      <alignment horizontal="left" vertical="center"/>
    </xf>
    <xf numFmtId="0" fontId="41" fillId="8" borderId="0" xfId="0" applyFont="1" applyFill="1" applyBorder="1" applyAlignment="1" applyProtection="1">
      <alignment horizontal="center" vertical="center"/>
    </xf>
    <xf numFmtId="0" fontId="0" fillId="0" borderId="0" xfId="0" applyFont="1" applyAlignment="1"/>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applyProtection="1">
      <protection locked="0"/>
    </xf>
    <xf numFmtId="0" fontId="8" fillId="8" borderId="0" xfId="0" applyFont="1" applyFill="1" applyBorder="1" applyAlignment="1" applyProtection="1">
      <alignment horizontal="center" vertical="center"/>
      <protection locked="0"/>
    </xf>
    <xf numFmtId="0" fontId="43" fillId="8" borderId="0" xfId="0" applyFont="1" applyFill="1" applyAlignment="1" applyProtection="1">
      <alignment horizontal="center" vertical="center"/>
      <protection locked="0"/>
    </xf>
    <xf numFmtId="0" fontId="2" fillId="6" borderId="0" xfId="0" applyFont="1" applyFill="1" applyBorder="1" applyAlignment="1" applyProtection="1">
      <alignment vertical="center"/>
      <protection locked="0"/>
    </xf>
    <xf numFmtId="0" fontId="44" fillId="8" borderId="0" xfId="0" applyFont="1" applyFill="1" applyBorder="1" applyAlignment="1" applyProtection="1">
      <alignment horizontal="center" vertical="center" wrapText="1"/>
      <protection locked="0"/>
    </xf>
    <xf numFmtId="0" fontId="0" fillId="8" borderId="0" xfId="0" applyFont="1" applyFill="1" applyAlignment="1" applyProtection="1">
      <protection locked="0"/>
    </xf>
    <xf numFmtId="9" fontId="25" fillId="24" borderId="0" xfId="2" applyNumberFormat="1" applyFont="1" applyFill="1" applyBorder="1" applyAlignment="1" applyProtection="1">
      <alignment horizontal="center" vertical="center" textRotation="90" wrapText="1"/>
      <protection locked="0"/>
    </xf>
    <xf numFmtId="0" fontId="25" fillId="11" borderId="0" xfId="2" applyFont="1" applyFill="1" applyBorder="1" applyAlignment="1" applyProtection="1">
      <alignment horizontal="center" vertical="center" textRotation="90" wrapText="1"/>
      <protection locked="0"/>
    </xf>
    <xf numFmtId="164" fontId="25" fillId="11" borderId="0" xfId="2" applyNumberFormat="1" applyFont="1" applyFill="1" applyBorder="1" applyAlignment="1" applyProtection="1">
      <alignment horizontal="center" vertical="center" textRotation="90" wrapText="1"/>
      <protection locked="0"/>
    </xf>
    <xf numFmtId="0" fontId="1" fillId="5" borderId="21" xfId="0" applyFont="1" applyFill="1" applyBorder="1" applyAlignment="1">
      <alignment horizontal="left" vertical="top" wrapText="1"/>
    </xf>
    <xf numFmtId="0" fontId="0" fillId="5" borderId="20" xfId="0" applyFont="1" applyFill="1" applyBorder="1" applyAlignment="1">
      <alignment horizontal="left" vertical="top" wrapText="1"/>
    </xf>
    <xf numFmtId="0" fontId="40" fillId="6" borderId="0" xfId="0" applyFont="1" applyFill="1" applyBorder="1" applyAlignment="1">
      <alignment horizontal="left" vertical="center" wrapText="1"/>
    </xf>
    <xf numFmtId="0" fontId="13" fillId="8" borderId="0" xfId="0" applyFont="1" applyFill="1" applyBorder="1" applyAlignment="1">
      <alignment vertical="center"/>
    </xf>
    <xf numFmtId="0" fontId="21" fillId="6" borderId="0" xfId="0" applyFont="1" applyFill="1" applyBorder="1" applyAlignment="1"/>
    <xf numFmtId="0" fontId="0" fillId="0" borderId="0" xfId="0" applyFont="1" applyBorder="1" applyAlignment="1"/>
    <xf numFmtId="0" fontId="0" fillId="3" borderId="0" xfId="0" applyFont="1" applyFill="1" applyAlignment="1" applyProtection="1">
      <protection locked="0"/>
    </xf>
    <xf numFmtId="165" fontId="19" fillId="17" borderId="23" xfId="0" applyNumberFormat="1" applyFont="1" applyFill="1" applyBorder="1" applyAlignment="1" applyProtection="1">
      <alignment horizontal="center" vertical="center" wrapText="1"/>
    </xf>
    <xf numFmtId="165" fontId="19" fillId="17" borderId="23" xfId="0" applyNumberFormat="1" applyFont="1" applyFill="1" applyBorder="1" applyAlignment="1" applyProtection="1">
      <alignment horizontal="center" vertical="center" wrapText="1"/>
    </xf>
    <xf numFmtId="2" fontId="0" fillId="0" borderId="0" xfId="0" applyNumberFormat="1" applyFont="1" applyAlignment="1"/>
    <xf numFmtId="0" fontId="45" fillId="8" borderId="0" xfId="0" applyFont="1" applyFill="1" applyBorder="1" applyAlignment="1" applyProtection="1">
      <alignment horizontal="center" vertical="center"/>
    </xf>
    <xf numFmtId="0" fontId="42" fillId="8" borderId="0" xfId="0" applyFont="1" applyFill="1" applyBorder="1" applyAlignment="1" applyProtection="1">
      <alignment horizontal="left" vertical="center"/>
    </xf>
    <xf numFmtId="0" fontId="8" fillId="8" borderId="0" xfId="0" applyFont="1" applyFill="1" applyBorder="1" applyAlignment="1" applyProtection="1">
      <alignment horizontal="center" vertical="center"/>
      <protection locked="0"/>
    </xf>
    <xf numFmtId="0" fontId="0" fillId="8" borderId="0" xfId="0" applyFont="1" applyFill="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Alignment="1">
      <alignment horizontal="center" vertical="center"/>
    </xf>
    <xf numFmtId="9" fontId="39" fillId="24" borderId="0" xfId="2" applyNumberFormat="1" applyFont="1" applyFill="1" applyBorder="1" applyAlignment="1" applyProtection="1">
      <alignment horizontal="center" vertical="center" textRotation="90" wrapText="1"/>
      <protection locked="0"/>
    </xf>
    <xf numFmtId="0" fontId="39" fillId="24" borderId="0" xfId="2" applyFont="1" applyFill="1" applyBorder="1" applyAlignment="1" applyProtection="1">
      <alignment horizontal="center" vertical="center" textRotation="90" wrapText="1"/>
      <protection locked="0"/>
    </xf>
    <xf numFmtId="0" fontId="24" fillId="14" borderId="24" xfId="0" applyFont="1" applyFill="1" applyBorder="1" applyAlignment="1" applyProtection="1">
      <alignment horizontal="center" vertical="center" wrapText="1"/>
    </xf>
    <xf numFmtId="0" fontId="1" fillId="8" borderId="0" xfId="0" applyFont="1" applyFill="1" applyBorder="1" applyAlignment="1">
      <alignment horizontal="left" vertical="top" wrapText="1"/>
    </xf>
    <xf numFmtId="0" fontId="24" fillId="14" borderId="0" xfId="0" applyFont="1" applyFill="1" applyBorder="1" applyAlignment="1" applyProtection="1">
      <alignment horizontal="center" vertical="center" wrapText="1"/>
    </xf>
    <xf numFmtId="0" fontId="24" fillId="24" borderId="18" xfId="0" applyFont="1" applyFill="1" applyBorder="1" applyAlignment="1" applyProtection="1">
      <alignment horizontal="center" vertical="center" wrapText="1"/>
      <protection locked="0"/>
    </xf>
    <xf numFmtId="0" fontId="22" fillId="6" borderId="0" xfId="0" applyFont="1" applyFill="1" applyBorder="1" applyAlignment="1">
      <alignment horizontal="left" vertical="center" wrapText="1"/>
    </xf>
    <xf numFmtId="2" fontId="0" fillId="0" borderId="0" xfId="0" applyNumberFormat="1" applyFont="1" applyAlignment="1">
      <alignment horizontal="center" vertical="center"/>
    </xf>
    <xf numFmtId="0" fontId="24" fillId="6" borderId="0" xfId="0" applyFont="1" applyFill="1" applyBorder="1" applyAlignment="1" applyProtection="1">
      <alignment vertical="top"/>
    </xf>
    <xf numFmtId="0" fontId="0" fillId="0" borderId="0" xfId="0" applyFont="1" applyAlignment="1">
      <alignment vertical="top" wrapText="1"/>
    </xf>
    <xf numFmtId="0" fontId="46" fillId="8" borderId="0" xfId="0" applyFont="1" applyFill="1" applyBorder="1" applyAlignment="1">
      <alignment horizontal="left" vertical="top" wrapText="1"/>
    </xf>
    <xf numFmtId="0" fontId="47" fillId="8" borderId="0" xfId="0" applyFont="1" applyFill="1" applyBorder="1" applyAlignment="1">
      <alignment horizontal="left" vertical="top" wrapText="1"/>
    </xf>
    <xf numFmtId="0" fontId="46" fillId="8" borderId="0" xfId="0" applyFont="1" applyFill="1" applyAlignment="1"/>
    <xf numFmtId="0" fontId="48" fillId="8" borderId="0" xfId="0" applyFont="1" applyFill="1" applyBorder="1" applyAlignment="1">
      <alignment vertical="center" wrapText="1"/>
    </xf>
    <xf numFmtId="0" fontId="0" fillId="26" borderId="25" xfId="0" applyFont="1" applyFill="1" applyBorder="1" applyAlignment="1">
      <alignment horizontal="left" vertical="top" wrapText="1"/>
    </xf>
    <xf numFmtId="0" fontId="0" fillId="26" borderId="0" xfId="0" applyFont="1" applyFill="1" applyBorder="1" applyAlignment="1">
      <alignment horizontal="left" vertical="top" wrapText="1"/>
    </xf>
    <xf numFmtId="0" fontId="15" fillId="9" borderId="0" xfId="0" applyFont="1" applyFill="1" applyBorder="1" applyAlignment="1">
      <alignment horizontal="left" vertical="top" wrapText="1"/>
    </xf>
    <xf numFmtId="0" fontId="0" fillId="27"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12" fillId="8" borderId="0" xfId="0" applyFont="1" applyFill="1" applyAlignment="1">
      <alignment vertical="top" wrapText="1"/>
    </xf>
    <xf numFmtId="0" fontId="49" fillId="28" borderId="0" xfId="0" applyFont="1" applyFill="1" applyAlignment="1">
      <alignment vertical="top" wrapText="1"/>
    </xf>
    <xf numFmtId="0" fontId="12" fillId="28" borderId="0" xfId="0" applyFont="1" applyFill="1" applyAlignment="1">
      <alignment vertical="top" wrapText="1"/>
    </xf>
    <xf numFmtId="0" fontId="50" fillId="28" borderId="0" xfId="0" applyFont="1" applyFill="1" applyBorder="1" applyAlignment="1" applyProtection="1">
      <alignment vertical="top"/>
    </xf>
    <xf numFmtId="0" fontId="51" fillId="26" borderId="0" xfId="0" applyFont="1" applyFill="1" applyBorder="1" applyAlignment="1">
      <alignment horizontal="left" vertical="top" wrapText="1"/>
    </xf>
    <xf numFmtId="0" fontId="51" fillId="26" borderId="25" xfId="0" applyFont="1" applyFill="1" applyBorder="1" applyAlignment="1">
      <alignment horizontal="left" vertical="top" wrapText="1"/>
    </xf>
    <xf numFmtId="0" fontId="0" fillId="22" borderId="0" xfId="0" applyFont="1" applyFill="1" applyBorder="1" applyAlignment="1">
      <alignment horizontal="left" vertical="top" wrapText="1"/>
    </xf>
    <xf numFmtId="0" fontId="0" fillId="29" borderId="0" xfId="0" applyFont="1" applyFill="1" applyBorder="1" applyAlignment="1">
      <alignment horizontal="left" vertical="top" wrapText="1"/>
    </xf>
    <xf numFmtId="0" fontId="15" fillId="27" borderId="0" xfId="0" applyFont="1" applyFill="1" applyBorder="1" applyAlignment="1">
      <alignment horizontal="left" vertical="top" wrapText="1"/>
    </xf>
    <xf numFmtId="0" fontId="51" fillId="26" borderId="26" xfId="0" applyFont="1" applyFill="1" applyBorder="1" applyAlignment="1">
      <alignment horizontal="left" vertical="top" wrapText="1"/>
    </xf>
    <xf numFmtId="0" fontId="51" fillId="26" borderId="27" xfId="0" applyFont="1" applyFill="1" applyBorder="1" applyAlignment="1">
      <alignment horizontal="left" vertical="top" wrapText="1"/>
    </xf>
    <xf numFmtId="0" fontId="51" fillId="26" borderId="28" xfId="0" applyFont="1" applyFill="1" applyBorder="1" applyAlignment="1">
      <alignment horizontal="left" vertical="top" wrapText="1"/>
    </xf>
    <xf numFmtId="0" fontId="52" fillId="26" borderId="28"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27" xfId="0" applyFont="1" applyFill="1" applyBorder="1" applyAlignment="1">
      <alignment horizontal="left" vertical="top" wrapText="1"/>
    </xf>
    <xf numFmtId="0" fontId="0" fillId="29"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15" fillId="27" borderId="29" xfId="0" applyFont="1" applyFill="1" applyBorder="1" applyAlignment="1">
      <alignment horizontal="left" vertical="top" wrapText="1"/>
    </xf>
    <xf numFmtId="0" fontId="0" fillId="26" borderId="29" xfId="0" applyFont="1" applyFill="1" applyBorder="1" applyAlignment="1">
      <alignment horizontal="left" vertical="top" wrapText="1"/>
    </xf>
    <xf numFmtId="0" fontId="51" fillId="26" borderId="29" xfId="0" applyFont="1" applyFill="1" applyBorder="1" applyAlignment="1">
      <alignment horizontal="left" vertical="top" wrapText="1"/>
    </xf>
    <xf numFmtId="0" fontId="24" fillId="29" borderId="29" xfId="0" applyFont="1" applyFill="1" applyBorder="1" applyAlignment="1" applyProtection="1">
      <alignment vertical="center"/>
    </xf>
    <xf numFmtId="0" fontId="15" fillId="27" borderId="29" xfId="0" applyFont="1" applyFill="1" applyBorder="1" applyAlignment="1">
      <alignment vertical="top" wrapText="1"/>
    </xf>
    <xf numFmtId="0" fontId="0" fillId="22" borderId="29" xfId="0" applyFont="1" applyFill="1" applyBorder="1" applyAlignment="1">
      <alignment horizontal="left" vertical="top" wrapText="1"/>
    </xf>
    <xf numFmtId="0" fontId="15" fillId="9" borderId="29" xfId="0" applyFont="1" applyFill="1" applyBorder="1" applyAlignment="1">
      <alignment horizontal="left" vertical="top" wrapText="1"/>
    </xf>
    <xf numFmtId="0" fontId="51" fillId="26" borderId="30" xfId="0" applyFont="1" applyFill="1" applyBorder="1" applyAlignment="1">
      <alignment horizontal="left" vertical="top" wrapText="1"/>
    </xf>
    <xf numFmtId="0" fontId="0" fillId="26" borderId="30" xfId="0" applyFont="1" applyFill="1" applyBorder="1" applyAlignment="1">
      <alignment horizontal="left" vertical="top" wrapText="1"/>
    </xf>
    <xf numFmtId="0" fontId="51" fillId="26" borderId="31"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26" borderId="31" xfId="0" applyFont="1" applyFill="1" applyBorder="1" applyAlignment="1">
      <alignment horizontal="left" vertical="top" wrapText="1"/>
    </xf>
    <xf numFmtId="0" fontId="15" fillId="26" borderId="28" xfId="0" applyFont="1" applyFill="1" applyBorder="1" applyAlignment="1">
      <alignment horizontal="left" vertical="top" wrapText="1"/>
    </xf>
    <xf numFmtId="0" fontId="15" fillId="26" borderId="29" xfId="0" applyFont="1" applyFill="1" applyBorder="1" applyAlignment="1">
      <alignment horizontal="left" vertical="top" wrapText="1"/>
    </xf>
    <xf numFmtId="0" fontId="0" fillId="30" borderId="29" xfId="0" applyFont="1" applyFill="1" applyBorder="1" applyAlignment="1">
      <alignment horizontal="left" vertical="top" wrapText="1"/>
    </xf>
    <xf numFmtId="0" fontId="15" fillId="31" borderId="29" xfId="0" applyFont="1" applyFill="1" applyBorder="1" applyAlignment="1">
      <alignment vertical="top" wrapText="1"/>
    </xf>
    <xf numFmtId="0" fontId="52" fillId="26" borderId="31" xfId="0" applyFont="1" applyFill="1" applyBorder="1" applyAlignment="1">
      <alignment horizontal="left" vertical="top" wrapText="1"/>
    </xf>
    <xf numFmtId="0" fontId="53" fillId="26" borderId="31" xfId="0" applyFont="1" applyFill="1" applyBorder="1" applyAlignment="1" applyProtection="1">
      <alignment horizontal="left" vertical="top"/>
    </xf>
    <xf numFmtId="0" fontId="54" fillId="8" borderId="0" xfId="0" applyFont="1" applyFill="1" applyBorder="1" applyAlignment="1">
      <alignment horizontal="center" vertical="center" wrapText="1"/>
    </xf>
    <xf numFmtId="0" fontId="0" fillId="32"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5" fillId="5" borderId="29" xfId="0" applyFont="1" applyFill="1" applyBorder="1" applyAlignment="1">
      <alignment horizontal="left" vertical="top" wrapText="1"/>
    </xf>
    <xf numFmtId="0" fontId="16" fillId="0" borderId="0" xfId="0" applyFont="1" applyAlignment="1"/>
    <xf numFmtId="0" fontId="0" fillId="0" borderId="32" xfId="0" applyFont="1" applyBorder="1" applyAlignment="1"/>
    <xf numFmtId="0" fontId="0" fillId="33" borderId="0" xfId="0" applyFont="1" applyFill="1" applyBorder="1" applyAlignment="1">
      <alignment vertical="top" wrapText="1"/>
    </xf>
    <xf numFmtId="0" fontId="0" fillId="33" borderId="0" xfId="0" applyNumberFormat="1"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Border="1" applyAlignment="1">
      <alignment vertical="center" wrapText="1"/>
    </xf>
    <xf numFmtId="0" fontId="0" fillId="33" borderId="33" xfId="0" applyFont="1" applyFill="1" applyBorder="1" applyAlignment="1">
      <alignment horizontal="left" vertical="top" wrapText="1"/>
    </xf>
    <xf numFmtId="0" fontId="0" fillId="0" borderId="0" xfId="0" applyFont="1" applyFill="1" applyAlignment="1"/>
    <xf numFmtId="0" fontId="0" fillId="0" borderId="0" xfId="0" applyFont="1" applyFill="1" applyBorder="1" applyAlignment="1"/>
    <xf numFmtId="0" fontId="55" fillId="33" borderId="32" xfId="0" applyFont="1" applyFill="1" applyBorder="1" applyAlignment="1">
      <alignment vertical="center" wrapText="1"/>
    </xf>
    <xf numFmtId="0" fontId="0" fillId="33" borderId="32" xfId="0" applyFont="1" applyFill="1" applyBorder="1" applyAlignment="1">
      <alignment horizontal="left" vertical="top" wrapText="1"/>
    </xf>
    <xf numFmtId="0" fontId="0" fillId="33" borderId="32" xfId="0" applyFont="1" applyFill="1" applyBorder="1" applyAlignment="1"/>
    <xf numFmtId="0" fontId="0" fillId="33" borderId="33" xfId="0" applyFont="1" applyFill="1" applyBorder="1" applyAlignment="1"/>
    <xf numFmtId="0" fontId="0" fillId="33" borderId="0" xfId="0" applyFont="1" applyFill="1" applyBorder="1" applyAlignment="1">
      <alignment horizontal="center" vertical="center"/>
    </xf>
    <xf numFmtId="0" fontId="0" fillId="33" borderId="32" xfId="0" applyFont="1" applyFill="1" applyBorder="1" applyAlignment="1">
      <alignment vertical="top" wrapText="1"/>
    </xf>
    <xf numFmtId="0" fontId="0" fillId="33" borderId="32" xfId="0" applyFont="1" applyFill="1" applyBorder="1" applyAlignment="1">
      <alignment vertical="center" wrapText="1"/>
    </xf>
    <xf numFmtId="0" fontId="0" fillId="33" borderId="33" xfId="0" applyFont="1" applyFill="1" applyBorder="1" applyAlignment="1">
      <alignment vertical="top" wrapText="1"/>
    </xf>
    <xf numFmtId="0" fontId="55" fillId="33" borderId="0" xfId="0" applyFont="1" applyFill="1" applyBorder="1" applyAlignment="1">
      <alignment vertical="center" wrapText="1"/>
    </xf>
    <xf numFmtId="0" fontId="0" fillId="33" borderId="32" xfId="0" applyFont="1" applyFill="1" applyBorder="1" applyAlignment="1">
      <alignment horizontal="center"/>
    </xf>
    <xf numFmtId="0" fontId="0" fillId="33" borderId="33" xfId="0" applyFont="1" applyFill="1" applyBorder="1" applyAlignment="1">
      <alignment vertical="center" wrapText="1"/>
    </xf>
    <xf numFmtId="0" fontId="37" fillId="33" borderId="0" xfId="0" applyFont="1" applyFill="1" applyBorder="1" applyAlignment="1">
      <alignment vertical="center" wrapText="1"/>
    </xf>
    <xf numFmtId="0" fontId="13" fillId="27" borderId="33" xfId="0" applyFont="1" applyFill="1" applyBorder="1" applyAlignment="1">
      <alignment vertical="center" wrapText="1"/>
    </xf>
    <xf numFmtId="0" fontId="13" fillId="34" borderId="32"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0" fillId="0" borderId="33" xfId="0" applyFont="1" applyBorder="1" applyAlignment="1"/>
    <xf numFmtId="0" fontId="0" fillId="8"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7" fillId="8" borderId="0" xfId="0" applyFont="1" applyFill="1" applyBorder="1" applyAlignment="1">
      <alignment horizontal="center" vertical="center" wrapText="1"/>
    </xf>
    <xf numFmtId="0" fontId="56" fillId="8" borderId="0" xfId="0" applyFont="1" applyFill="1" applyBorder="1" applyAlignment="1">
      <alignment horizontal="center" vertical="center" wrapText="1"/>
    </xf>
    <xf numFmtId="0" fontId="58" fillId="8" borderId="0" xfId="0" applyFont="1" applyFill="1" applyBorder="1" applyAlignment="1">
      <alignment horizontal="center" vertical="center" wrapText="1"/>
    </xf>
    <xf numFmtId="0" fontId="56" fillId="8" borderId="0" xfId="0" applyFont="1" applyFill="1" applyAlignment="1">
      <alignment horizontal="center" vertical="center" wrapText="1"/>
    </xf>
    <xf numFmtId="0" fontId="1" fillId="8" borderId="0" xfId="0" applyFont="1" applyFill="1" applyBorder="1" applyAlignment="1">
      <alignment horizontal="center" vertical="center" wrapText="1"/>
    </xf>
    <xf numFmtId="0" fontId="56" fillId="8" borderId="0" xfId="0" applyFont="1" applyFill="1" applyBorder="1" applyAlignment="1">
      <alignment horizontal="center" vertical="center"/>
    </xf>
    <xf numFmtId="0" fontId="59" fillId="8" borderId="0" xfId="0" applyFont="1" applyFill="1" applyBorder="1" applyAlignment="1">
      <alignment horizontal="center" vertical="center" wrapText="1"/>
    </xf>
    <xf numFmtId="0" fontId="0" fillId="8" borderId="0" xfId="0" applyFont="1" applyFill="1" applyBorder="1" applyAlignment="1">
      <alignment horizontal="center" vertical="center"/>
    </xf>
    <xf numFmtId="0" fontId="60" fillId="8" borderId="0" xfId="0" applyFont="1" applyFill="1" applyBorder="1" applyAlignment="1">
      <alignment horizontal="center" vertical="center" wrapText="1"/>
    </xf>
    <xf numFmtId="0" fontId="49" fillId="28" borderId="0" xfId="0" applyFont="1" applyFill="1" applyAlignment="1">
      <alignment vertical="top" wrapText="1"/>
    </xf>
    <xf numFmtId="0" fontId="0" fillId="27" borderId="29" xfId="0" applyFont="1" applyFill="1" applyBorder="1" applyAlignment="1">
      <alignment horizontal="left" vertical="top" wrapText="1"/>
    </xf>
    <xf numFmtId="0" fontId="61" fillId="18" borderId="34" xfId="0" applyFont="1" applyFill="1" applyBorder="1" applyAlignment="1" applyProtection="1">
      <alignment horizontal="center" vertical="center" wrapText="1"/>
    </xf>
    <xf numFmtId="0" fontId="52" fillId="26" borderId="26"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0" xfId="0" applyFont="1" applyFill="1" applyBorder="1" applyAlignment="1">
      <alignment horizontal="left" vertical="top" wrapText="1"/>
    </xf>
    <xf numFmtId="0" fontId="52" fillId="8" borderId="35" xfId="0" applyFont="1" applyFill="1" applyBorder="1" applyAlignment="1">
      <alignment horizontal="left" vertical="top" wrapText="1"/>
    </xf>
    <xf numFmtId="0" fontId="52" fillId="8" borderId="36" xfId="0" applyFont="1" applyFill="1" applyBorder="1" applyAlignment="1">
      <alignment horizontal="left" vertical="top" wrapText="1"/>
    </xf>
    <xf numFmtId="0" fontId="53" fillId="8" borderId="36" xfId="0" applyFont="1" applyFill="1" applyBorder="1" applyAlignment="1" applyProtection="1">
      <alignment horizontal="left" vertical="top"/>
    </xf>
    <xf numFmtId="0" fontId="24" fillId="8" borderId="36" xfId="0" applyFont="1" applyFill="1" applyBorder="1" applyAlignment="1" applyProtection="1">
      <alignment horizontal="left" vertical="top"/>
    </xf>
    <xf numFmtId="0" fontId="24" fillId="8" borderId="37" xfId="0" applyFont="1" applyFill="1" applyBorder="1" applyAlignment="1" applyProtection="1">
      <alignment horizontal="left" vertical="top"/>
    </xf>
    <xf numFmtId="1" fontId="17" fillId="11" borderId="38" xfId="0" applyNumberFormat="1" applyFont="1" applyFill="1" applyBorder="1" applyAlignment="1" applyProtection="1">
      <alignment horizontal="center" vertical="center" wrapText="1"/>
    </xf>
    <xf numFmtId="0" fontId="0" fillId="8" borderId="0" xfId="0" applyFont="1" applyFill="1" applyBorder="1" applyAlignment="1">
      <alignment vertical="top" wrapText="1"/>
    </xf>
    <xf numFmtId="0" fontId="0" fillId="35" borderId="20" xfId="0" applyFont="1" applyFill="1" applyBorder="1" applyAlignment="1">
      <alignment horizontal="left" vertical="top" wrapText="1"/>
    </xf>
    <xf numFmtId="0" fontId="0" fillId="0" borderId="0" xfId="0" applyFont="1" applyAlignment="1">
      <alignment horizontal="left" vertical="top"/>
    </xf>
    <xf numFmtId="0" fontId="8" fillId="8" borderId="0" xfId="0" applyFont="1" applyFill="1" applyBorder="1" applyAlignment="1" applyProtection="1">
      <alignment vertical="center"/>
      <protection locked="0"/>
    </xf>
    <xf numFmtId="0" fontId="1" fillId="5" borderId="23" xfId="0" applyFont="1" applyFill="1" applyBorder="1" applyAlignment="1">
      <alignment horizontal="left" vertical="top" wrapText="1"/>
    </xf>
    <xf numFmtId="0" fontId="12" fillId="19" borderId="0" xfId="0" applyFont="1" applyFill="1" applyAlignment="1"/>
    <xf numFmtId="0" fontId="8" fillId="8" borderId="0" xfId="0" applyFont="1" applyFill="1" applyBorder="1" applyAlignment="1" applyProtection="1">
      <alignment horizontal="left" vertical="top"/>
      <protection locked="0"/>
    </xf>
    <xf numFmtId="0" fontId="0" fillId="8" borderId="0" xfId="0" applyFont="1" applyFill="1" applyAlignment="1">
      <alignment vertical="top" wrapText="1"/>
    </xf>
    <xf numFmtId="0" fontId="24" fillId="8" borderId="0" xfId="0" applyFont="1" applyFill="1" applyBorder="1" applyAlignment="1" applyProtection="1">
      <alignment vertical="top"/>
    </xf>
    <xf numFmtId="0" fontId="24" fillId="0" borderId="0" xfId="0" applyFont="1" applyAlignment="1">
      <alignment vertical="top" wrapText="1"/>
    </xf>
    <xf numFmtId="0" fontId="15" fillId="4" borderId="0" xfId="0" applyFont="1" applyFill="1" applyBorder="1" applyAlignment="1">
      <alignment vertical="center" wrapText="1"/>
    </xf>
    <xf numFmtId="0" fontId="0"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39" fillId="5" borderId="0" xfId="0" applyFont="1" applyFill="1" applyBorder="1" applyAlignment="1">
      <alignment vertical="center" wrapText="1"/>
    </xf>
    <xf numFmtId="0" fontId="39" fillId="4" borderId="0" xfId="0" applyFont="1" applyFill="1" applyBorder="1" applyAlignment="1">
      <alignment vertical="center" wrapText="1"/>
    </xf>
    <xf numFmtId="0" fontId="62" fillId="4" borderId="0" xfId="0" applyFont="1" applyFill="1" applyBorder="1" applyAlignment="1">
      <alignment vertical="center" wrapText="1"/>
    </xf>
    <xf numFmtId="0" fontId="63" fillId="3" borderId="0" xfId="0" applyFont="1" applyFill="1" applyBorder="1" applyAlignment="1">
      <alignment horizontal="center" vertical="center"/>
    </xf>
    <xf numFmtId="0" fontId="63" fillId="36" borderId="0" xfId="0" applyFont="1" applyFill="1" applyBorder="1" applyAlignment="1">
      <alignment horizontal="center" vertical="center"/>
    </xf>
    <xf numFmtId="0" fontId="62" fillId="5" borderId="39" xfId="0" applyFont="1" applyFill="1" applyBorder="1" applyAlignment="1">
      <alignment vertical="center" wrapText="1"/>
    </xf>
    <xf numFmtId="0" fontId="39" fillId="5" borderId="40" xfId="0" applyFont="1" applyFill="1" applyBorder="1" applyAlignment="1">
      <alignment vertical="center" wrapText="1"/>
    </xf>
    <xf numFmtId="0" fontId="64" fillId="3" borderId="41" xfId="0" applyFont="1" applyFill="1" applyBorder="1" applyAlignment="1">
      <alignment vertical="center" wrapText="1"/>
    </xf>
    <xf numFmtId="0" fontId="63" fillId="3" borderId="42" xfId="0" applyFont="1" applyFill="1" applyBorder="1" applyAlignment="1">
      <alignment vertical="center" wrapText="1"/>
    </xf>
    <xf numFmtId="0" fontId="63" fillId="3" borderId="42" xfId="0" applyFont="1" applyFill="1" applyBorder="1" applyAlignment="1">
      <alignment horizontal="center" vertical="center"/>
    </xf>
    <xf numFmtId="0" fontId="63" fillId="36" borderId="39" xfId="0" applyFont="1" applyFill="1" applyBorder="1" applyAlignment="1">
      <alignment horizontal="center" vertical="center"/>
    </xf>
    <xf numFmtId="0" fontId="39" fillId="5" borderId="43" xfId="0" applyFont="1" applyFill="1" applyBorder="1" applyAlignment="1">
      <alignment horizontal="center" vertical="center" wrapText="1"/>
    </xf>
    <xf numFmtId="0" fontId="39" fillId="5" borderId="42" xfId="0" applyFont="1" applyFill="1" applyBorder="1" applyAlignment="1">
      <alignment horizontal="center" vertical="center"/>
    </xf>
    <xf numFmtId="0" fontId="39" fillId="5" borderId="44"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0" xfId="0" applyFont="1" applyFill="1" applyBorder="1" applyAlignment="1">
      <alignment horizontal="center" vertical="center"/>
    </xf>
    <xf numFmtId="0" fontId="39" fillId="4" borderId="43" xfId="0" applyFont="1" applyFill="1" applyBorder="1" applyAlignment="1">
      <alignment horizontal="center" vertical="center"/>
    </xf>
    <xf numFmtId="0" fontId="63" fillId="3" borderId="46" xfId="0" applyFont="1" applyFill="1" applyBorder="1" applyAlignment="1">
      <alignment horizontal="center" vertical="center"/>
    </xf>
    <xf numFmtId="0" fontId="39" fillId="4" borderId="47" xfId="0" applyFont="1" applyFill="1" applyBorder="1" applyAlignment="1">
      <alignment vertical="center" wrapText="1"/>
    </xf>
    <xf numFmtId="0" fontId="62" fillId="4" borderId="46" xfId="0" applyFont="1" applyFill="1" applyBorder="1" applyAlignment="1">
      <alignment vertical="center" wrapText="1"/>
    </xf>
    <xf numFmtId="0" fontId="39" fillId="4" borderId="48"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7" xfId="0" applyFont="1" applyFill="1" applyBorder="1" applyAlignment="1">
      <alignment vertical="center" wrapText="1"/>
    </xf>
    <xf numFmtId="0" fontId="62" fillId="5" borderId="48" xfId="0" applyFont="1" applyFill="1" applyBorder="1" applyAlignment="1">
      <alignment vertical="center" wrapText="1"/>
    </xf>
    <xf numFmtId="49" fontId="61" fillId="7" borderId="42" xfId="0" applyNumberFormat="1" applyFont="1" applyFill="1" applyBorder="1" applyAlignment="1">
      <alignment horizontal="center" vertical="center"/>
    </xf>
    <xf numFmtId="0" fontId="43" fillId="7" borderId="0" xfId="0" applyFont="1" applyFill="1" applyAlignment="1" applyProtection="1">
      <alignment horizontal="center" vertical="center"/>
      <protection locked="0"/>
    </xf>
    <xf numFmtId="0" fontId="49" fillId="7" borderId="0" xfId="0" applyFont="1" applyFill="1" applyAlignment="1" applyProtection="1">
      <alignment horizontal="center" vertical="center"/>
      <protection locked="0"/>
    </xf>
    <xf numFmtId="0" fontId="9" fillId="7" borderId="0" xfId="0" applyFont="1" applyFill="1" applyBorder="1" applyAlignment="1" applyProtection="1">
      <alignment horizontal="left" vertical="center"/>
      <protection locked="0"/>
    </xf>
    <xf numFmtId="0" fontId="13" fillId="7" borderId="0" xfId="0" applyFont="1" applyFill="1" applyAlignment="1" applyProtection="1">
      <protection locked="0"/>
    </xf>
    <xf numFmtId="0" fontId="65" fillId="7" borderId="0" xfId="0" applyFont="1" applyFill="1" applyAlignment="1" applyProtection="1">
      <alignment horizontal="center" vertical="center"/>
      <protection locked="0"/>
    </xf>
    <xf numFmtId="0" fontId="21" fillId="6" borderId="0" xfId="0" applyFont="1" applyFill="1" applyBorder="1" applyAlignment="1">
      <alignment horizontal="center"/>
    </xf>
    <xf numFmtId="0" fontId="62" fillId="5" borderId="48" xfId="0" applyFont="1" applyFill="1" applyBorder="1" applyAlignment="1" applyProtection="1">
      <alignment vertical="center" wrapText="1"/>
      <protection locked="0"/>
    </xf>
    <xf numFmtId="0" fontId="21" fillId="6" borderId="0" xfId="0" applyFont="1" applyFill="1" applyBorder="1" applyAlignment="1" applyProtection="1">
      <protection locked="0"/>
    </xf>
    <xf numFmtId="0" fontId="73" fillId="0" borderId="0" xfId="0" applyFont="1" applyAlignment="1"/>
    <xf numFmtId="0" fontId="74" fillId="8" borderId="0" xfId="0" applyFont="1" applyFill="1" applyBorder="1" applyAlignment="1" applyProtection="1">
      <alignment horizontal="center" vertical="center"/>
      <protection locked="0"/>
    </xf>
    <xf numFmtId="0" fontId="6" fillId="8" borderId="0" xfId="0" applyFont="1" applyFill="1" applyBorder="1" applyAlignment="1">
      <alignment horizontal="left" vertical="center"/>
    </xf>
    <xf numFmtId="0" fontId="40" fillId="6" borderId="0" xfId="0" applyFont="1" applyFill="1" applyBorder="1" applyAlignment="1">
      <alignment horizontal="justify" vertical="center" wrapText="1"/>
    </xf>
    <xf numFmtId="0" fontId="0" fillId="6" borderId="0" xfId="0" applyFont="1" applyFill="1" applyBorder="1" applyAlignment="1">
      <alignment horizontal="center" vertical="center"/>
    </xf>
    <xf numFmtId="0" fontId="67" fillId="6" borderId="0" xfId="0" applyFont="1" applyFill="1" applyBorder="1" applyAlignment="1">
      <alignment horizontal="center" vertical="center"/>
    </xf>
    <xf numFmtId="0" fontId="66" fillId="6" borderId="0" xfId="0" applyFont="1" applyFill="1" applyBorder="1" applyAlignment="1">
      <alignment horizontal="left" vertical="center"/>
    </xf>
    <xf numFmtId="0" fontId="0" fillId="6" borderId="0" xfId="0" applyFont="1" applyFill="1" applyBorder="1" applyAlignment="1">
      <alignment horizontal="justify" vertical="center" wrapText="1"/>
    </xf>
    <xf numFmtId="0" fontId="0" fillId="6" borderId="0" xfId="0" applyFont="1" applyFill="1" applyBorder="1" applyAlignment="1">
      <alignment horizontal="left" vertical="center" wrapText="1"/>
    </xf>
    <xf numFmtId="0" fontId="22" fillId="6" borderId="0" xfId="0" applyFont="1" applyFill="1" applyBorder="1" applyAlignment="1">
      <alignment horizontal="left" vertical="center" wrapText="1"/>
    </xf>
    <xf numFmtId="0" fontId="1" fillId="6" borderId="0" xfId="0" applyFont="1" applyFill="1" applyBorder="1" applyAlignment="1">
      <alignment horizontal="justify" vertical="center" wrapText="1"/>
    </xf>
    <xf numFmtId="0" fontId="39" fillId="5" borderId="2" xfId="0" applyFont="1" applyFill="1" applyBorder="1" applyAlignment="1">
      <alignment horizontal="center" vertical="center" textRotation="90" wrapText="1"/>
    </xf>
    <xf numFmtId="0" fontId="39" fillId="4" borderId="1" xfId="0" applyFont="1" applyFill="1" applyBorder="1" applyAlignment="1">
      <alignment horizontal="center" vertical="center" textRotation="90" wrapText="1"/>
    </xf>
    <xf numFmtId="0" fontId="39" fillId="4" borderId="2" xfId="0" applyFont="1" applyFill="1" applyBorder="1" applyAlignment="1">
      <alignment horizontal="center" vertical="center" textRotation="90" wrapText="1"/>
    </xf>
    <xf numFmtId="0" fontId="63" fillId="3" borderId="1" xfId="0" applyFont="1" applyFill="1" applyBorder="1" applyAlignment="1">
      <alignment horizontal="center" vertical="center" textRotation="90" wrapText="1"/>
    </xf>
    <xf numFmtId="0" fontId="63" fillId="3" borderId="2" xfId="0" applyFont="1" applyFill="1" applyBorder="1" applyAlignment="1">
      <alignment horizontal="center" vertical="center" textRotation="90" wrapText="1"/>
    </xf>
    <xf numFmtId="0" fontId="61" fillId="7" borderId="0" xfId="0" applyFont="1" applyFill="1" applyBorder="1" applyAlignment="1">
      <alignment horizontal="left" vertical="center"/>
    </xf>
    <xf numFmtId="0" fontId="21" fillId="6" borderId="0" xfId="0" applyFont="1" applyFill="1" applyBorder="1" applyAlignment="1">
      <alignment horizontal="center"/>
    </xf>
    <xf numFmtId="0" fontId="21" fillId="6" borderId="49" xfId="0" applyFont="1" applyFill="1" applyBorder="1" applyAlignment="1">
      <alignment horizontal="center"/>
    </xf>
    <xf numFmtId="0" fontId="61" fillId="7" borderId="0" xfId="0" applyFont="1" applyFill="1" applyBorder="1" applyAlignment="1">
      <alignment horizontal="center" vertical="center"/>
    </xf>
    <xf numFmtId="0" fontId="61" fillId="7" borderId="3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8" fillId="6" borderId="0" xfId="0" applyFont="1" applyFill="1" applyBorder="1" applyAlignment="1">
      <alignment horizontal="left" vertical="center" wrapText="1"/>
    </xf>
    <xf numFmtId="0" fontId="45" fillId="8" borderId="0" xfId="0" applyFont="1" applyFill="1" applyBorder="1" applyAlignment="1" applyProtection="1">
      <alignment horizontal="center" vertical="center"/>
    </xf>
    <xf numFmtId="0" fontId="72" fillId="0" borderId="0" xfId="0" applyFont="1" applyAlignment="1">
      <alignment horizontal="left" vertical="top" wrapText="1"/>
    </xf>
    <xf numFmtId="0" fontId="8" fillId="8" borderId="0" xfId="0" applyFont="1" applyFill="1" applyBorder="1" applyAlignment="1" applyProtection="1">
      <alignment horizontal="left" vertical="center"/>
      <protection locked="0"/>
    </xf>
    <xf numFmtId="0" fontId="72" fillId="8" borderId="0" xfId="0" applyFont="1" applyFill="1" applyAlignment="1">
      <alignment horizontal="left" vertical="top" wrapText="1"/>
    </xf>
    <xf numFmtId="0" fontId="72" fillId="0" borderId="0" xfId="0" applyFont="1" applyAlignment="1">
      <alignment vertical="top" wrapText="1"/>
    </xf>
    <xf numFmtId="0" fontId="0" fillId="0" borderId="0" xfId="0" applyFont="1" applyBorder="1" applyAlignment="1">
      <alignment wrapText="1"/>
    </xf>
    <xf numFmtId="0" fontId="13" fillId="7" borderId="0" xfId="0" applyFont="1" applyFill="1" applyAlignment="1" applyProtection="1">
      <alignment horizontal="center"/>
      <protection locked="0"/>
    </xf>
    <xf numFmtId="0" fontId="49" fillId="3" borderId="0" xfId="0" applyFont="1" applyFill="1" applyAlignment="1" applyProtection="1">
      <alignment horizontal="center" vertical="center"/>
      <protection locked="0"/>
    </xf>
    <xf numFmtId="0" fontId="44" fillId="11" borderId="0" xfId="0" applyFont="1" applyFill="1" applyBorder="1" applyAlignment="1" applyProtection="1">
      <alignment horizontal="center" vertical="center" wrapText="1"/>
      <protection locked="0"/>
    </xf>
    <xf numFmtId="0" fontId="5" fillId="24" borderId="0" xfId="0" applyFont="1" applyFill="1" applyBorder="1" applyAlignment="1" applyProtection="1">
      <alignment horizontal="center" vertical="center" wrapText="1"/>
      <protection locked="0"/>
    </xf>
    <xf numFmtId="0" fontId="17" fillId="24" borderId="0" xfId="0" applyFont="1" applyFill="1" applyBorder="1" applyAlignment="1" applyProtection="1">
      <alignment horizontal="center" vertical="center" wrapText="1"/>
      <protection locked="0"/>
    </xf>
    <xf numFmtId="0" fontId="15" fillId="0" borderId="0" xfId="0" applyFont="1" applyBorder="1" applyAlignment="1">
      <alignment wrapText="1"/>
    </xf>
    <xf numFmtId="0" fontId="8" fillId="8" borderId="0" xfId="0" applyFont="1" applyFill="1" applyBorder="1" applyAlignment="1" applyProtection="1">
      <alignment horizontal="left" vertical="top"/>
      <protection locked="0"/>
    </xf>
    <xf numFmtId="0" fontId="42" fillId="8" borderId="0" xfId="0" applyFont="1" applyFill="1" applyBorder="1" applyAlignment="1" applyProtection="1">
      <alignment horizontal="left" vertical="center"/>
    </xf>
    <xf numFmtId="0" fontId="0" fillId="6" borderId="50" xfId="0" applyFont="1" applyFill="1" applyBorder="1" applyAlignment="1" applyProtection="1">
      <alignment vertical="top" wrapText="1"/>
    </xf>
    <xf numFmtId="0" fontId="0" fillId="6" borderId="51" xfId="0" applyFont="1" applyFill="1" applyBorder="1" applyAlignment="1" applyProtection="1">
      <alignment vertical="top" wrapText="1"/>
    </xf>
    <xf numFmtId="0" fontId="19" fillId="6" borderId="50" xfId="0" applyFont="1" applyFill="1" applyBorder="1" applyAlignment="1" applyProtection="1">
      <alignment vertical="top" wrapText="1"/>
    </xf>
    <xf numFmtId="0" fontId="19" fillId="6" borderId="51" xfId="0" applyFont="1" applyFill="1" applyBorder="1" applyAlignment="1" applyProtection="1">
      <alignment vertical="top" wrapText="1"/>
    </xf>
    <xf numFmtId="0" fontId="0" fillId="22" borderId="52" xfId="0" applyFont="1" applyFill="1" applyBorder="1" applyAlignment="1">
      <alignment horizontal="left" vertical="top" wrapText="1"/>
    </xf>
    <xf numFmtId="0" fontId="0" fillId="22" borderId="29" xfId="0" applyFont="1" applyFill="1" applyBorder="1" applyAlignment="1">
      <alignment horizontal="left" vertical="top" wrapText="1"/>
    </xf>
    <xf numFmtId="0" fontId="0" fillId="9" borderId="52" xfId="0" applyFont="1" applyFill="1" applyBorder="1" applyAlignment="1">
      <alignment horizontal="left" vertical="top" wrapText="1"/>
    </xf>
    <xf numFmtId="0" fontId="0" fillId="9" borderId="30" xfId="0" applyFont="1" applyFill="1" applyBorder="1" applyAlignment="1">
      <alignment horizontal="left" vertical="top" wrapText="1"/>
    </xf>
    <xf numFmtId="0" fontId="27" fillId="18" borderId="53" xfId="0" applyFont="1" applyFill="1" applyBorder="1" applyAlignment="1" applyProtection="1">
      <alignment horizontal="center" vertical="center"/>
    </xf>
    <xf numFmtId="0" fontId="27" fillId="18" borderId="34" xfId="0" applyFont="1" applyFill="1" applyBorder="1" applyAlignment="1" applyProtection="1">
      <alignment horizontal="center" vertical="center"/>
    </xf>
    <xf numFmtId="0" fontId="27" fillId="18" borderId="8" xfId="0" applyFont="1" applyFill="1" applyBorder="1" applyAlignment="1" applyProtection="1">
      <alignment horizontal="center" vertical="center"/>
    </xf>
    <xf numFmtId="0" fontId="61" fillId="18" borderId="53" xfId="0" applyFont="1" applyFill="1" applyBorder="1" applyAlignment="1" applyProtection="1">
      <alignment horizontal="center" vertical="center"/>
    </xf>
    <xf numFmtId="0" fontId="61" fillId="18" borderId="34" xfId="0" applyFont="1" applyFill="1" applyBorder="1" applyAlignment="1" applyProtection="1">
      <alignment horizontal="center" vertical="center"/>
    </xf>
    <xf numFmtId="0" fontId="61" fillId="18" borderId="54" xfId="0" applyFont="1" applyFill="1" applyBorder="1" applyAlignment="1" applyProtection="1">
      <alignment horizontal="center" vertical="center"/>
    </xf>
    <xf numFmtId="0" fontId="61" fillId="18" borderId="55" xfId="0" applyFont="1" applyFill="1" applyBorder="1" applyAlignment="1" applyProtection="1">
      <alignment horizontal="center" vertical="center"/>
    </xf>
    <xf numFmtId="0" fontId="27" fillId="18" borderId="0" xfId="0" applyFont="1" applyFill="1" applyBorder="1" applyAlignment="1" applyProtection="1">
      <alignment horizontal="center" vertical="center"/>
    </xf>
    <xf numFmtId="0" fontId="43" fillId="30" borderId="56" xfId="0" applyFont="1" applyFill="1" applyBorder="1" applyAlignment="1">
      <alignment horizontal="left" vertical="top" wrapText="1"/>
    </xf>
    <xf numFmtId="0" fontId="43" fillId="30" borderId="57" xfId="0" applyFont="1" applyFill="1" applyBorder="1" applyAlignment="1">
      <alignment horizontal="left" vertical="top" wrapText="1"/>
    </xf>
    <xf numFmtId="0" fontId="43" fillId="30" borderId="58" xfId="0" applyFont="1" applyFill="1" applyBorder="1" applyAlignment="1">
      <alignment horizontal="left" vertical="top" wrapText="1"/>
    </xf>
    <xf numFmtId="0" fontId="43" fillId="22" borderId="57" xfId="0" applyFont="1" applyFill="1" applyBorder="1" applyAlignment="1">
      <alignment horizontal="left" vertical="top" wrapText="1"/>
    </xf>
    <xf numFmtId="0" fontId="43" fillId="22" borderId="58" xfId="0" applyFont="1" applyFill="1" applyBorder="1" applyAlignment="1">
      <alignment horizontal="left" vertical="top" wrapText="1"/>
    </xf>
    <xf numFmtId="0" fontId="61" fillId="18" borderId="53" xfId="0" applyFont="1" applyFill="1" applyBorder="1" applyAlignment="1" applyProtection="1">
      <alignment horizontal="center" vertical="center" wrapText="1"/>
    </xf>
    <xf numFmtId="0" fontId="61" fillId="18" borderId="34" xfId="0" applyFont="1" applyFill="1" applyBorder="1" applyAlignment="1" applyProtection="1">
      <alignment horizontal="center" vertical="center" wrapText="1"/>
    </xf>
    <xf numFmtId="165" fontId="18" fillId="17" borderId="34" xfId="0" applyNumberFormat="1" applyFont="1" applyFill="1" applyBorder="1" applyAlignment="1" applyProtection="1">
      <alignment horizontal="center" vertical="center" wrapText="1"/>
    </xf>
    <xf numFmtId="165" fontId="18" fillId="17" borderId="8" xfId="0" applyNumberFormat="1" applyFont="1" applyFill="1" applyBorder="1" applyAlignment="1" applyProtection="1">
      <alignment horizontal="center" vertical="center" wrapText="1"/>
    </xf>
    <xf numFmtId="0" fontId="43" fillId="32" borderId="57" xfId="0" applyFont="1" applyFill="1" applyBorder="1" applyAlignment="1">
      <alignment horizontal="left" vertical="top" wrapText="1"/>
    </xf>
    <xf numFmtId="0" fontId="43" fillId="32" borderId="59" xfId="0" applyFont="1" applyFill="1" applyBorder="1" applyAlignment="1">
      <alignment horizontal="left" vertical="top" wrapText="1"/>
    </xf>
    <xf numFmtId="0" fontId="43" fillId="29" borderId="60" xfId="0" applyFont="1" applyFill="1" applyBorder="1" applyAlignment="1">
      <alignment horizontal="left" vertical="top" wrapText="1"/>
    </xf>
    <xf numFmtId="0" fontId="43" fillId="29" borderId="57" xfId="0" applyFont="1" applyFill="1" applyBorder="1" applyAlignment="1">
      <alignment horizontal="left" vertical="top" wrapText="1"/>
    </xf>
    <xf numFmtId="1" fontId="17" fillId="11" borderId="61" xfId="0" applyNumberFormat="1" applyFont="1" applyFill="1" applyBorder="1" applyAlignment="1" applyProtection="1">
      <alignment horizontal="center" vertical="center" wrapText="1"/>
    </xf>
    <xf numFmtId="1" fontId="17" fillId="11" borderId="36" xfId="0" applyNumberFormat="1" applyFont="1" applyFill="1" applyBorder="1" applyAlignment="1" applyProtection="1">
      <alignment horizontal="center" vertical="center" wrapText="1"/>
    </xf>
    <xf numFmtId="1" fontId="17" fillId="11" borderId="62" xfId="0" applyNumberFormat="1" applyFont="1" applyFill="1" applyBorder="1" applyAlignment="1" applyProtection="1">
      <alignment horizontal="center" vertical="center" wrapText="1"/>
    </xf>
    <xf numFmtId="0" fontId="0" fillId="5" borderId="30" xfId="0" applyFont="1" applyFill="1" applyBorder="1" applyAlignment="1">
      <alignment horizontal="left" vertical="top" wrapText="1"/>
    </xf>
    <xf numFmtId="0" fontId="0" fillId="27" borderId="30" xfId="0" applyFont="1" applyFill="1" applyBorder="1" applyAlignment="1">
      <alignment horizontal="left" vertical="top" wrapText="1"/>
    </xf>
    <xf numFmtId="0" fontId="0" fillId="27" borderId="52" xfId="0" applyFont="1" applyFill="1" applyBorder="1" applyAlignment="1">
      <alignment horizontal="left" vertical="top" wrapText="1"/>
    </xf>
    <xf numFmtId="0" fontId="0" fillId="27" borderId="0" xfId="0" applyFont="1" applyFill="1" applyBorder="1" applyAlignment="1">
      <alignment horizontal="left" vertical="top" wrapText="1"/>
    </xf>
    <xf numFmtId="0" fontId="0" fillId="27" borderId="29" xfId="0" applyFont="1" applyFill="1" applyBorder="1" applyAlignment="1">
      <alignment horizontal="left" vertical="top" wrapText="1"/>
    </xf>
    <xf numFmtId="0" fontId="0" fillId="26" borderId="63" xfId="0" applyFont="1" applyFill="1" applyBorder="1" applyAlignment="1">
      <alignment horizontal="left" vertical="top" wrapText="1"/>
    </xf>
    <xf numFmtId="0" fontId="15" fillId="26" borderId="27" xfId="0" applyFont="1" applyFill="1" applyBorder="1" applyAlignment="1">
      <alignment horizontal="left" vertical="top" wrapText="1"/>
    </xf>
    <xf numFmtId="0" fontId="52" fillId="26" borderId="26" xfId="0" applyFont="1" applyFill="1" applyBorder="1" applyAlignment="1">
      <alignment horizontal="left" vertical="top" wrapText="1"/>
    </xf>
    <xf numFmtId="0" fontId="0" fillId="26" borderId="52" xfId="0" applyFont="1" applyFill="1" applyBorder="1" applyAlignment="1">
      <alignment horizontal="left" vertical="top" wrapText="1"/>
    </xf>
    <xf numFmtId="0" fontId="0" fillId="26" borderId="28" xfId="0" applyFont="1" applyFill="1" applyBorder="1" applyAlignment="1">
      <alignment horizontal="left" vertical="top" wrapText="1"/>
    </xf>
    <xf numFmtId="0" fontId="0" fillId="26" borderId="27" xfId="0" applyFont="1" applyFill="1" applyBorder="1" applyAlignment="1">
      <alignment horizontal="left" vertical="top" wrapText="1"/>
    </xf>
    <xf numFmtId="0" fontId="15" fillId="26" borderId="31" xfId="0" applyFont="1" applyFill="1" applyBorder="1" applyAlignment="1">
      <alignment horizontal="left" vertical="top" wrapText="1"/>
    </xf>
    <xf numFmtId="0" fontId="0" fillId="9" borderId="29" xfId="0" applyFont="1" applyFill="1" applyBorder="1" applyAlignment="1">
      <alignment horizontal="left" vertical="top" wrapText="1"/>
    </xf>
    <xf numFmtId="0" fontId="69" fillId="0" borderId="0" xfId="0" applyFont="1" applyAlignment="1">
      <alignment vertical="top" wrapText="1"/>
    </xf>
    <xf numFmtId="0" fontId="49" fillId="28" borderId="0" xfId="0" applyFont="1" applyFill="1" applyAlignment="1">
      <alignment vertical="top" wrapText="1"/>
    </xf>
    <xf numFmtId="0" fontId="0" fillId="31" borderId="30" xfId="0" applyFont="1" applyFill="1" applyBorder="1" applyAlignment="1">
      <alignment horizontal="left" vertical="top" wrapText="1"/>
    </xf>
    <xf numFmtId="0" fontId="0" fillId="26" borderId="31" xfId="0" applyFont="1" applyFill="1" applyBorder="1" applyAlignment="1">
      <alignment horizontal="left" vertical="top" wrapText="1"/>
    </xf>
    <xf numFmtId="0" fontId="52" fillId="26" borderId="27" xfId="0" applyFont="1" applyFill="1" applyBorder="1" applyAlignment="1">
      <alignment horizontal="left" vertical="top" wrapText="1"/>
    </xf>
    <xf numFmtId="0" fontId="52" fillId="26" borderId="64" xfId="0" applyFont="1" applyFill="1" applyBorder="1" applyAlignment="1">
      <alignment horizontal="left" vertical="top" wrapText="1"/>
    </xf>
    <xf numFmtId="0" fontId="52" fillId="26" borderId="28" xfId="0" applyFont="1" applyFill="1" applyBorder="1" applyAlignment="1">
      <alignment horizontal="left" vertical="top" wrapText="1"/>
    </xf>
    <xf numFmtId="0" fontId="15" fillId="26" borderId="6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26" borderId="30" xfId="0" applyFont="1" applyFill="1" applyBorder="1" applyAlignment="1">
      <alignment horizontal="left" vertical="top" wrapText="1"/>
    </xf>
    <xf numFmtId="0" fontId="0" fillId="26" borderId="65" xfId="0" applyFont="1" applyFill="1" applyBorder="1" applyAlignment="1">
      <alignment horizontal="left" vertical="top" wrapText="1"/>
    </xf>
    <xf numFmtId="0" fontId="0" fillId="5"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5" fillId="5"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27" fillId="19" borderId="0" xfId="0" applyFont="1" applyFill="1" applyBorder="1" applyAlignment="1">
      <alignment horizontal="center"/>
    </xf>
    <xf numFmtId="0" fontId="13" fillId="3" borderId="0" xfId="0" applyFont="1" applyFill="1" applyBorder="1" applyAlignment="1">
      <alignment vertical="center" wrapText="1"/>
    </xf>
    <xf numFmtId="0" fontId="28" fillId="19" borderId="0" xfId="0" applyFont="1" applyFill="1" applyBorder="1" applyAlignment="1">
      <alignment horizontal="left" vertical="center"/>
    </xf>
    <xf numFmtId="0" fontId="0" fillId="33" borderId="0" xfId="0" applyFont="1" applyFill="1" applyBorder="1" applyAlignment="1">
      <alignment vertical="center" wrapText="1"/>
    </xf>
    <xf numFmtId="0" fontId="0" fillId="33" borderId="33" xfId="0" applyFont="1" applyFill="1" applyBorder="1" applyAlignment="1">
      <alignment vertical="center" wrapText="1"/>
    </xf>
    <xf numFmtId="0" fontId="0" fillId="33" borderId="3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55" fillId="27" borderId="66" xfId="0" applyFont="1" applyFill="1" applyBorder="1" applyAlignment="1">
      <alignment vertical="center" wrapText="1"/>
    </xf>
    <xf numFmtId="0" fontId="0" fillId="33" borderId="0" xfId="0" applyFont="1" applyFill="1" applyBorder="1" applyAlignment="1">
      <alignment horizontal="left" vertical="top" wrapText="1"/>
    </xf>
    <xf numFmtId="0" fontId="0" fillId="33" borderId="33" xfId="0" applyFont="1" applyFill="1" applyBorder="1" applyAlignment="1">
      <alignment horizontal="left" vertical="top" wrapText="1"/>
    </xf>
    <xf numFmtId="0" fontId="0" fillId="27" borderId="32" xfId="0" applyFont="1" applyFill="1" applyBorder="1" applyAlignment="1">
      <alignment horizontal="center"/>
    </xf>
    <xf numFmtId="0" fontId="61" fillId="19" borderId="0" xfId="0" applyFont="1" applyFill="1" applyAlignment="1">
      <alignment horizontal="center" vertical="center" wrapText="1"/>
    </xf>
    <xf numFmtId="0" fontId="13" fillId="34" borderId="32" xfId="0" applyFont="1" applyFill="1" applyBorder="1" applyAlignment="1">
      <alignment horizontal="center" vertical="center" wrapText="1"/>
    </xf>
    <xf numFmtId="0" fontId="61" fillId="19" borderId="0" xfId="0" applyFont="1" applyFill="1" applyAlignment="1">
      <alignment horizontal="center" vertical="top"/>
    </xf>
    <xf numFmtId="0" fontId="70" fillId="19" borderId="0" xfId="0" applyFont="1" applyFill="1" applyAlignment="1">
      <alignment horizontal="center" vertical="top"/>
    </xf>
    <xf numFmtId="0" fontId="4" fillId="19" borderId="0" xfId="0" applyFont="1" applyFill="1" applyAlignment="1">
      <alignment horizontal="center"/>
    </xf>
    <xf numFmtId="0" fontId="70" fillId="19" borderId="0" xfId="0" applyFont="1" applyFill="1" applyAlignment="1">
      <alignment horizontal="center"/>
    </xf>
    <xf numFmtId="0" fontId="55" fillId="27" borderId="33" xfId="0" applyFont="1" applyFill="1" applyBorder="1" applyAlignment="1">
      <alignment vertical="center" wrapText="1"/>
    </xf>
    <xf numFmtId="0" fontId="0" fillId="27" borderId="66" xfId="0" applyFont="1" applyFill="1" applyBorder="1" applyAlignment="1">
      <alignment horizontal="center"/>
    </xf>
    <xf numFmtId="0" fontId="7" fillId="7" borderId="0" xfId="0" applyFont="1" applyFill="1" applyBorder="1" applyAlignment="1">
      <alignment horizontal="left" vertical="center" wrapText="1"/>
    </xf>
    <xf numFmtId="0" fontId="75" fillId="8" borderId="0" xfId="0" applyFont="1" applyFill="1" applyBorder="1" applyAlignment="1" applyProtection="1">
      <alignment horizontal="center" vertical="center"/>
      <protection locked="0"/>
    </xf>
    <xf numFmtId="0" fontId="99" fillId="8" borderId="0" xfId="0" applyFont="1" applyFill="1" applyBorder="1" applyAlignment="1" applyProtection="1">
      <alignment horizontal="center" vertical="center"/>
      <protection locked="0"/>
    </xf>
  </cellXfs>
  <cellStyles count="3">
    <cellStyle name="Good" xfId="2" builtinId="26"/>
    <cellStyle name="Normal" xfId="0" builtinId="0"/>
    <cellStyle name="Percent" xfId="1" builtinId="5"/>
  </cellStyles>
  <dxfs count="744">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ill>
        <patternFill>
          <bgColor rgb="FF99FF33"/>
        </patternFill>
      </fill>
    </dxf>
    <dxf>
      <fill>
        <patternFill>
          <bgColor indexed="51"/>
        </patternFill>
      </fill>
    </dxf>
    <dxf>
      <fill>
        <patternFill>
          <bgColor indexed="53"/>
        </patternFill>
      </fill>
    </dxf>
    <dxf>
      <fill>
        <patternFill>
          <bgColor theme="0" tint="-0.24985503707998902"/>
        </patternFill>
      </fill>
    </dxf>
    <dxf>
      <fill>
        <patternFill>
          <bgColor indexed="11"/>
        </patternFill>
      </fill>
    </dxf>
    <dxf>
      <fill>
        <patternFill>
          <bgColor indexed="13"/>
        </patternFill>
      </fill>
    </dxf>
    <dxf>
      <fill>
        <patternFill>
          <bgColor indexed="10"/>
        </patternFill>
      </fill>
    </dxf>
    <dxf>
      <font>
        <color indexed="27"/>
      </font>
    </dxf>
    <dxf>
      <font>
        <color indexed="27"/>
      </font>
    </dxf>
    <dxf>
      <font>
        <color indexed="27"/>
      </font>
    </dxf>
    <dxf>
      <font>
        <color indexed="27"/>
      </font>
    </dxf>
    <dxf>
      <font>
        <color indexed="27"/>
      </font>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9FF33"/>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66FF33"/>
        </patternFill>
      </fill>
    </dxf>
    <dxf>
      <fill>
        <patternFill>
          <bgColor indexed="10"/>
        </patternFill>
      </fill>
    </dxf>
    <dxf>
      <font>
        <color indexed="27"/>
      </font>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bgColor rgb="FF66FF33"/>
        </patternFill>
      </fill>
    </dxf>
    <dxf>
      <fill>
        <patternFill>
          <bgColor indexed="10"/>
        </patternFill>
      </fill>
    </dxf>
    <dxf>
      <fill>
        <patternFill patternType="solid">
          <bgColor theme="0" tint="-0.24985503707998902"/>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bgColor rgb="FF66FF33"/>
        </patternFill>
      </fill>
    </dxf>
    <dxf>
      <fill>
        <patternFill>
          <bgColor indexed="10"/>
        </patternFill>
      </fill>
    </dxf>
    <dxf>
      <fill>
        <patternFill>
          <bgColor indexed="11"/>
        </patternFill>
      </fill>
    </dxf>
    <dxf>
      <fill>
        <patternFill>
          <bgColor rgb="FF92D050"/>
        </patternFill>
      </fill>
    </dxf>
    <dxf>
      <fill>
        <patternFill>
          <bgColor indexed="13"/>
        </patternFill>
      </fill>
    </dxf>
    <dxf>
      <fill>
        <patternFill>
          <bgColor indexed="51"/>
        </patternFill>
      </fill>
    </dxf>
    <dxf>
      <fill>
        <patternFill>
          <bgColor indexed="53"/>
        </patternFill>
      </fill>
    </dxf>
    <dxf>
      <fill>
        <patternFill>
          <bgColor indexed="10"/>
        </patternFill>
      </fill>
    </dxf>
    <dxf>
      <fill>
        <patternFill patternType="solid">
          <bgColor theme="0" tint="-0.24985503707998902"/>
        </patternFill>
      </fill>
    </dxf>
    <dxf>
      <fill>
        <patternFill>
          <bgColor rgb="FF99FF99"/>
        </patternFill>
      </fill>
    </dxf>
    <dxf>
      <fill>
        <patternFill>
          <bgColor rgb="FF66FF3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Резюме!$E$34:$E$40</c:f>
              <c:strCache>
                <c:ptCount val="7"/>
                <c:pt idx="0">
                  <c:v>Подготовка и управление преди настъпването на събитие</c:v>
                </c:pt>
                <c:pt idx="1">
                  <c:v>Ресурси: обучена работна сила</c:v>
                </c:pt>
                <c:pt idx="2">
                  <c:v>Капацитет за подкрепа: наблюдение</c:v>
                </c:pt>
                <c:pt idx="3">
                  <c:v>Капацитет за подкрепа: оценка на риска</c:v>
                </c:pt>
                <c:pt idx="4">
                  <c:v>Управление на реакцията на събитие</c:v>
                </c:pt>
                <c:pt idx="5">
                  <c:v>Преглед след настъпването на събитие</c:v>
                </c:pt>
                <c:pt idx="6">
                  <c:v>Прилагане на извлечените поуки</c:v>
                </c:pt>
              </c:strCache>
            </c:strRef>
          </c:cat>
          <c:val>
            <c:numRef>
              <c:f>Резюме!$G$34:$G$40</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5A4-4981-9604-0A66612CA98E}"/>
            </c:ext>
          </c:extLst>
        </c:ser>
        <c:dLbls>
          <c:showLegendKey val="0"/>
          <c:showVal val="0"/>
          <c:showCatName val="0"/>
          <c:showSerName val="0"/>
          <c:showPercent val="0"/>
          <c:showBubbleSize val="0"/>
        </c:dLbls>
        <c:axId val="59610411"/>
        <c:axId val="14528369"/>
      </c:radarChart>
      <c:catAx>
        <c:axId val="59610411"/>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4528369"/>
        <c:crosses val="autoZero"/>
        <c:auto val="0"/>
        <c:lblAlgn val="ctr"/>
        <c:lblOffset val="100"/>
        <c:noMultiLvlLbl val="0"/>
      </c:catAx>
      <c:valAx>
        <c:axId val="14528369"/>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9610411"/>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95250" cmpd="sng"/>
          </c:spPr>
          <c:marker>
            <c:symbol val="none"/>
          </c:marker>
          <c:cat>
            <c:strRef>
              <c:f>Резюме!$E$46:$E$52</c:f>
              <c:strCache>
                <c:ptCount val="7"/>
                <c:pt idx="0">
                  <c:v>Подготовка и управление преди настъпването на събитие</c:v>
                </c:pt>
                <c:pt idx="1">
                  <c:v>Ресурси: обучена работна сила</c:v>
                </c:pt>
                <c:pt idx="2">
                  <c:v>Капацитет за подкрепа: наблюдение</c:v>
                </c:pt>
                <c:pt idx="3">
                  <c:v>Капацитет за подкрепа: оценка на риска</c:v>
                </c:pt>
                <c:pt idx="4">
                  <c:v>Управление на реакцията на събитие</c:v>
                </c:pt>
                <c:pt idx="5">
                  <c:v>Преглед след настъпването на събитие</c:v>
                </c:pt>
                <c:pt idx="6">
                  <c:v>Прилагане на извлечените поуки</c:v>
                </c:pt>
              </c:strCache>
            </c:strRef>
          </c:cat>
          <c:val>
            <c:numRef>
              <c:f>Резюме!$G$46:$G$52</c:f>
              <c:numCache>
                <c:formatCode>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502D-4F04-8AF3-3F011FD72358}"/>
            </c:ext>
          </c:extLst>
        </c:ser>
        <c:dLbls>
          <c:showLegendKey val="0"/>
          <c:showVal val="0"/>
          <c:showCatName val="0"/>
          <c:showSerName val="0"/>
          <c:showPercent val="0"/>
          <c:showBubbleSize val="0"/>
        </c:dLbls>
        <c:axId val="1254748"/>
        <c:axId val="55329978"/>
      </c:radarChart>
      <c:catAx>
        <c:axId val="1254748"/>
        <c:scaling>
          <c:orientation val="minMax"/>
        </c:scaling>
        <c:delete val="0"/>
        <c:axPos val="b"/>
        <c:majorGridlines/>
        <c:numFmt formatCode="General" sourceLinked="1"/>
        <c:majorTickMark val="out"/>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55329978"/>
        <c:crosses val="autoZero"/>
        <c:auto val="0"/>
        <c:lblAlgn val="ctr"/>
        <c:lblOffset val="100"/>
        <c:noMultiLvlLbl val="0"/>
      </c:catAx>
      <c:valAx>
        <c:axId val="55329978"/>
        <c:scaling>
          <c:orientation val="minMax"/>
        </c:scaling>
        <c:delete val="0"/>
        <c:axPos val="l"/>
        <c:majorGridlines/>
        <c:numFmt formatCode="0.0" sourceLinked="1"/>
        <c:majorTickMark val="cross"/>
        <c:minorTickMark val="none"/>
        <c:tickLblPos val="nextTo"/>
        <c:spPr>
          <a:ln w="9525" cap="flat" cmpd="sng"/>
        </c:spPr>
        <c:txPr>
          <a:bodyPr rot="0" vert="horz"/>
          <a:lstStyle/>
          <a:p>
            <a:pPr>
              <a:defRPr lang="en-US" sz="1000" b="0" i="0" u="none" baseline="0">
                <a:solidFill>
                  <a:srgbClr val="000000"/>
                </a:solidFill>
                <a:latin typeface="Calibri"/>
                <a:ea typeface="Calibri"/>
                <a:cs typeface="Calibri"/>
              </a:defRPr>
            </a:pPr>
            <a:endParaRPr lang="en-US"/>
          </a:p>
        </c:txPr>
        <c:crossAx val="1254748"/>
        <c:crosses val="autoZero"/>
        <c:crossBetween val="between"/>
      </c:valAx>
    </c:plotArea>
    <c:plotVisOnly val="1"/>
    <c:dispBlanksAs val="gap"/>
    <c:showDLblsOverMax val="0"/>
  </c:chart>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sz="1600" b="1" u="none"/>
              <a:t>HEPSA STRATEGIC FRAMEWORK: </a:t>
            </a:r>
            <a:endParaRPr lang="en-US"/>
          </a:p>
          <a:p>
            <a:pPr>
              <a:defRPr/>
            </a:pPr>
            <a:r>
              <a:rPr sz="1600" b="1" u="none"/>
              <a:t>each phase has a specific preparedness GOAL</a:t>
            </a:r>
            <a:endParaRPr lang="en-US"/>
          </a:p>
        </c:rich>
      </c:tx>
      <c:layout>
        <c:manualLayout>
          <c:xMode val="edge"/>
          <c:yMode val="edge"/>
          <c:x val="0.32874999999999999"/>
          <c:y val="4.1750000000000002E-2"/>
        </c:manualLayout>
      </c:layout>
      <c:overlay val="0"/>
      <c:spPr>
        <a:solidFill>
          <a:srgbClr val="376092"/>
        </a:solidFill>
        <a:ln w="25400">
          <a:noFill/>
        </a:ln>
      </c:spPr>
    </c:title>
    <c:autoTitleDeleted val="0"/>
    <c:plotArea>
      <c:layout>
        <c:manualLayout>
          <c:layoutTarget val="inner"/>
          <c:xMode val="edge"/>
          <c:yMode val="edge"/>
          <c:x val="0.29225000000000001"/>
          <c:y val="0.18625"/>
          <c:w val="0.41575000000000001"/>
          <c:h val="0.74124999999999996"/>
        </c:manualLayout>
      </c:layout>
      <c:doughnutChart>
        <c:varyColors val="1"/>
        <c:ser>
          <c:idx val="0"/>
          <c:order val="0"/>
          <c:spPr>
            <a:solidFill>
              <a:srgbClr val="4F81BD"/>
            </a:solidFill>
            <a:ln w="25400">
              <a:noFill/>
            </a:ln>
          </c:spPr>
          <c:dPt>
            <c:idx val="0"/>
            <c:bubble3D val="0"/>
            <c:spPr>
              <a:solidFill>
                <a:srgbClr val="0070C0"/>
              </a:solidFill>
              <a:ln w="12700" cap="flat" cmpd="sng">
                <a:solidFill>
                  <a:srgbClr val="FFFFFF"/>
                </a:solidFill>
                <a:prstDash val="solid"/>
              </a:ln>
            </c:spPr>
            <c:extLst>
              <c:ext xmlns:c16="http://schemas.microsoft.com/office/drawing/2014/chart" uri="{C3380CC4-5D6E-409C-BE32-E72D297353CC}">
                <c16:uniqueId val="{00000001-CB43-489B-A4F7-8FFD01BF9258}"/>
              </c:ext>
            </c:extLst>
          </c:dPt>
          <c:dPt>
            <c:idx val="1"/>
            <c:bubble3D val="0"/>
            <c:spPr>
              <a:solidFill>
                <a:srgbClr val="C00000"/>
              </a:solidFill>
              <a:ln w="12700" cap="flat" cmpd="sng">
                <a:solidFill>
                  <a:srgbClr val="FFFFFF"/>
                </a:solidFill>
                <a:prstDash val="solid"/>
              </a:ln>
            </c:spPr>
            <c:extLst>
              <c:ext xmlns:c16="http://schemas.microsoft.com/office/drawing/2014/chart" uri="{C3380CC4-5D6E-409C-BE32-E72D297353CC}">
                <c16:uniqueId val="{00000003-CB43-489B-A4F7-8FFD01BF9258}"/>
              </c:ext>
            </c:extLst>
          </c:dPt>
          <c:dPt>
            <c:idx val="2"/>
            <c:bubble3D val="0"/>
            <c:spPr>
              <a:solidFill>
                <a:srgbClr val="77933C"/>
              </a:solidFill>
              <a:ln w="12700" cap="flat" cmpd="sng">
                <a:solidFill>
                  <a:srgbClr val="FFFFFF"/>
                </a:solidFill>
                <a:prstDash val="solid"/>
              </a:ln>
            </c:spPr>
            <c:extLst>
              <c:ext xmlns:c16="http://schemas.microsoft.com/office/drawing/2014/chart" uri="{C3380CC4-5D6E-409C-BE32-E72D297353CC}">
                <c16:uniqueId val="{00000005-CB43-489B-A4F7-8FFD01BF9258}"/>
              </c:ext>
            </c:extLst>
          </c:dPt>
          <c:dLbls>
            <c:dLbl>
              <c:idx val="1"/>
              <c:layout>
                <c:manualLayout>
                  <c:x val="1.325E-2"/>
                  <c:y val="-1.95E-2"/>
                </c:manualLayout>
              </c:layout>
              <c:spPr>
                <a:noFill/>
                <a:ln w="25400">
                  <a:noFill/>
                </a:ln>
              </c:spPr>
              <c:txPr>
                <a:bodyPr rot="0" vert="horz"/>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43-489B-A4F7-8FFD01BF9258}"/>
                </c:ext>
              </c:extLst>
            </c:dLbl>
            <c:spPr>
              <a:noFill/>
              <a:ln w="25400">
                <a:noFill/>
              </a:ln>
            </c:spPr>
            <c:txPr>
              <a:bodyPr rot="0" vert="horz">
                <a:spAutoFit/>
              </a:bodyPr>
              <a:lstStyle/>
              <a:p>
                <a:pPr algn="ctr">
                  <a:defRPr lang="en-US" sz="1600" b="1" i="0" u="none" baseline="0">
                    <a:solidFill>
                      <a:srgbClr val="003366"/>
                    </a:solidFill>
                    <a:latin typeface="Calibri"/>
                    <a:ea typeface="Calibri"/>
                    <a:cs typeface="Calibri"/>
                  </a:defRPr>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Figures!$J$10:$J$12</c:f>
              <c:strCache>
                <c:ptCount val="3"/>
                <c:pt idx="0">
                  <c:v>Pre-event: RISK MANAGEMENT (GOAL 1)</c:v>
                </c:pt>
                <c:pt idx="1">
                  <c:v>Event: EMERGENCY MANAGEMENT (GOAL 2)</c:v>
                </c:pt>
                <c:pt idx="2">
                  <c:v>Post-event: RECOVERY MANAGEMENT (GOAL 3)</c:v>
                </c:pt>
              </c:strCache>
            </c:strRef>
          </c:cat>
          <c:val>
            <c:numRef>
              <c:f>Figures!$K$10:$K$12</c:f>
              <c:numCache>
                <c:formatCode>General</c:formatCode>
                <c:ptCount val="3"/>
                <c:pt idx="0">
                  <c:v>1</c:v>
                </c:pt>
                <c:pt idx="1">
                  <c:v>1</c:v>
                </c:pt>
                <c:pt idx="2">
                  <c:v>1</c:v>
                </c:pt>
              </c:numCache>
            </c:numRef>
          </c:val>
          <c:extLst>
            <c:ext xmlns:c16="http://schemas.microsoft.com/office/drawing/2014/chart" uri="{C3380CC4-5D6E-409C-BE32-E72D297353CC}">
              <c16:uniqueId val="{00000006-CB43-489B-A4F7-8FFD01BF9258}"/>
            </c:ext>
          </c:extLst>
        </c:ser>
        <c:dLbls>
          <c:showLegendKey val="0"/>
          <c:showVal val="0"/>
          <c:showCatName val="0"/>
          <c:showSerName val="0"/>
          <c:showPercent val="0"/>
          <c:showBubbleSize val="0"/>
          <c:showLeaderLines val="0"/>
        </c:dLbls>
        <c:firstSliceAng val="0"/>
        <c:holeSize val="54"/>
      </c:doughnutChart>
      <c:spPr>
        <a:noFill/>
        <a:ln w="25400">
          <a:noFill/>
        </a:ln>
      </c:spPr>
    </c:plotArea>
    <c:plotVisOnly val="1"/>
    <c:dispBlanksAs val="gap"/>
    <c:showDLblsOverMax val="0"/>
  </c:chart>
  <c:spPr>
    <a:solidFill>
      <a:schemeClr val="bg1"/>
    </a:solidFill>
    <a:ln w="9525" cap="flat" cmpd="sng">
      <a:solidFill>
        <a:schemeClr val="tx1">
          <a:lumMod val="15000"/>
          <a:lumOff val="85000"/>
        </a:schemeClr>
      </a:solidFill>
      <a:round/>
    </a:ln>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Overview%20BSI%20&amp;%20CSI'!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hyperlink" Target="#'D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2'!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3'!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4'!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5'!A1"/><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6'!A1"/><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7'!A1"/><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1056;&#1077;&#1079;&#1102;&#1084;&#1077;'!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371475</xdr:rowOff>
    </xdr:from>
    <xdr:ext cx="1095375" cy="1000125"/>
    <xdr:pic>
      <xdr:nvPicPr>
        <xdr:cNvPr id="57824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23850" y="3714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1193800</xdr:colOff>
      <xdr:row>32</xdr:row>
      <xdr:rowOff>180975</xdr:rowOff>
    </xdr:from>
    <xdr:to>
      <xdr:col>2</xdr:col>
      <xdr:colOff>4213225</xdr:colOff>
      <xdr:row>41</xdr:row>
      <xdr:rowOff>342900</xdr:rowOff>
    </xdr:to>
    <xdr:graphicFrame macro="">
      <xdr:nvGraphicFramePr>
        <xdr:cNvPr id="1422930"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1104900</xdr:colOff>
      <xdr:row>45</xdr:row>
      <xdr:rowOff>85725</xdr:rowOff>
    </xdr:from>
    <xdr:to>
      <xdr:col>2</xdr:col>
      <xdr:colOff>4143375</xdr:colOff>
      <xdr:row>57</xdr:row>
      <xdr:rowOff>38100</xdr:rowOff>
    </xdr:to>
    <xdr:graphicFrame macro="">
      <xdr:nvGraphicFramePr>
        <xdr:cNvPr id="1422931"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676424</xdr:colOff>
      <xdr:row>54</xdr:row>
      <xdr:rowOff>75902</xdr:rowOff>
    </xdr:from>
    <xdr:to>
      <xdr:col>8</xdr:col>
      <xdr:colOff>686098</xdr:colOff>
      <xdr:row>56</xdr:row>
      <xdr:rowOff>37951</xdr:rowOff>
    </xdr:to>
    <xdr:sp macro="" textlink="" fLocksText="0">
      <xdr:nvSpPr>
        <xdr:cNvPr id="1620" name="Rounded Rectangle 5">
          <a:hlinkClick xmlns:r="http://schemas.openxmlformats.org/officeDocument/2006/relationships" r:id="rId3"/>
        </xdr:cNvPr>
        <xdr:cNvSpPr/>
      </xdr:nvSpPr>
      <xdr:spPr>
        <a:xfrm>
          <a:off x="11525250" y="157067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xdr:oneCellAnchor>
    <xdr:from>
      <xdr:col>1</xdr:col>
      <xdr:colOff>0</xdr:colOff>
      <xdr:row>63</xdr:row>
      <xdr:rowOff>0</xdr:rowOff>
    </xdr:from>
    <xdr:ext cx="8220075" cy="1495425"/>
    <xdr:pic>
      <xdr:nvPicPr>
        <xdr:cNvPr id="1422933"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323850" y="175164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22</xdr:col>
      <xdr:colOff>66768</xdr:colOff>
      <xdr:row>2</xdr:row>
      <xdr:rowOff>28910</xdr:rowOff>
    </xdr:from>
    <xdr:to>
      <xdr:col>22</xdr:col>
      <xdr:colOff>276365</xdr:colOff>
      <xdr:row>2</xdr:row>
      <xdr:rowOff>171896</xdr:rowOff>
    </xdr:to>
    <xdr:sp macro="" textlink="" fLocksText="0">
      <xdr:nvSpPr>
        <xdr:cNvPr id="2224" name="Left Brace 1"/>
        <xdr:cNvSpPr/>
      </xdr:nvSpPr>
      <xdr:spPr>
        <a:xfrm>
          <a:off x="22183725" y="40957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24</xdr:col>
      <xdr:colOff>38063</xdr:colOff>
      <xdr:row>2</xdr:row>
      <xdr:rowOff>47662</xdr:rowOff>
    </xdr:from>
    <xdr:to>
      <xdr:col>24</xdr:col>
      <xdr:colOff>247697</xdr:colOff>
      <xdr:row>2</xdr:row>
      <xdr:rowOff>190649</xdr:rowOff>
    </xdr:to>
    <xdr:sp macro="" textlink="" fLocksText="0">
      <xdr:nvSpPr>
        <xdr:cNvPr id="2225" name="Left Brace 2"/>
        <xdr:cNvSpPr/>
      </xdr:nvSpPr>
      <xdr:spPr>
        <a:xfrm>
          <a:off x="2326005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26</xdr:col>
      <xdr:colOff>38063</xdr:colOff>
      <xdr:row>2</xdr:row>
      <xdr:rowOff>47662</xdr:rowOff>
    </xdr:from>
    <xdr:to>
      <xdr:col>26</xdr:col>
      <xdr:colOff>247697</xdr:colOff>
      <xdr:row>2</xdr:row>
      <xdr:rowOff>190649</xdr:rowOff>
    </xdr:to>
    <xdr:sp macro="" textlink="" fLocksText="0">
      <xdr:nvSpPr>
        <xdr:cNvPr id="2226" name="Left Brace 3"/>
        <xdr:cNvSpPr/>
      </xdr:nvSpPr>
      <xdr:spPr>
        <a:xfrm>
          <a:off x="24384000" y="428625"/>
          <a:ext cx="209550" cy="142875"/>
        </a:xfrm>
        <a:prstGeom prst="leftBrace">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en-GB"/>
        </a:p>
      </xdr:txBody>
    </xdr:sp>
    <xdr:clientData/>
  </xdr:twoCellAnchor>
  <xdr:twoCellAnchor>
    <xdr:from>
      <xdr:col>1</xdr:col>
      <xdr:colOff>0</xdr:colOff>
      <xdr:row>8</xdr:row>
      <xdr:rowOff>0</xdr:rowOff>
    </xdr:from>
    <xdr:to>
      <xdr:col>8</xdr:col>
      <xdr:colOff>142875</xdr:colOff>
      <xdr:row>43</xdr:row>
      <xdr:rowOff>95250</xdr:rowOff>
    </xdr:to>
    <xdr:graphicFrame macro="">
      <xdr:nvGraphicFramePr>
        <xdr:cNvPr id="1797299"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0</xdr:colOff>
      <xdr:row>44</xdr:row>
      <xdr:rowOff>0</xdr:rowOff>
    </xdr:from>
    <xdr:ext cx="5257800" cy="1476375"/>
    <xdr:pic>
      <xdr:nvPicPr>
        <xdr:cNvPr id="1797300"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352425" y="8391525"/>
          <a:ext cx="52578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c:userShapes xmlns:c="http://schemas.openxmlformats.org/drawingml/2006/chart">
  <cdr:relSizeAnchor xmlns:cdr="http://schemas.openxmlformats.org/drawingml/2006/chartDrawing">
    <cdr:from>
      <cdr:x>0.24825</cdr:x>
      <cdr:y>0.146</cdr:y>
    </cdr:from>
    <cdr:to>
      <cdr:x>0.74975</cdr:x>
      <cdr:y>0.93975</cdr:y>
    </cdr:to>
    <cdr:sp macro="" textlink="" fLocksText="0">
      <cdr:nvSpPr>
        <cdr:cNvPr id="3" name="Rectangle 2"/>
        <cdr:cNvSpPr/>
      </cdr:nvSpPr>
      <cdr:spPr>
        <a:xfrm xmlns:a="http://schemas.openxmlformats.org/drawingml/2006/main">
          <a:off x="2809875" y="981075"/>
          <a:ext cx="5695950" cy="5372100"/>
        </a:xfrm>
        <a:prstGeom xmlns:a="http://schemas.openxmlformats.org/drawingml/2006/main" prst="rect">
          <a:avLst/>
        </a:prstGeom>
        <a:noFill xmlns:a="http://schemas.openxmlformats.org/drawingml/2006/main"/>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0.7515</cdr:x>
      <cdr:y>0.5445</cdr:y>
    </cdr:from>
    <cdr:to>
      <cdr:x>0.79075</cdr:x>
      <cdr:y>0.57525</cdr:y>
    </cdr:to>
    <cdr:sp macro="" textlink="" fLocksText="0">
      <cdr:nvSpPr>
        <cdr:cNvPr id="5" name="Right Arrow 4"/>
        <cdr:cNvSpPr/>
      </cdr:nvSpPr>
      <cdr:spPr>
        <a:xfrm xmlns:a="http://schemas.openxmlformats.org/drawingml/2006/main">
          <a:off x="8524875" y="3676650"/>
          <a:ext cx="447675" cy="209550"/>
        </a:xfrm>
        <a:prstGeom xmlns:a="http://schemas.openxmlformats.org/drawingml/2006/main" prst="rightArrow">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0.7955</cdr:x>
      <cdr:y>0.53575</cdr:y>
    </cdr:from>
    <cdr:to>
      <cdr:x>0.96125</cdr:x>
      <cdr:y>0.86625</cdr:y>
    </cdr:to>
    <cdr:sp macro="" textlink="">
      <cdr:nvSpPr>
        <cdr:cNvPr id="6" name="TextBox 5"/>
        <cdr:cNvSpPr txBox="1"/>
      </cdr:nvSpPr>
      <cdr:spPr>
        <a:xfrm xmlns:a="http://schemas.openxmlformats.org/drawingml/2006/main">
          <a:off x="9029700" y="3619500"/>
          <a:ext cx="1885950" cy="2238375"/>
        </a:xfrm>
        <a:prstGeom xmlns:a="http://schemas.openxmlformats.org/drawingml/2006/main" prst="rect">
          <a:avLst/>
        </a:prstGeom>
      </cdr:spPr>
      <cdr:txBody>
        <a:bodyPr xmlns:a="http://schemas.openxmlformats.org/drawingml/2006/main" vertOverflow="clip" wrap="none"/>
        <a:lstStyle xmlns:a="http://schemas.openxmlformats.org/drawingml/2006/main"/>
        <a:p xmlns:a="http://schemas.openxmlformats.org/drawingml/2006/main">
          <a:endParaRPr lang="en-US"/>
        </a:p>
      </cdr:txBody>
    </cdr:sp>
  </cdr:relSizeAnchor>
  <cdr:relSizeAnchor xmlns:cdr="http://schemas.openxmlformats.org/drawingml/2006/chartDrawing">
    <cdr:from>
      <cdr:x>0.4975</cdr:x>
      <cdr:y>0.17525</cdr:y>
    </cdr:from>
    <cdr:to>
      <cdr:x>0.52775</cdr:x>
      <cdr:y>0.4</cdr:y>
    </cdr:to>
    <cdr:sp macro="" textlink="">
      <cdr:nvSpPr>
        <cdr:cNvPr id="1913860" name="Down Arrow 20"/>
        <cdr:cNvSpPr>
          <a:spLocks xmlns:a="http://schemas.openxmlformats.org/drawingml/2006/main" noChangeArrowheads="1"/>
        </cdr:cNvSpPr>
      </cdr:nvSpPr>
      <cdr:spPr bwMode="auto">
        <a:xfrm xmlns:a="http://schemas.openxmlformats.org/drawingml/2006/main" rot="5400000" flipV="1">
          <a:off x="5648325" y="1181100"/>
          <a:ext cx="342900" cy="1524000"/>
        </a:xfrm>
        <a:prstGeom xmlns:a="http://schemas.openxmlformats.org/drawingml/2006/main" prst="downArrow">
          <a:avLst>
            <a:gd name="adj1" fmla="val 60833"/>
            <a:gd name="adj2" fmla="val 100000"/>
          </a:avLst>
        </a:prstGeom>
        <a:solidFill xmlns:a="http://schemas.openxmlformats.org/drawingml/2006/main">
          <a:srgbClr val="77933C"/>
        </a:solidFill>
        <a:ln xmlns:a="http://schemas.openxmlformats.org/drawingml/2006/main" w="25400" algn="ctr">
          <a:solidFill>
            <a:srgbClr val="77933C"/>
          </a:solidFill>
          <a:miter lim="800000"/>
        </a:ln>
      </cdr:spPr>
    </cdr:sp>
  </cdr:relSizeAnchor>
  <cdr:relSizeAnchor xmlns:cdr="http://schemas.openxmlformats.org/drawingml/2006/chartDrawing">
    <cdr:from>
      <cdr:x>0.29275</cdr:x>
      <cdr:y>0.6535</cdr:y>
    </cdr:from>
    <cdr:to>
      <cdr:x>0.42525</cdr:x>
      <cdr:y>0.7045</cdr:y>
    </cdr:to>
    <cdr:sp macro="" textlink="" fLocksText="0">
      <cdr:nvSpPr>
        <cdr:cNvPr id="22" name="Down Arrow 21"/>
        <cdr:cNvSpPr/>
      </cdr:nvSpPr>
      <cdr:spPr>
        <a:xfrm xmlns:a="http://schemas.openxmlformats.org/drawingml/2006/main" rot="19910260" flipV="1">
          <a:off x="3314700" y="4410075"/>
          <a:ext cx="1504950" cy="342900"/>
        </a:xfrm>
        <a:prstGeom xmlns:a="http://schemas.openxmlformats.org/drawingml/2006/main" prst="downArrow">
          <a:avLst>
            <a:gd name="adj1" fmla="val 60836"/>
            <a:gd name="adj2" fmla="val 100000"/>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0.564</cdr:x>
      <cdr:y>0.6695</cdr:y>
    </cdr:from>
    <cdr:to>
      <cdr:x>0.6965</cdr:x>
      <cdr:y>0.7205</cdr:y>
    </cdr:to>
    <cdr:sp macro="" textlink="" fLocksText="0">
      <cdr:nvSpPr>
        <cdr:cNvPr id="23" name="Down Arrow 22"/>
        <cdr:cNvSpPr/>
      </cdr:nvSpPr>
      <cdr:spPr>
        <a:xfrm xmlns:a="http://schemas.openxmlformats.org/drawingml/2006/main" rot="12948504" flipV="1">
          <a:off x="6400800" y="4524375"/>
          <a:ext cx="1504950" cy="342900"/>
        </a:xfrm>
        <a:prstGeom xmlns:a="http://schemas.openxmlformats.org/drawingml/2006/main" prst="downArrow">
          <a:avLst>
            <a:gd name="adj1" fmla="val 60836"/>
            <a:gd name="adj2" fmla="val 100000"/>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bg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0.811</cdr:x>
      <cdr:y>0.53075</cdr:y>
    </cdr:from>
    <cdr:to>
      <cdr:x>0.904</cdr:x>
      <cdr:y>0.581</cdr:y>
    </cdr:to>
    <cdr:sp macro="" textlink="">
      <cdr:nvSpPr>
        <cdr:cNvPr id="24" name="TextBox 8"/>
        <cdr:cNvSpPr txBox="1"/>
      </cdr:nvSpPr>
      <cdr:spPr>
        <a:xfrm xmlns:a="http://schemas.openxmlformats.org/drawingml/2006/main">
          <a:off x="9201150" y="3581400"/>
          <a:ext cx="1057275" cy="34290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600" b="1"/>
            <a:t>ENABLERS</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218898</xdr:colOff>
      <xdr:row>20</xdr:row>
      <xdr:rowOff>161888</xdr:rowOff>
    </xdr:from>
    <xdr:to>
      <xdr:col>7</xdr:col>
      <xdr:colOff>19095</xdr:colOff>
      <xdr:row>22</xdr:row>
      <xdr:rowOff>85539</xdr:rowOff>
    </xdr:to>
    <xdr:sp macro="" textlink="" fLocksText="0">
      <xdr:nvSpPr>
        <xdr:cNvPr id="3329" name="Rounded Rectangle 9">
          <a:hlinkClick xmlns:r="http://schemas.openxmlformats.org/officeDocument/2006/relationships" r:id="rId1"/>
        </xdr:cNvPr>
        <xdr:cNvSpPr/>
      </xdr:nvSpPr>
      <xdr:spPr>
        <a:xfrm>
          <a:off x="9763125" y="17649825"/>
          <a:ext cx="971550" cy="2857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xdr:twoCellAnchor>
    <xdr:from>
      <xdr:col>3</xdr:col>
      <xdr:colOff>1210289</xdr:colOff>
      <xdr:row>6</xdr:row>
      <xdr:rowOff>739787</xdr:rowOff>
    </xdr:from>
    <xdr:to>
      <xdr:col>4</xdr:col>
      <xdr:colOff>3085951</xdr:colOff>
      <xdr:row>8</xdr:row>
      <xdr:rowOff>533995</xdr:rowOff>
    </xdr:to>
    <xdr:sp macro="" textlink="" fLocksText="0">
      <xdr:nvSpPr>
        <xdr:cNvPr id="3330" name="Ring 4"/>
        <xdr:cNvSpPr/>
      </xdr:nvSpPr>
      <xdr:spPr>
        <a:xfrm rot="9975368">
          <a:off x="2266950" y="3067050"/>
          <a:ext cx="3152775" cy="3190875"/>
        </a:xfrm>
        <a:prstGeom prst="donut">
          <a:avLst>
            <a:gd name="adj" fmla="val 18906"/>
          </a:avLst>
        </a:prstGeom>
        <a:gradFill rotWithShape="1">
          <a:gsLst>
            <a:gs pos="0">
              <a:srgbClr val="FF0000">
                <a:lumMod val="90000"/>
                <a:lumOff val="10000"/>
              </a:srgbClr>
            </a:gs>
            <a:gs pos="35000">
              <a:srgbClr val="39870C">
                <a:lumMod val="40000"/>
                <a:lumOff val="60000"/>
              </a:srgbClr>
            </a:gs>
            <a:gs pos="100000">
              <a:srgbClr val="39870C">
                <a:lumMod val="60000"/>
                <a:lumOff val="40000"/>
              </a:srgbClr>
            </a:gs>
          </a:gsLst>
          <a:lin ang="5400000" scaled="1"/>
          <a:tileRect/>
        </a:gra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p>
          <a:endParaRPr lang="en-GB"/>
        </a:p>
      </xdr:txBody>
    </xdr:sp>
    <xdr:clientData/>
  </xdr:twoCellAnchor>
  <xdr:oneCellAnchor>
    <xdr:from>
      <xdr:col>4</xdr:col>
      <xdr:colOff>266698</xdr:colOff>
      <xdr:row>6</xdr:row>
      <xdr:rowOff>1381124</xdr:rowOff>
    </xdr:from>
    <xdr:ext cx="2752725" cy="1273970"/>
    <xdr:sp macro="" textlink="">
      <xdr:nvSpPr>
        <xdr:cNvPr id="1852675" name="Tekstvak 19"/>
        <xdr:cNvSpPr txBox="1">
          <a:spLocks noChangeArrowheads="1"/>
        </xdr:cNvSpPr>
      </xdr:nvSpPr>
      <xdr:spPr bwMode="auto">
        <a:xfrm rot="10800000">
          <a:off x="2612229" y="4012405"/>
          <a:ext cx="2752725" cy="1273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45720" tIns="36576" rIns="45720" bIns="0" anchor="t" upright="1">
          <a:noAutofit/>
        </a:bodyPr>
        <a:lstStyle/>
        <a:p>
          <a:pPr algn="ctr" rtl="0"/>
          <a:r>
            <a:rPr lang="en-US" sz="2400">
              <a:solidFill>
                <a:srgbClr val="000000"/>
              </a:solidFill>
              <a:latin typeface="Verdana"/>
              <a:ea typeface="Verdana"/>
            </a:rPr>
            <a:t>Период след настъпване на събитие</a:t>
          </a:r>
        </a:p>
      </xdr:txBody>
    </xdr:sp>
    <xdr:clientData/>
  </xdr:oneCellAnchor>
  <xdr:twoCellAnchor>
    <xdr:from>
      <xdr:col>4</xdr:col>
      <xdr:colOff>3382677</xdr:colOff>
      <xdr:row>6</xdr:row>
      <xdr:rowOff>1391803</xdr:rowOff>
    </xdr:from>
    <xdr:to>
      <xdr:col>4</xdr:col>
      <xdr:colOff>4895980</xdr:colOff>
      <xdr:row>6</xdr:row>
      <xdr:rowOff>2119052</xdr:rowOff>
    </xdr:to>
    <xdr:sp macro="" textlink="" fLocksText="0">
      <xdr:nvSpPr>
        <xdr:cNvPr id="3332" name="Rounded Rectangle 61"/>
        <xdr:cNvSpPr/>
      </xdr:nvSpPr>
      <xdr:spPr>
        <a:xfrm>
          <a:off x="5715000" y="371475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3. Наблюдение</a:t>
          </a:r>
          <a:r>
            <a:rPr lang="en-US" sz="1200"/>
            <a:t>
</a:t>
          </a:r>
        </a:p>
      </xdr:txBody>
    </xdr:sp>
    <xdr:clientData/>
  </xdr:twoCellAnchor>
  <xdr:twoCellAnchor>
    <xdr:from>
      <xdr:col>4</xdr:col>
      <xdr:colOff>1370874</xdr:colOff>
      <xdr:row>8</xdr:row>
      <xdr:rowOff>754559</xdr:rowOff>
    </xdr:from>
    <xdr:to>
      <xdr:col>4</xdr:col>
      <xdr:colOff>2884177</xdr:colOff>
      <xdr:row>8</xdr:row>
      <xdr:rowOff>1468487</xdr:rowOff>
    </xdr:to>
    <xdr:sp macro="" textlink="" fLocksText="0">
      <xdr:nvSpPr>
        <xdr:cNvPr id="3333" name="Rounded Rectangle 62"/>
        <xdr:cNvSpPr/>
      </xdr:nvSpPr>
      <xdr:spPr>
        <a:xfrm>
          <a:off x="3705225" y="6477000"/>
          <a:ext cx="1514475" cy="714375"/>
        </a:xfrm>
        <a:prstGeom prst="roundRect">
          <a:avLst/>
        </a:prstGeom>
        <a:solidFill>
          <a:srgbClr val="FF3300"/>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b="1">
              <a:solidFill>
                <a:srgbClr val="FFFFFF"/>
              </a:solidFill>
              <a:latin typeface="Tahoma" pitchFamily="34"/>
              <a:ea typeface="Tahoma"/>
              <a:cs typeface="Tahoma"/>
            </a:rPr>
            <a:t>5. Управление на рискове и кризи</a:t>
          </a:r>
          <a:r>
            <a:rPr lang="en-US" sz="1200"/>
            <a:t>
</a:t>
          </a:r>
        </a:p>
      </xdr:txBody>
    </xdr:sp>
    <xdr:clientData/>
  </xdr:twoCellAnchor>
  <xdr:twoCellAnchor>
    <xdr:from>
      <xdr:col>4</xdr:col>
      <xdr:colOff>3228380</xdr:colOff>
      <xdr:row>6</xdr:row>
      <xdr:rowOff>3009305</xdr:rowOff>
    </xdr:from>
    <xdr:to>
      <xdr:col>4</xdr:col>
      <xdr:colOff>4735748</xdr:colOff>
      <xdr:row>8</xdr:row>
      <xdr:rowOff>340407</xdr:rowOff>
    </xdr:to>
    <xdr:sp macro="" textlink="" fLocksText="0">
      <xdr:nvSpPr>
        <xdr:cNvPr id="3334" name="Rounded Rectangle 63"/>
        <xdr:cNvSpPr/>
      </xdr:nvSpPr>
      <xdr:spPr>
        <a:xfrm>
          <a:off x="5562600" y="5334000"/>
          <a:ext cx="1504950" cy="733425"/>
        </a:xfrm>
        <a:prstGeom prst="roundRect">
          <a:avLst/>
        </a:prstGeom>
        <a:gradFill rotWithShape="1">
          <a:gsLst>
            <a:gs pos="50000">
              <a:srgbClr val="39870C">
                <a:lumMod val="40000"/>
                <a:lumOff val="60000"/>
              </a:srgbClr>
            </a:gs>
            <a:gs pos="82000">
              <a:srgbClr val="FF3300"/>
            </a:gs>
            <a:gs pos="100000">
              <a:srgbClr val="FF3300"/>
            </a:gs>
          </a:gsLst>
          <a:lin ang="8100000" scaled="1"/>
          <a:tileRect/>
        </a:gra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4. Оценка на риска</a:t>
          </a:r>
          <a:r>
            <a:rPr lang="en-US" sz="1200"/>
            <a:t>
</a:t>
          </a:r>
        </a:p>
      </xdr:txBody>
    </xdr:sp>
    <xdr:clientData/>
  </xdr:twoCellAnchor>
  <xdr:twoCellAnchor>
    <xdr:from>
      <xdr:col>2</xdr:col>
      <xdr:colOff>0</xdr:colOff>
      <xdr:row>6</xdr:row>
      <xdr:rowOff>1730350</xdr:rowOff>
    </xdr:from>
    <xdr:to>
      <xdr:col>3</xdr:col>
      <xdr:colOff>980524</xdr:colOff>
      <xdr:row>6</xdr:row>
      <xdr:rowOff>2457599</xdr:rowOff>
    </xdr:to>
    <xdr:sp macro="" textlink="" fLocksText="0">
      <xdr:nvSpPr>
        <xdr:cNvPr id="3335" name="Rounded Rectangle 64"/>
        <xdr:cNvSpPr/>
      </xdr:nvSpPr>
      <xdr:spPr>
        <a:xfrm>
          <a:off x="514350" y="4057650"/>
          <a:ext cx="152400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7. Прилагане на извлечените поуки</a:t>
          </a:r>
          <a:r>
            <a:rPr lang="en-US" sz="1200"/>
            <a:t>
</a:t>
          </a:r>
        </a:p>
      </xdr:txBody>
    </xdr:sp>
    <xdr:clientData/>
  </xdr:twoCellAnchor>
  <xdr:twoCellAnchor>
    <xdr:from>
      <xdr:col>2</xdr:col>
      <xdr:colOff>504751</xdr:colOff>
      <xdr:row>8</xdr:row>
      <xdr:rowOff>220563</xdr:rowOff>
    </xdr:from>
    <xdr:to>
      <xdr:col>4</xdr:col>
      <xdr:colOff>201774</xdr:colOff>
      <xdr:row>8</xdr:row>
      <xdr:rowOff>934492</xdr:rowOff>
    </xdr:to>
    <xdr:sp macro="" textlink="" fLocksText="0">
      <xdr:nvSpPr>
        <xdr:cNvPr id="3336" name="Rounded Rectangle 65"/>
        <xdr:cNvSpPr/>
      </xdr:nvSpPr>
      <xdr:spPr>
        <a:xfrm>
          <a:off x="1019175" y="5943600"/>
          <a:ext cx="1514475" cy="714375"/>
        </a:xfrm>
        <a:prstGeom prst="roundRect">
          <a:avLst/>
        </a:prstGeom>
        <a:solidFill>
          <a:srgbClr val="39870C">
            <a:lumMod val="40000"/>
            <a:lumOff val="60000"/>
          </a:srgbClr>
        </a:solidFill>
        <a:ln w="9525" cap="flat" cmpd="sng" algn="ctr">
          <a:noFill/>
          <a:prstDash val="solid"/>
        </a:ln>
        <a:effectLst/>
      </xdr:spPr>
      <xdr:style>
        <a:lnRef idx="1">
          <a:schemeClr val="tx1"/>
        </a:lnRef>
        <a:fillRef idx="2">
          <a:schemeClr val="tx1"/>
        </a:fillRef>
        <a:effectRef idx="1">
          <a:schemeClr val="tx1"/>
        </a:effectRef>
        <a:fontRef idx="minor">
          <a:schemeClr val="tx1"/>
        </a:fontRef>
      </xdr:style>
      <xdr:txBody>
        <a:bodyPr wrap="square" anchor="t"/>
        <a:lstStyle>
          <a:defPPr>
            <a:defRPr lang="nl-NL"/>
          </a:defPPr>
          <a:lvl1pPr algn="l" rtl="0" fontAlgn="base">
            <a:spcBef>
              <a:spcPct val="0"/>
            </a:spcBef>
            <a:spcAft>
              <a:spcPct val="0"/>
            </a:spcAft>
            <a:defRPr kern="1200">
              <a:solidFill>
                <a:srgbClr val="000000"/>
              </a:solidFill>
              <a:latin typeface="Verdana"/>
              <a:cs typeface="Arial"/>
            </a:defRPr>
          </a:lvl1pPr>
          <a:lvl2pPr marL="457200" algn="l" rtl="0" fontAlgn="base">
            <a:spcBef>
              <a:spcPct val="0"/>
            </a:spcBef>
            <a:spcAft>
              <a:spcPct val="0"/>
            </a:spcAft>
            <a:defRPr kern="1200">
              <a:solidFill>
                <a:srgbClr val="000000"/>
              </a:solidFill>
              <a:latin typeface="Verdana"/>
              <a:cs typeface="Arial"/>
            </a:defRPr>
          </a:lvl2pPr>
          <a:lvl3pPr marL="914400" algn="l" rtl="0" fontAlgn="base">
            <a:spcBef>
              <a:spcPct val="0"/>
            </a:spcBef>
            <a:spcAft>
              <a:spcPct val="0"/>
            </a:spcAft>
            <a:defRPr kern="1200">
              <a:solidFill>
                <a:srgbClr val="000000"/>
              </a:solidFill>
              <a:latin typeface="Verdana"/>
              <a:cs typeface="Arial"/>
            </a:defRPr>
          </a:lvl3pPr>
          <a:lvl4pPr marL="1371600" algn="l" rtl="0" fontAlgn="base">
            <a:spcBef>
              <a:spcPct val="0"/>
            </a:spcBef>
            <a:spcAft>
              <a:spcPct val="0"/>
            </a:spcAft>
            <a:defRPr kern="1200">
              <a:solidFill>
                <a:srgbClr val="000000"/>
              </a:solidFill>
              <a:latin typeface="Verdana"/>
              <a:cs typeface="Arial"/>
            </a:defRPr>
          </a:lvl4pPr>
          <a:lvl5pPr marL="1828800" algn="l" rtl="0" fontAlgn="base">
            <a:spcBef>
              <a:spcPct val="0"/>
            </a:spcBef>
            <a:spcAft>
              <a:spcPct val="0"/>
            </a:spcAft>
            <a:defRPr kern="1200">
              <a:solidFill>
                <a:srgbClr val="000000"/>
              </a:solidFill>
              <a:latin typeface="Verdana"/>
              <a:cs typeface="Arial"/>
            </a:defRPr>
          </a:lvl5pPr>
          <a:lvl6pPr marL="2286000" algn="l" defTabSz="914400" rtl="0" eaLnBrk="1" latinLnBrk="0" hangingPunct="1">
            <a:defRPr kern="1200">
              <a:solidFill>
                <a:srgbClr val="000000"/>
              </a:solidFill>
              <a:latin typeface="Verdana"/>
              <a:cs typeface="Arial"/>
            </a:defRPr>
          </a:lvl6pPr>
          <a:lvl7pPr marL="2743200" algn="l" defTabSz="914400" rtl="0" eaLnBrk="1" latinLnBrk="0" hangingPunct="1">
            <a:defRPr kern="1200">
              <a:solidFill>
                <a:srgbClr val="000000"/>
              </a:solidFill>
              <a:latin typeface="Verdana"/>
              <a:cs typeface="Arial"/>
            </a:defRPr>
          </a:lvl7pPr>
          <a:lvl8pPr marL="3200400" algn="l" defTabSz="914400" rtl="0" eaLnBrk="1" latinLnBrk="0" hangingPunct="1">
            <a:defRPr kern="1200">
              <a:solidFill>
                <a:srgbClr val="000000"/>
              </a:solidFill>
              <a:latin typeface="Verdana"/>
              <a:cs typeface="Arial"/>
            </a:defRPr>
          </a:lvl8pPr>
          <a:lvl9pPr marL="3657600" algn="l" defTabSz="914400" rtl="0" eaLnBrk="1" latinLnBrk="0" hangingPunct="1">
            <a:defRPr kern="1200">
              <a:solidFill>
                <a:srgbClr val="000000"/>
              </a:solidFill>
              <a:latin typeface="Verdana"/>
              <a:cs typeface="Arial"/>
            </a:defRPr>
          </a:lvl9pPr>
        </a:lstStyle>
        <a:p>
          <a:r>
            <a:rPr lang="en-GB" sz="1200">
              <a:solidFill>
                <a:srgbClr val="000000"/>
              </a:solidFill>
              <a:latin typeface="Tahoma" pitchFamily="34"/>
              <a:ea typeface="Tahoma"/>
              <a:cs typeface="Tahoma"/>
            </a:rPr>
            <a:t>6. Оценка след настъпването на събитие</a:t>
          </a:r>
          <a:r>
            <a:rPr lang="en-US" sz="1200"/>
            <a:t>
</a:t>
          </a:r>
        </a:p>
      </xdr:txBody>
    </xdr:sp>
    <xdr:clientData/>
  </xdr:twoCellAnchor>
  <xdr:oneCellAnchor>
    <xdr:from>
      <xdr:col>4</xdr:col>
      <xdr:colOff>726282</xdr:colOff>
      <xdr:row>6</xdr:row>
      <xdr:rowOff>2678907</xdr:rowOff>
    </xdr:from>
    <xdr:ext cx="1466850" cy="419100"/>
    <xdr:sp macro="" textlink="">
      <xdr:nvSpPr>
        <xdr:cNvPr id="1852682" name="Tekstvak 19"/>
        <xdr:cNvSpPr txBox="1">
          <a:spLocks noChangeArrowheads="1"/>
        </xdr:cNvSpPr>
      </xdr:nvSpPr>
      <xdr:spPr bwMode="auto">
        <a:xfrm rot="-2179498">
          <a:off x="3071813" y="5310188"/>
          <a:ext cx="14668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36576" rIns="45720" bIns="0" anchor="t" upright="1">
          <a:spAutoFit/>
        </a:bodyPr>
        <a:lstStyle/>
        <a:p>
          <a:pPr algn="r" rtl="0"/>
          <a:r>
            <a:rPr lang="en-US" sz="2400" b="1">
              <a:solidFill>
                <a:srgbClr val="FFFFFF"/>
              </a:solidFill>
              <a:latin typeface="Verdana"/>
              <a:ea typeface="Verdana"/>
            </a:rPr>
            <a:t>Събитие	</a:t>
          </a:r>
        </a:p>
      </xdr:txBody>
    </xdr:sp>
    <xdr:clientData/>
  </xdr:oneCellAnchor>
  <xdr:twoCellAnchor>
    <xdr:from>
      <xdr:col>4</xdr:col>
      <xdr:colOff>2160166</xdr:colOff>
      <xdr:row>6</xdr:row>
      <xdr:rowOff>0</xdr:rowOff>
    </xdr:from>
    <xdr:to>
      <xdr:col>4</xdr:col>
      <xdr:colOff>3673469</xdr:colOff>
      <xdr:row>6</xdr:row>
      <xdr:rowOff>727249</xdr:rowOff>
    </xdr:to>
    <xdr:sp macro="" textlink="" fLocksText="0">
      <xdr:nvSpPr>
        <xdr:cNvPr id="3339" name="Rounded Rectangle 68"/>
        <xdr:cNvSpPr/>
      </xdr:nvSpPr>
      <xdr:spPr>
        <a:xfrm>
          <a:off x="4495800" y="2324100"/>
          <a:ext cx="1514475"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t"/>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2. Изграждане на капацитет и поддръжка </a:t>
          </a:r>
          <a:r>
            <a:rPr lang="en-US" sz="1200"/>
            <a:t>
</a:t>
          </a:r>
        </a:p>
      </xdr:txBody>
    </xdr:sp>
    <xdr:clientData/>
  </xdr:twoCellAnchor>
  <xdr:twoCellAnchor>
    <xdr:from>
      <xdr:col>4</xdr:col>
      <xdr:colOff>818964</xdr:colOff>
      <xdr:row>6</xdr:row>
      <xdr:rowOff>1028179</xdr:rowOff>
    </xdr:from>
    <xdr:to>
      <xdr:col>4</xdr:col>
      <xdr:colOff>1335267</xdr:colOff>
      <xdr:row>6</xdr:row>
      <xdr:rowOff>1304032</xdr:rowOff>
    </xdr:to>
    <xdr:sp macro="" textlink="" fLocksText="0">
      <xdr:nvSpPr>
        <xdr:cNvPr id="3340" name="Right Arrow 69"/>
        <xdr:cNvSpPr/>
      </xdr:nvSpPr>
      <xdr:spPr>
        <a:xfrm rot="-1351082">
          <a:off x="3152775" y="3352800"/>
          <a:ext cx="514350"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2522172</xdr:colOff>
      <xdr:row>6</xdr:row>
      <xdr:rowOff>2445060</xdr:rowOff>
    </xdr:from>
    <xdr:to>
      <xdr:col>4</xdr:col>
      <xdr:colOff>2824832</xdr:colOff>
      <xdr:row>6</xdr:row>
      <xdr:rowOff>2971688</xdr:rowOff>
    </xdr:to>
    <xdr:sp macro="" textlink="" fLocksText="0">
      <xdr:nvSpPr>
        <xdr:cNvPr id="3341" name="Right Arrow 70"/>
        <xdr:cNvSpPr/>
      </xdr:nvSpPr>
      <xdr:spPr>
        <a:xfrm rot="6456063">
          <a:off x="4857750" y="4772025"/>
          <a:ext cx="304800" cy="523875"/>
        </a:xfrm>
        <a:prstGeom prst="rightArrow">
          <a:avLst>
            <a:gd name="adj1" fmla="val 50000"/>
            <a:gd name="adj2" fmla="val 58259"/>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4</xdr:col>
      <xdr:colOff>664666</xdr:colOff>
      <xdr:row>7</xdr:row>
      <xdr:rowOff>162223</xdr:rowOff>
    </xdr:from>
    <xdr:to>
      <xdr:col>4</xdr:col>
      <xdr:colOff>1192839</xdr:colOff>
      <xdr:row>8</xdr:row>
      <xdr:rowOff>249585</xdr:rowOff>
    </xdr:to>
    <xdr:sp macro="" textlink="" fLocksText="0">
      <xdr:nvSpPr>
        <xdr:cNvPr id="3342" name="Right Arrow 71"/>
        <xdr:cNvSpPr/>
      </xdr:nvSpPr>
      <xdr:spPr>
        <a:xfrm rot="-9119546">
          <a:off x="3000375" y="5695950"/>
          <a:ext cx="523875" cy="276225"/>
        </a:xfrm>
        <a:prstGeom prst="rightArrow">
          <a:avLst/>
        </a:prstGeom>
        <a:solidFill>
          <a:srgbClr val="FFFFFF"/>
        </a:solidFill>
        <a:ln w="25400" cap="flat" cmpd="sng" algn="ctr">
          <a:noFill/>
          <a:prstDash val="solid"/>
        </a:ln>
        <a:effectLst/>
      </xdr:spPr>
      <xdr:style>
        <a:lnRef idx="2">
          <a:schemeClr val="tx1">
            <a:shade val="50000"/>
          </a:schemeClr>
        </a:lnRef>
        <a:fillRef idx="1">
          <a:schemeClr val="tx1"/>
        </a:fillRef>
        <a:effectRef idx="0">
          <a:schemeClr val="tx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pPr algn="ctr"/>
          <a:endParaRPr lang="nl-NL"/>
        </a:p>
      </xdr:txBody>
    </xdr:sp>
    <xdr:clientData/>
  </xdr:twoCellAnchor>
  <xdr:twoCellAnchor>
    <xdr:from>
      <xdr:col>3</xdr:col>
      <xdr:colOff>619032</xdr:colOff>
      <xdr:row>6</xdr:row>
      <xdr:rowOff>0</xdr:rowOff>
    </xdr:from>
    <xdr:to>
      <xdr:col>4</xdr:col>
      <xdr:colOff>848646</xdr:colOff>
      <xdr:row>6</xdr:row>
      <xdr:rowOff>727249</xdr:rowOff>
    </xdr:to>
    <xdr:sp macro="" textlink="" fLocksText="0">
      <xdr:nvSpPr>
        <xdr:cNvPr id="3343" name="Rounded Rectangle 72"/>
        <xdr:cNvSpPr/>
      </xdr:nvSpPr>
      <xdr:spPr>
        <a:xfrm>
          <a:off x="1676400" y="2324100"/>
          <a:ext cx="1504950" cy="723900"/>
        </a:xfrm>
        <a:prstGeom prst="roundRect">
          <a:avLst/>
        </a:prstGeom>
        <a:solidFill>
          <a:srgbClr val="39870C">
            <a:lumMod val="40000"/>
            <a:lumOff val="60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bg1"/>
        </a:fontRef>
      </xdr:style>
      <xdr:txBody>
        <a:bodyPr wrap="square" anchor="ctr"/>
        <a:lstStyle>
          <a:defPPr>
            <a:defRPr lang="nl-NL"/>
          </a:defPPr>
          <a:lvl1pPr algn="l" rtl="0" fontAlgn="base">
            <a:spcBef>
              <a:spcPct val="0"/>
            </a:spcBef>
            <a:spcAft>
              <a:spcPct val="0"/>
            </a:spcAft>
            <a:defRPr kern="1200">
              <a:solidFill>
                <a:srgbClr val="FFFFFF"/>
              </a:solidFill>
              <a:latin typeface="Verdana"/>
              <a:cs typeface="Arial"/>
            </a:defRPr>
          </a:lvl1pPr>
          <a:lvl2pPr marL="457200" algn="l" rtl="0" fontAlgn="base">
            <a:spcBef>
              <a:spcPct val="0"/>
            </a:spcBef>
            <a:spcAft>
              <a:spcPct val="0"/>
            </a:spcAft>
            <a:defRPr kern="1200">
              <a:solidFill>
                <a:srgbClr val="FFFFFF"/>
              </a:solidFill>
              <a:latin typeface="Verdana"/>
              <a:cs typeface="Arial"/>
            </a:defRPr>
          </a:lvl2pPr>
          <a:lvl3pPr marL="914400" algn="l" rtl="0" fontAlgn="base">
            <a:spcBef>
              <a:spcPct val="0"/>
            </a:spcBef>
            <a:spcAft>
              <a:spcPct val="0"/>
            </a:spcAft>
            <a:defRPr kern="1200">
              <a:solidFill>
                <a:srgbClr val="FFFFFF"/>
              </a:solidFill>
              <a:latin typeface="Verdana"/>
              <a:cs typeface="Arial"/>
            </a:defRPr>
          </a:lvl3pPr>
          <a:lvl4pPr marL="1371600" algn="l" rtl="0" fontAlgn="base">
            <a:spcBef>
              <a:spcPct val="0"/>
            </a:spcBef>
            <a:spcAft>
              <a:spcPct val="0"/>
            </a:spcAft>
            <a:defRPr kern="1200">
              <a:solidFill>
                <a:srgbClr val="FFFFFF"/>
              </a:solidFill>
              <a:latin typeface="Verdana"/>
              <a:cs typeface="Arial"/>
            </a:defRPr>
          </a:lvl4pPr>
          <a:lvl5pPr marL="1828800" algn="l" rtl="0" fontAlgn="base">
            <a:spcBef>
              <a:spcPct val="0"/>
            </a:spcBef>
            <a:spcAft>
              <a:spcPct val="0"/>
            </a:spcAft>
            <a:defRPr kern="1200">
              <a:solidFill>
                <a:srgbClr val="FFFFFF"/>
              </a:solidFill>
              <a:latin typeface="Verdana"/>
              <a:cs typeface="Arial"/>
            </a:defRPr>
          </a:lvl5pPr>
          <a:lvl6pPr marL="2286000" algn="l" defTabSz="914400" rtl="0" eaLnBrk="1" latinLnBrk="0" hangingPunct="1">
            <a:defRPr kern="1200">
              <a:solidFill>
                <a:srgbClr val="FFFFFF"/>
              </a:solidFill>
              <a:latin typeface="Verdana"/>
              <a:cs typeface="Arial"/>
            </a:defRPr>
          </a:lvl6pPr>
          <a:lvl7pPr marL="2743200" algn="l" defTabSz="914400" rtl="0" eaLnBrk="1" latinLnBrk="0" hangingPunct="1">
            <a:defRPr kern="1200">
              <a:solidFill>
                <a:srgbClr val="FFFFFF"/>
              </a:solidFill>
              <a:latin typeface="Verdana"/>
              <a:cs typeface="Arial"/>
            </a:defRPr>
          </a:lvl7pPr>
          <a:lvl8pPr marL="3200400" algn="l" defTabSz="914400" rtl="0" eaLnBrk="1" latinLnBrk="0" hangingPunct="1">
            <a:defRPr kern="1200">
              <a:solidFill>
                <a:srgbClr val="FFFFFF"/>
              </a:solidFill>
              <a:latin typeface="Verdana"/>
              <a:cs typeface="Arial"/>
            </a:defRPr>
          </a:lvl8pPr>
          <a:lvl9pPr marL="3657600" algn="l" defTabSz="914400" rtl="0" eaLnBrk="1" latinLnBrk="0" hangingPunct="1">
            <a:defRPr kern="1200">
              <a:solidFill>
                <a:srgbClr val="FFFFFF"/>
              </a:solidFill>
              <a:latin typeface="Verdana"/>
              <a:cs typeface="Arial"/>
            </a:defRPr>
          </a:lvl9pPr>
        </a:lstStyle>
        <a:p>
          <a:r>
            <a:rPr lang="en-GB" sz="1200">
              <a:solidFill>
                <a:srgbClr val="000000"/>
              </a:solidFill>
              <a:latin typeface="Tahoma" pitchFamily="34"/>
              <a:ea typeface="Tahoma"/>
              <a:cs typeface="Tahoma"/>
            </a:rPr>
            <a:t>1. Управление</a:t>
          </a:r>
          <a:r>
            <a:rPr lang="en-US" sz="1200"/>
            <a:t>
</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26</xdr:col>
      <xdr:colOff>361950</xdr:colOff>
      <xdr:row>10</xdr:row>
      <xdr:rowOff>476250</xdr:rowOff>
    </xdr:from>
    <xdr:ext cx="180975" cy="266700"/>
    <xdr:sp macro="" textlink="">
      <xdr:nvSpPr>
        <xdr:cNvPr id="15296" name="TextBox 1"/>
        <xdr:cNvSpPr txBox="1"/>
      </xdr:nvSpPr>
      <xdr:spPr>
        <a:xfrm>
          <a:off x="11201400" y="4438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10</xdr:row>
      <xdr:rowOff>361950</xdr:rowOff>
    </xdr:from>
    <xdr:ext cx="180975" cy="266700"/>
    <xdr:sp macro="" textlink="">
      <xdr:nvSpPr>
        <xdr:cNvPr id="15297" name="TextBox 2"/>
        <xdr:cNvSpPr txBox="1"/>
      </xdr:nvSpPr>
      <xdr:spPr>
        <a:xfrm>
          <a:off x="11020425" y="4324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15</xdr:row>
      <xdr:rowOff>476250</xdr:rowOff>
    </xdr:from>
    <xdr:ext cx="180975" cy="266700"/>
    <xdr:sp macro="" textlink="">
      <xdr:nvSpPr>
        <xdr:cNvPr id="15298" name="TextBox 4"/>
        <xdr:cNvSpPr txBox="1"/>
      </xdr:nvSpPr>
      <xdr:spPr>
        <a:xfrm>
          <a:off x="11201400" y="78771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15</xdr:row>
      <xdr:rowOff>361950</xdr:rowOff>
    </xdr:from>
    <xdr:ext cx="180975" cy="266700"/>
    <xdr:sp macro="" textlink="">
      <xdr:nvSpPr>
        <xdr:cNvPr id="15299" name="TextBox 5"/>
        <xdr:cNvSpPr txBox="1"/>
      </xdr:nvSpPr>
      <xdr:spPr>
        <a:xfrm>
          <a:off x="11020425" y="7762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22</xdr:row>
      <xdr:rowOff>476250</xdr:rowOff>
    </xdr:from>
    <xdr:ext cx="180975" cy="266700"/>
    <xdr:sp macro="" textlink="">
      <xdr:nvSpPr>
        <xdr:cNvPr id="15300" name="TextBox 6"/>
        <xdr:cNvSpPr txBox="1"/>
      </xdr:nvSpPr>
      <xdr:spPr>
        <a:xfrm>
          <a:off x="11201400" y="12811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22</xdr:row>
      <xdr:rowOff>361950</xdr:rowOff>
    </xdr:from>
    <xdr:ext cx="180975" cy="266700"/>
    <xdr:sp macro="" textlink="">
      <xdr:nvSpPr>
        <xdr:cNvPr id="15301" name="TextBox 7"/>
        <xdr:cNvSpPr txBox="1"/>
      </xdr:nvSpPr>
      <xdr:spPr>
        <a:xfrm>
          <a:off x="11020425" y="1269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28</xdr:row>
      <xdr:rowOff>476250</xdr:rowOff>
    </xdr:from>
    <xdr:ext cx="180975" cy="266700"/>
    <xdr:sp macro="" textlink="">
      <xdr:nvSpPr>
        <xdr:cNvPr id="15302" name="TextBox 8"/>
        <xdr:cNvSpPr txBox="1"/>
      </xdr:nvSpPr>
      <xdr:spPr>
        <a:xfrm>
          <a:off x="11201400" y="17116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28</xdr:row>
      <xdr:rowOff>361950</xdr:rowOff>
    </xdr:from>
    <xdr:ext cx="180975" cy="266700"/>
    <xdr:sp macro="" textlink="">
      <xdr:nvSpPr>
        <xdr:cNvPr id="15303" name="TextBox 9"/>
        <xdr:cNvSpPr txBox="1"/>
      </xdr:nvSpPr>
      <xdr:spPr>
        <a:xfrm>
          <a:off x="11020425" y="170021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36</xdr:row>
      <xdr:rowOff>476250</xdr:rowOff>
    </xdr:from>
    <xdr:ext cx="180975" cy="266700"/>
    <xdr:sp macro="" textlink="">
      <xdr:nvSpPr>
        <xdr:cNvPr id="15304" name="TextBox 12"/>
        <xdr:cNvSpPr txBox="1"/>
      </xdr:nvSpPr>
      <xdr:spPr>
        <a:xfrm>
          <a:off x="11201400" y="22507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36</xdr:row>
      <xdr:rowOff>361950</xdr:rowOff>
    </xdr:from>
    <xdr:ext cx="180975" cy="266700"/>
    <xdr:sp macro="" textlink="">
      <xdr:nvSpPr>
        <xdr:cNvPr id="15305" name="TextBox 13"/>
        <xdr:cNvSpPr txBox="1"/>
      </xdr:nvSpPr>
      <xdr:spPr>
        <a:xfrm>
          <a:off x="11020425" y="223932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361950</xdr:colOff>
      <xdr:row>42</xdr:row>
      <xdr:rowOff>476250</xdr:rowOff>
    </xdr:from>
    <xdr:ext cx="180975" cy="266700"/>
    <xdr:sp macro="" textlink="">
      <xdr:nvSpPr>
        <xdr:cNvPr id="15306" name="TextBox 14"/>
        <xdr:cNvSpPr txBox="1"/>
      </xdr:nvSpPr>
      <xdr:spPr>
        <a:xfrm>
          <a:off x="11201400" y="26374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42</xdr:row>
      <xdr:rowOff>361950</xdr:rowOff>
    </xdr:from>
    <xdr:ext cx="180975" cy="266700"/>
    <xdr:sp macro="" textlink="">
      <xdr:nvSpPr>
        <xdr:cNvPr id="15307" name="TextBox 15"/>
        <xdr:cNvSpPr txBox="1"/>
      </xdr:nvSpPr>
      <xdr:spPr>
        <a:xfrm>
          <a:off x="11020425" y="26260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27</xdr:col>
      <xdr:colOff>600075</xdr:colOff>
      <xdr:row>19</xdr:row>
      <xdr:rowOff>228600</xdr:rowOff>
    </xdr:from>
    <xdr:ext cx="180975" cy="266700"/>
    <xdr:sp macro="" textlink="">
      <xdr:nvSpPr>
        <xdr:cNvPr id="15308" name="TextBox 3"/>
        <xdr:cNvSpPr txBox="1"/>
      </xdr:nvSpPr>
      <xdr:spPr>
        <a:xfrm>
          <a:off x="12725400" y="10639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438150</xdr:colOff>
      <xdr:row>11</xdr:row>
      <xdr:rowOff>38100</xdr:rowOff>
    </xdr:from>
    <xdr:ext cx="180975" cy="266700"/>
    <xdr:sp macro="" textlink="">
      <xdr:nvSpPr>
        <xdr:cNvPr id="15309" name="TextBox 20"/>
        <xdr:cNvSpPr txBox="1"/>
      </xdr:nvSpPr>
      <xdr:spPr>
        <a:xfrm>
          <a:off x="11277600" y="46386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24</xdr:col>
      <xdr:colOff>419100</xdr:colOff>
      <xdr:row>9</xdr:row>
      <xdr:rowOff>0</xdr:rowOff>
    </xdr:from>
    <xdr:to>
      <xdr:col>31</xdr:col>
      <xdr:colOff>409175</xdr:colOff>
      <xdr:row>9</xdr:row>
      <xdr:rowOff>505867</xdr:rowOff>
    </xdr:to>
    <xdr:sp macro="" textlink="">
      <xdr:nvSpPr>
        <xdr:cNvPr id="15310" name="TextBox 25"/>
        <xdr:cNvSpPr txBox="1"/>
      </xdr:nvSpPr>
      <xdr:spPr>
        <a:xfrm>
          <a:off x="9925050" y="33337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GB"/>
        </a:p>
      </xdr:txBody>
    </xdr:sp>
    <xdr:clientData/>
  </xdr:twoCellAnchor>
  <xdr:twoCellAnchor>
    <xdr:from>
      <xdr:col>25</xdr:col>
      <xdr:colOff>0</xdr:colOff>
      <xdr:row>13</xdr:row>
      <xdr:rowOff>685800</xdr:rowOff>
    </xdr:from>
    <xdr:to>
      <xdr:col>27</xdr:col>
      <xdr:colOff>9860</xdr:colOff>
      <xdr:row>14</xdr:row>
      <xdr:rowOff>0</xdr:rowOff>
    </xdr:to>
    <xdr:sp macro="" textlink="">
      <xdr:nvSpPr>
        <xdr:cNvPr id="15311" name="TextBox 84"/>
        <xdr:cNvSpPr txBox="1"/>
      </xdr:nvSpPr>
      <xdr:spPr>
        <a:xfrm>
          <a:off x="9925050" y="6610350"/>
          <a:ext cx="2209800" cy="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409175</xdr:colOff>
      <xdr:row>10</xdr:row>
      <xdr:rowOff>506053</xdr:rowOff>
    </xdr:to>
    <xdr:sp macro="" textlink="">
      <xdr:nvSpPr>
        <xdr:cNvPr id="15312" name="TextBox 87"/>
        <xdr:cNvSpPr txBox="1"/>
      </xdr:nvSpPr>
      <xdr:spPr>
        <a:xfrm>
          <a:off x="9925050" y="39624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409175</xdr:colOff>
      <xdr:row>11</xdr:row>
      <xdr:rowOff>505755</xdr:rowOff>
    </xdr:to>
    <xdr:sp macro="" textlink="">
      <xdr:nvSpPr>
        <xdr:cNvPr id="15313" name="TextBox 88"/>
        <xdr:cNvSpPr txBox="1"/>
      </xdr:nvSpPr>
      <xdr:spPr>
        <a:xfrm>
          <a:off x="9925050" y="4600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409175</xdr:colOff>
      <xdr:row>12</xdr:row>
      <xdr:rowOff>505271</xdr:rowOff>
    </xdr:to>
    <xdr:sp macro="" textlink="">
      <xdr:nvSpPr>
        <xdr:cNvPr id="15314" name="TextBox 89"/>
        <xdr:cNvSpPr txBox="1"/>
      </xdr:nvSpPr>
      <xdr:spPr>
        <a:xfrm>
          <a:off x="9925050" y="5257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409175</xdr:colOff>
      <xdr:row>13</xdr:row>
      <xdr:rowOff>513319</xdr:rowOff>
    </xdr:to>
    <xdr:sp macro="" textlink="">
      <xdr:nvSpPr>
        <xdr:cNvPr id="15315" name="TextBox 90"/>
        <xdr:cNvSpPr txBox="1"/>
      </xdr:nvSpPr>
      <xdr:spPr>
        <a:xfrm>
          <a:off x="9925050" y="592455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409175</xdr:colOff>
      <xdr:row>14</xdr:row>
      <xdr:rowOff>503374</xdr:rowOff>
    </xdr:to>
    <xdr:sp macro="" textlink="">
      <xdr:nvSpPr>
        <xdr:cNvPr id="15316" name="TextBox 91"/>
        <xdr:cNvSpPr txBox="1"/>
      </xdr:nvSpPr>
      <xdr:spPr>
        <a:xfrm>
          <a:off x="9925050" y="6610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409175</xdr:colOff>
      <xdr:row>15</xdr:row>
      <xdr:rowOff>503411</xdr:rowOff>
    </xdr:to>
    <xdr:sp macro="" textlink="">
      <xdr:nvSpPr>
        <xdr:cNvPr id="15317" name="TextBox 92"/>
        <xdr:cNvSpPr txBox="1"/>
      </xdr:nvSpPr>
      <xdr:spPr>
        <a:xfrm>
          <a:off x="9925050" y="7400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409175</xdr:colOff>
      <xdr:row>16</xdr:row>
      <xdr:rowOff>513548</xdr:rowOff>
    </xdr:to>
    <xdr:sp macro="" textlink="">
      <xdr:nvSpPr>
        <xdr:cNvPr id="15318" name="TextBox 93"/>
        <xdr:cNvSpPr txBox="1"/>
      </xdr:nvSpPr>
      <xdr:spPr>
        <a:xfrm>
          <a:off x="9925050" y="8181975"/>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409175</xdr:colOff>
      <xdr:row>17</xdr:row>
      <xdr:rowOff>503411</xdr:rowOff>
    </xdr:to>
    <xdr:sp macro="" textlink="">
      <xdr:nvSpPr>
        <xdr:cNvPr id="15319" name="TextBox 95"/>
        <xdr:cNvSpPr txBox="1"/>
      </xdr:nvSpPr>
      <xdr:spPr>
        <a:xfrm>
          <a:off x="9925050" y="8886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409175</xdr:colOff>
      <xdr:row>18</xdr:row>
      <xdr:rowOff>504974</xdr:rowOff>
    </xdr:to>
    <xdr:sp macro="" textlink="">
      <xdr:nvSpPr>
        <xdr:cNvPr id="15320" name="TextBox 96"/>
        <xdr:cNvSpPr txBox="1"/>
      </xdr:nvSpPr>
      <xdr:spPr>
        <a:xfrm>
          <a:off x="9925050" y="9667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409175</xdr:colOff>
      <xdr:row>21</xdr:row>
      <xdr:rowOff>503969</xdr:rowOff>
    </xdr:to>
    <xdr:sp macro="" textlink="">
      <xdr:nvSpPr>
        <xdr:cNvPr id="15321" name="TextBox 97"/>
        <xdr:cNvSpPr txBox="1"/>
      </xdr:nvSpPr>
      <xdr:spPr>
        <a:xfrm>
          <a:off x="9925050" y="11734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409175</xdr:colOff>
      <xdr:row>22</xdr:row>
      <xdr:rowOff>505197</xdr:rowOff>
    </xdr:to>
    <xdr:sp macro="" textlink="">
      <xdr:nvSpPr>
        <xdr:cNvPr id="15322" name="TextBox 98"/>
        <xdr:cNvSpPr txBox="1"/>
      </xdr:nvSpPr>
      <xdr:spPr>
        <a:xfrm>
          <a:off x="9925050" y="123348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409175</xdr:colOff>
      <xdr:row>23</xdr:row>
      <xdr:rowOff>505569</xdr:rowOff>
    </xdr:to>
    <xdr:sp macro="" textlink="">
      <xdr:nvSpPr>
        <xdr:cNvPr id="15323" name="TextBox 99"/>
        <xdr:cNvSpPr txBox="1"/>
      </xdr:nvSpPr>
      <xdr:spPr>
        <a:xfrm>
          <a:off x="9925050" y="129254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409175</xdr:colOff>
      <xdr:row>24</xdr:row>
      <xdr:rowOff>505569</xdr:rowOff>
    </xdr:to>
    <xdr:sp macro="" textlink="">
      <xdr:nvSpPr>
        <xdr:cNvPr id="15324" name="TextBox 100"/>
        <xdr:cNvSpPr txBox="1"/>
      </xdr:nvSpPr>
      <xdr:spPr>
        <a:xfrm>
          <a:off x="9925050" y="13677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409175</xdr:colOff>
      <xdr:row>25</xdr:row>
      <xdr:rowOff>506053</xdr:rowOff>
    </xdr:to>
    <xdr:sp macro="" textlink="">
      <xdr:nvSpPr>
        <xdr:cNvPr id="15325" name="TextBox 101"/>
        <xdr:cNvSpPr txBox="1"/>
      </xdr:nvSpPr>
      <xdr:spPr>
        <a:xfrm>
          <a:off x="9925050" y="14497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409175</xdr:colOff>
      <xdr:row>26</xdr:row>
      <xdr:rowOff>505569</xdr:rowOff>
    </xdr:to>
    <xdr:sp macro="" textlink="">
      <xdr:nvSpPr>
        <xdr:cNvPr id="15326" name="TextBox 102"/>
        <xdr:cNvSpPr txBox="1"/>
      </xdr:nvSpPr>
      <xdr:spPr>
        <a:xfrm>
          <a:off x="9925050" y="15135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409175</xdr:colOff>
      <xdr:row>27</xdr:row>
      <xdr:rowOff>505569</xdr:rowOff>
    </xdr:to>
    <xdr:sp macro="" textlink="">
      <xdr:nvSpPr>
        <xdr:cNvPr id="15327" name="TextBox 103"/>
        <xdr:cNvSpPr txBox="1"/>
      </xdr:nvSpPr>
      <xdr:spPr>
        <a:xfrm>
          <a:off x="9925050" y="15887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409175</xdr:colOff>
      <xdr:row>28</xdr:row>
      <xdr:rowOff>496499</xdr:rowOff>
    </xdr:to>
    <xdr:sp macro="" textlink="">
      <xdr:nvSpPr>
        <xdr:cNvPr id="15328" name="TextBox 104"/>
        <xdr:cNvSpPr txBox="1"/>
      </xdr:nvSpPr>
      <xdr:spPr>
        <a:xfrm>
          <a:off x="9925050" y="166401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409175</xdr:colOff>
      <xdr:row>29</xdr:row>
      <xdr:rowOff>505271</xdr:rowOff>
    </xdr:to>
    <xdr:sp macro="" textlink="">
      <xdr:nvSpPr>
        <xdr:cNvPr id="15329" name="TextBox 105"/>
        <xdr:cNvSpPr txBox="1"/>
      </xdr:nvSpPr>
      <xdr:spPr>
        <a:xfrm>
          <a:off x="9925050" y="1726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409175</xdr:colOff>
      <xdr:row>30</xdr:row>
      <xdr:rowOff>505755</xdr:rowOff>
    </xdr:to>
    <xdr:sp macro="" textlink="">
      <xdr:nvSpPr>
        <xdr:cNvPr id="15330" name="TextBox 106"/>
        <xdr:cNvSpPr txBox="1"/>
      </xdr:nvSpPr>
      <xdr:spPr>
        <a:xfrm>
          <a:off x="9925050" y="179355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409175</xdr:colOff>
      <xdr:row>31</xdr:row>
      <xdr:rowOff>505867</xdr:rowOff>
    </xdr:to>
    <xdr:sp macro="" textlink="">
      <xdr:nvSpPr>
        <xdr:cNvPr id="15331" name="TextBox 107"/>
        <xdr:cNvSpPr txBox="1"/>
      </xdr:nvSpPr>
      <xdr:spPr>
        <a:xfrm>
          <a:off x="9925050" y="18592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409175</xdr:colOff>
      <xdr:row>32</xdr:row>
      <xdr:rowOff>503374</xdr:rowOff>
    </xdr:to>
    <xdr:sp macro="" textlink="">
      <xdr:nvSpPr>
        <xdr:cNvPr id="15332" name="TextBox 108"/>
        <xdr:cNvSpPr txBox="1"/>
      </xdr:nvSpPr>
      <xdr:spPr>
        <a:xfrm>
          <a:off x="9925050" y="1922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409175</xdr:colOff>
      <xdr:row>33</xdr:row>
      <xdr:rowOff>506053</xdr:rowOff>
    </xdr:to>
    <xdr:sp macro="" textlink="">
      <xdr:nvSpPr>
        <xdr:cNvPr id="15333" name="TextBox 109"/>
        <xdr:cNvSpPr txBox="1"/>
      </xdr:nvSpPr>
      <xdr:spPr>
        <a:xfrm>
          <a:off x="9925050" y="20012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409175</xdr:colOff>
      <xdr:row>34</xdr:row>
      <xdr:rowOff>506313</xdr:rowOff>
    </xdr:to>
    <xdr:sp macro="" textlink="">
      <xdr:nvSpPr>
        <xdr:cNvPr id="15334" name="TextBox 114"/>
        <xdr:cNvSpPr txBox="1"/>
      </xdr:nvSpPr>
      <xdr:spPr>
        <a:xfrm>
          <a:off x="9925050" y="206502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409175</xdr:colOff>
      <xdr:row>35</xdr:row>
      <xdr:rowOff>504825</xdr:rowOff>
    </xdr:to>
    <xdr:sp macro="" textlink="">
      <xdr:nvSpPr>
        <xdr:cNvPr id="15335" name="TextBox 115"/>
        <xdr:cNvSpPr txBox="1"/>
      </xdr:nvSpPr>
      <xdr:spPr>
        <a:xfrm>
          <a:off x="9925050" y="214217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409175</xdr:colOff>
      <xdr:row>36</xdr:row>
      <xdr:rowOff>506053</xdr:rowOff>
    </xdr:to>
    <xdr:sp macro="" textlink="">
      <xdr:nvSpPr>
        <xdr:cNvPr id="15336" name="TextBox 116"/>
        <xdr:cNvSpPr txBox="1"/>
      </xdr:nvSpPr>
      <xdr:spPr>
        <a:xfrm>
          <a:off x="9925050" y="220313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409175</xdr:colOff>
      <xdr:row>37</xdr:row>
      <xdr:rowOff>506016</xdr:rowOff>
    </xdr:to>
    <xdr:sp macro="" textlink="">
      <xdr:nvSpPr>
        <xdr:cNvPr id="15337" name="TextBox 117"/>
        <xdr:cNvSpPr txBox="1"/>
      </xdr:nvSpPr>
      <xdr:spPr>
        <a:xfrm>
          <a:off x="9925050" y="22669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409175</xdr:colOff>
      <xdr:row>38</xdr:row>
      <xdr:rowOff>504527</xdr:rowOff>
    </xdr:to>
    <xdr:sp macro="" textlink="">
      <xdr:nvSpPr>
        <xdr:cNvPr id="15338" name="TextBox 118"/>
        <xdr:cNvSpPr txBox="1"/>
      </xdr:nvSpPr>
      <xdr:spPr>
        <a:xfrm>
          <a:off x="9925050" y="23431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409175</xdr:colOff>
      <xdr:row>39</xdr:row>
      <xdr:rowOff>505755</xdr:rowOff>
    </xdr:to>
    <xdr:sp macro="" textlink="">
      <xdr:nvSpPr>
        <xdr:cNvPr id="15339" name="TextBox 119"/>
        <xdr:cNvSpPr txBox="1"/>
      </xdr:nvSpPr>
      <xdr:spPr>
        <a:xfrm>
          <a:off x="9925050" y="24003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409175</xdr:colOff>
      <xdr:row>40</xdr:row>
      <xdr:rowOff>506016</xdr:rowOff>
    </xdr:to>
    <xdr:sp macro="" textlink="">
      <xdr:nvSpPr>
        <xdr:cNvPr id="15340" name="TextBox 120"/>
        <xdr:cNvSpPr txBox="1"/>
      </xdr:nvSpPr>
      <xdr:spPr>
        <a:xfrm>
          <a:off x="9925050" y="246602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409175</xdr:colOff>
      <xdr:row>41</xdr:row>
      <xdr:rowOff>505197</xdr:rowOff>
    </xdr:to>
    <xdr:sp macro="" textlink="">
      <xdr:nvSpPr>
        <xdr:cNvPr id="15341" name="TextBox 121"/>
        <xdr:cNvSpPr txBox="1"/>
      </xdr:nvSpPr>
      <xdr:spPr>
        <a:xfrm>
          <a:off x="9925050" y="25307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409175</xdr:colOff>
      <xdr:row>42</xdr:row>
      <xdr:rowOff>506053</xdr:rowOff>
    </xdr:to>
    <xdr:sp macro="" textlink="">
      <xdr:nvSpPr>
        <xdr:cNvPr id="15342" name="TextBox 122"/>
        <xdr:cNvSpPr txBox="1"/>
      </xdr:nvSpPr>
      <xdr:spPr>
        <a:xfrm>
          <a:off x="9925050" y="25898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409175</xdr:colOff>
      <xdr:row>43</xdr:row>
      <xdr:rowOff>506016</xdr:rowOff>
    </xdr:to>
    <xdr:sp macro="" textlink="">
      <xdr:nvSpPr>
        <xdr:cNvPr id="15343" name="TextBox 123"/>
        <xdr:cNvSpPr txBox="1"/>
      </xdr:nvSpPr>
      <xdr:spPr>
        <a:xfrm>
          <a:off x="9925050" y="26536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409175</xdr:colOff>
      <xdr:row>44</xdr:row>
      <xdr:rowOff>505271</xdr:rowOff>
    </xdr:to>
    <xdr:sp macro="" textlink="">
      <xdr:nvSpPr>
        <xdr:cNvPr id="15344" name="TextBox 124"/>
        <xdr:cNvSpPr txBox="1"/>
      </xdr:nvSpPr>
      <xdr:spPr>
        <a:xfrm>
          <a:off x="9925050" y="271843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409175</xdr:colOff>
      <xdr:row>45</xdr:row>
      <xdr:rowOff>496682</xdr:rowOff>
    </xdr:to>
    <xdr:sp macro="" textlink="">
      <xdr:nvSpPr>
        <xdr:cNvPr id="15345" name="TextBox 125"/>
        <xdr:cNvSpPr txBox="1"/>
      </xdr:nvSpPr>
      <xdr:spPr>
        <a:xfrm>
          <a:off x="9925050" y="27851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409175</xdr:colOff>
      <xdr:row>46</xdr:row>
      <xdr:rowOff>505085</xdr:rowOff>
    </xdr:to>
    <xdr:sp macro="" textlink="">
      <xdr:nvSpPr>
        <xdr:cNvPr id="15346" name="TextBox 126"/>
        <xdr:cNvSpPr txBox="1"/>
      </xdr:nvSpPr>
      <xdr:spPr>
        <a:xfrm>
          <a:off x="9925050" y="28489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409175</xdr:colOff>
      <xdr:row>19</xdr:row>
      <xdr:rowOff>504565</xdr:rowOff>
    </xdr:to>
    <xdr:sp macro="" textlink="">
      <xdr:nvSpPr>
        <xdr:cNvPr id="15347" name="TextBox 138"/>
        <xdr:cNvSpPr txBox="1"/>
      </xdr:nvSpPr>
      <xdr:spPr>
        <a:xfrm>
          <a:off x="9925050" y="1041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409175</xdr:colOff>
      <xdr:row>20</xdr:row>
      <xdr:rowOff>496645</xdr:rowOff>
    </xdr:to>
    <xdr:sp macro="" textlink="">
      <xdr:nvSpPr>
        <xdr:cNvPr id="15348" name="TextBox 139"/>
        <xdr:cNvSpPr txBox="1"/>
      </xdr:nvSpPr>
      <xdr:spPr>
        <a:xfrm>
          <a:off x="9925050" y="11087100"/>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381000</xdr:colOff>
      <xdr:row>5</xdr:row>
      <xdr:rowOff>9525</xdr:rowOff>
    </xdr:from>
    <xdr:ext cx="180975" cy="266700"/>
    <xdr:sp macro="" textlink="">
      <xdr:nvSpPr>
        <xdr:cNvPr id="15349" name="TextBox 22"/>
        <xdr:cNvSpPr txBox="1"/>
      </xdr:nvSpPr>
      <xdr:spPr>
        <a:xfrm>
          <a:off x="11220450" y="11239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1</xdr:col>
      <xdr:colOff>9525</xdr:colOff>
      <xdr:row>3</xdr:row>
      <xdr:rowOff>123825</xdr:rowOff>
    </xdr:from>
    <xdr:ext cx="1304925" cy="371475"/>
    <xdr:pic>
      <xdr:nvPicPr>
        <xdr:cNvPr id="1857526" name="Picture 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66775"/>
          <a:ext cx="13049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48</xdr:row>
      <xdr:rowOff>9674</xdr:rowOff>
    </xdr:from>
    <xdr:to>
      <xdr:col>26</xdr:col>
      <xdr:colOff>114272</xdr:colOff>
      <xdr:row>49</xdr:row>
      <xdr:rowOff>95250</xdr:rowOff>
    </xdr:to>
    <xdr:sp macro="" textlink="" fLocksText="0">
      <xdr:nvSpPr>
        <xdr:cNvPr id="15351" name="Rounded Rectangle 78">
          <a:hlinkClick xmlns:r="http://schemas.openxmlformats.org/officeDocument/2006/relationships" r:id="rId2"/>
        </xdr:cNvPr>
        <xdr:cNvSpPr/>
      </xdr:nvSpPr>
      <xdr:spPr>
        <a:xfrm>
          <a:off x="9963150" y="29403675"/>
          <a:ext cx="99060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114300</xdr:rowOff>
        </xdr:from>
        <xdr:to>
          <xdr:col>2</xdr:col>
          <xdr:colOff>3895725</xdr:colOff>
          <xdr:row>5</xdr:row>
          <xdr:rowOff>104775</xdr:rowOff>
        </xdr:to>
        <xdr:sp macro="" textlink="">
          <xdr:nvSpPr>
            <xdr:cNvPr id="1562260" name="Button 9876" hidden="1">
              <a:extLst>
                <a:ext uri="{63B3BB69-23CF-44E3-9099-C40C66FF867C}">
                  <a14:compatExt spid="_x0000_s156226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104775</xdr:rowOff>
        </xdr:from>
        <xdr:to>
          <xdr:col>5</xdr:col>
          <xdr:colOff>76200</xdr:colOff>
          <xdr:row>5</xdr:row>
          <xdr:rowOff>95250</xdr:rowOff>
        </xdr:to>
        <xdr:sp macro="" textlink="">
          <xdr:nvSpPr>
            <xdr:cNvPr id="1620178" name="Button 10450" hidden="1">
              <a:extLst>
                <a:ext uri="{63B3BB69-23CF-44E3-9099-C40C66FF867C}">
                  <a14:compatExt spid="_x0000_s16201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504950"/>
    <xdr:pic>
      <xdr:nvPicPr>
        <xdr:cNvPr id="1857528" name="Picture 6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25050" y="1304925"/>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25</xdr:col>
      <xdr:colOff>0</xdr:colOff>
      <xdr:row>12</xdr:row>
      <xdr:rowOff>0</xdr:rowOff>
    </xdr:from>
    <xdr:to>
      <xdr:col>31</xdr:col>
      <xdr:colOff>409575</xdr:colOff>
      <xdr:row>12</xdr:row>
      <xdr:rowOff>506053</xdr:rowOff>
    </xdr:to>
    <xdr:sp macro="" textlink="">
      <xdr:nvSpPr>
        <xdr:cNvPr id="5024" name="TextBox 16"/>
        <xdr:cNvSpPr txBox="1"/>
      </xdr:nvSpPr>
      <xdr:spPr>
        <a:xfrm>
          <a:off x="9639300" y="5000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505755</xdr:rowOff>
    </xdr:to>
    <xdr:sp macro="" textlink="">
      <xdr:nvSpPr>
        <xdr:cNvPr id="5025" name="TextBox 17"/>
        <xdr:cNvSpPr txBox="1"/>
      </xdr:nvSpPr>
      <xdr:spPr>
        <a:xfrm>
          <a:off x="9639300" y="5638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503969</xdr:rowOff>
    </xdr:to>
    <xdr:sp macro="" textlink="">
      <xdr:nvSpPr>
        <xdr:cNvPr id="5026" name="TextBox 18"/>
        <xdr:cNvSpPr txBox="1"/>
      </xdr:nvSpPr>
      <xdr:spPr>
        <a:xfrm>
          <a:off x="9639300" y="62960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506016</xdr:rowOff>
    </xdr:to>
    <xdr:sp macro="" textlink="">
      <xdr:nvSpPr>
        <xdr:cNvPr id="5027" name="TextBox 19"/>
        <xdr:cNvSpPr txBox="1"/>
      </xdr:nvSpPr>
      <xdr:spPr>
        <a:xfrm>
          <a:off x="9639300" y="68961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506053</xdr:rowOff>
    </xdr:to>
    <xdr:sp macro="" textlink="">
      <xdr:nvSpPr>
        <xdr:cNvPr id="5028" name="TextBox 20"/>
        <xdr:cNvSpPr txBox="1"/>
      </xdr:nvSpPr>
      <xdr:spPr>
        <a:xfrm>
          <a:off x="9639300" y="75438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503374</xdr:rowOff>
    </xdr:to>
    <xdr:sp macro="" textlink="">
      <xdr:nvSpPr>
        <xdr:cNvPr id="5029" name="TextBox 21"/>
        <xdr:cNvSpPr txBox="1"/>
      </xdr:nvSpPr>
      <xdr:spPr>
        <a:xfrm>
          <a:off x="9639300" y="8181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503411</xdr:rowOff>
    </xdr:to>
    <xdr:sp macro="" textlink="">
      <xdr:nvSpPr>
        <xdr:cNvPr id="5030" name="TextBox 22"/>
        <xdr:cNvSpPr txBox="1"/>
      </xdr:nvSpPr>
      <xdr:spPr>
        <a:xfrm>
          <a:off x="9639300" y="89725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503858</xdr:rowOff>
    </xdr:to>
    <xdr:sp macro="" textlink="">
      <xdr:nvSpPr>
        <xdr:cNvPr id="5031" name="TextBox 23"/>
        <xdr:cNvSpPr txBox="1"/>
      </xdr:nvSpPr>
      <xdr:spPr>
        <a:xfrm>
          <a:off x="9639300" y="97536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506016</xdr:rowOff>
    </xdr:to>
    <xdr:sp macro="" textlink="">
      <xdr:nvSpPr>
        <xdr:cNvPr id="5032" name="TextBox 24"/>
        <xdr:cNvSpPr txBox="1"/>
      </xdr:nvSpPr>
      <xdr:spPr>
        <a:xfrm>
          <a:off x="9639300" y="10458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503411</xdr:rowOff>
    </xdr:to>
    <xdr:sp macro="" textlink="">
      <xdr:nvSpPr>
        <xdr:cNvPr id="5033" name="TextBox 25"/>
        <xdr:cNvSpPr txBox="1"/>
      </xdr:nvSpPr>
      <xdr:spPr>
        <a:xfrm>
          <a:off x="9639300" y="11106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9</xdr:row>
      <xdr:rowOff>0</xdr:rowOff>
    </xdr:from>
    <xdr:to>
      <xdr:col>31</xdr:col>
      <xdr:colOff>409575</xdr:colOff>
      <xdr:row>9</xdr:row>
      <xdr:rowOff>505867</xdr:rowOff>
    </xdr:to>
    <xdr:sp macro="" textlink="">
      <xdr:nvSpPr>
        <xdr:cNvPr id="5034" name="TextBox 27"/>
        <xdr:cNvSpPr txBox="1"/>
      </xdr:nvSpPr>
      <xdr:spPr>
        <a:xfrm>
          <a:off x="9639300" y="31432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123825</xdr:rowOff>
    </xdr:from>
    <xdr:ext cx="1343025" cy="381000"/>
    <xdr:pic>
      <xdr:nvPicPr>
        <xdr:cNvPr id="173149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847725"/>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22</xdr:row>
      <xdr:rowOff>190351</xdr:rowOff>
    </xdr:from>
    <xdr:to>
      <xdr:col>26</xdr:col>
      <xdr:colOff>95436</xdr:colOff>
      <xdr:row>24</xdr:row>
      <xdr:rowOff>85427</xdr:rowOff>
    </xdr:to>
    <xdr:sp macro="" textlink="" fLocksText="0">
      <xdr:nvSpPr>
        <xdr:cNvPr id="5036" name="Rounded Rectangle 14">
          <a:hlinkClick xmlns:r="http://schemas.openxmlformats.org/officeDocument/2006/relationships" r:id="rId2"/>
        </xdr:cNvPr>
        <xdr:cNvSpPr/>
      </xdr:nvSpPr>
      <xdr:spPr>
        <a:xfrm>
          <a:off x="9677400" y="12077700"/>
          <a:ext cx="971550"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xdr:twoCellAnchor>
    <xdr:from>
      <xdr:col>25</xdr:col>
      <xdr:colOff>0</xdr:colOff>
      <xdr:row>11</xdr:row>
      <xdr:rowOff>0</xdr:rowOff>
    </xdr:from>
    <xdr:to>
      <xdr:col>31</xdr:col>
      <xdr:colOff>409575</xdr:colOff>
      <xdr:row>11</xdr:row>
      <xdr:rowOff>506016</xdr:rowOff>
    </xdr:to>
    <xdr:sp macro="" textlink="">
      <xdr:nvSpPr>
        <xdr:cNvPr id="5037" name="TextBox 15"/>
        <xdr:cNvSpPr txBox="1"/>
      </xdr:nvSpPr>
      <xdr:spPr>
        <a:xfrm>
          <a:off x="9639300" y="4352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25</xdr:col>
      <xdr:colOff>657225</xdr:colOff>
      <xdr:row>10</xdr:row>
      <xdr:rowOff>123825</xdr:rowOff>
    </xdr:from>
    <xdr:ext cx="180975" cy="266700"/>
    <xdr:sp macro="" textlink="">
      <xdr:nvSpPr>
        <xdr:cNvPr id="5038" name="TextBox 26"/>
        <xdr:cNvSpPr txBox="1"/>
      </xdr:nvSpPr>
      <xdr:spPr>
        <a:xfrm>
          <a:off x="10296525" y="38957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10</xdr:row>
      <xdr:rowOff>0</xdr:rowOff>
    </xdr:from>
    <xdr:to>
      <xdr:col>31</xdr:col>
      <xdr:colOff>409575</xdr:colOff>
      <xdr:row>10</xdr:row>
      <xdr:rowOff>503858</xdr:rowOff>
    </xdr:to>
    <xdr:sp macro="" textlink="">
      <xdr:nvSpPr>
        <xdr:cNvPr id="5039" name="TextBox 28"/>
        <xdr:cNvSpPr txBox="1"/>
      </xdr:nvSpPr>
      <xdr:spPr>
        <a:xfrm>
          <a:off x="9639300" y="37719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2857500</xdr:colOff>
          <xdr:row>3</xdr:row>
          <xdr:rowOff>76200</xdr:rowOff>
        </xdr:from>
        <xdr:to>
          <xdr:col>2</xdr:col>
          <xdr:colOff>3933825</xdr:colOff>
          <xdr:row>5</xdr:row>
          <xdr:rowOff>66675</xdr:rowOff>
        </xdr:to>
        <xdr:sp macro="" textlink="">
          <xdr:nvSpPr>
            <xdr:cNvPr id="1533261" name="Button 3405" hidden="1">
              <a:extLst>
                <a:ext uri="{63B3BB69-23CF-44E3-9099-C40C66FF867C}">
                  <a14:compatExt spid="_x0000_s153326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4057650</xdr:colOff>
          <xdr:row>3</xdr:row>
          <xdr:rowOff>66675</xdr:rowOff>
        </xdr:from>
        <xdr:to>
          <xdr:col>6</xdr:col>
          <xdr:colOff>57150</xdr:colOff>
          <xdr:row>5</xdr:row>
          <xdr:rowOff>57150</xdr:rowOff>
        </xdr:to>
        <xdr:sp macro="" textlink="">
          <xdr:nvSpPr>
            <xdr:cNvPr id="1533468" name="Button 3612" hidden="1">
              <a:extLst>
                <a:ext uri="{63B3BB69-23CF-44E3-9099-C40C66FF867C}">
                  <a14:compatExt spid="_x0000_s153346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09700"/>
    <xdr:pic>
      <xdr:nvPicPr>
        <xdr:cNvPr id="1731504"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39300" y="1285875"/>
          <a:ext cx="8220075"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6405" name="TextBox 25"/>
        <xdr:cNvSpPr txBox="1"/>
      </xdr:nvSpPr>
      <xdr:spPr>
        <a:xfrm>
          <a:off x="9677400" y="3467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505197</xdr:rowOff>
    </xdr:to>
    <xdr:sp macro="" textlink="">
      <xdr:nvSpPr>
        <xdr:cNvPr id="6406" name="TextBox 26"/>
        <xdr:cNvSpPr txBox="1"/>
      </xdr:nvSpPr>
      <xdr:spPr>
        <a:xfrm>
          <a:off x="9677400" y="4095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504825</xdr:rowOff>
    </xdr:to>
    <xdr:sp macro="" textlink="">
      <xdr:nvSpPr>
        <xdr:cNvPr id="6407" name="TextBox 27"/>
        <xdr:cNvSpPr txBox="1"/>
      </xdr:nvSpPr>
      <xdr:spPr>
        <a:xfrm>
          <a:off x="9677400" y="4686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505271</xdr:rowOff>
    </xdr:to>
    <xdr:sp macro="" textlink="">
      <xdr:nvSpPr>
        <xdr:cNvPr id="6408" name="TextBox 28"/>
        <xdr:cNvSpPr txBox="1"/>
      </xdr:nvSpPr>
      <xdr:spPr>
        <a:xfrm>
          <a:off x="9677400" y="5295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513548</xdr:rowOff>
    </xdr:to>
    <xdr:sp macro="" textlink="">
      <xdr:nvSpPr>
        <xdr:cNvPr id="6409" name="TextBox 29"/>
        <xdr:cNvSpPr txBox="1"/>
      </xdr:nvSpPr>
      <xdr:spPr>
        <a:xfrm>
          <a:off x="9677400" y="5962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503969</xdr:rowOff>
    </xdr:to>
    <xdr:sp macro="" textlink="">
      <xdr:nvSpPr>
        <xdr:cNvPr id="6410" name="TextBox 31"/>
        <xdr:cNvSpPr txBox="1"/>
      </xdr:nvSpPr>
      <xdr:spPr>
        <a:xfrm>
          <a:off x="9677400" y="6543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504527</xdr:rowOff>
    </xdr:to>
    <xdr:sp macro="" textlink="">
      <xdr:nvSpPr>
        <xdr:cNvPr id="6411" name="TextBox 32"/>
        <xdr:cNvSpPr txBox="1"/>
      </xdr:nvSpPr>
      <xdr:spPr>
        <a:xfrm>
          <a:off x="9677400"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6412" name="TextBox 33"/>
        <xdr:cNvSpPr txBox="1"/>
      </xdr:nvSpPr>
      <xdr:spPr>
        <a:xfrm>
          <a:off x="9677400" y="77152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17</xdr:row>
      <xdr:rowOff>0</xdr:rowOff>
    </xdr:from>
    <xdr:to>
      <xdr:col>30</xdr:col>
      <xdr:colOff>419100</xdr:colOff>
      <xdr:row>17</xdr:row>
      <xdr:rowOff>505867</xdr:rowOff>
    </xdr:to>
    <xdr:sp macro="" textlink="">
      <xdr:nvSpPr>
        <xdr:cNvPr id="6413" name="TextBox 34"/>
        <xdr:cNvSpPr txBox="1"/>
      </xdr:nvSpPr>
      <xdr:spPr>
        <a:xfrm>
          <a:off x="9677400" y="8296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18</xdr:row>
      <xdr:rowOff>0</xdr:rowOff>
    </xdr:from>
    <xdr:to>
      <xdr:col>30</xdr:col>
      <xdr:colOff>419100</xdr:colOff>
      <xdr:row>18</xdr:row>
      <xdr:rowOff>505867</xdr:rowOff>
    </xdr:to>
    <xdr:sp macro="" textlink="">
      <xdr:nvSpPr>
        <xdr:cNvPr id="6414" name="TextBox 35"/>
        <xdr:cNvSpPr txBox="1"/>
      </xdr:nvSpPr>
      <xdr:spPr>
        <a:xfrm>
          <a:off x="9677400" y="89249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19</xdr:row>
      <xdr:rowOff>0</xdr:rowOff>
    </xdr:from>
    <xdr:to>
      <xdr:col>30</xdr:col>
      <xdr:colOff>419100</xdr:colOff>
      <xdr:row>19</xdr:row>
      <xdr:rowOff>506016</xdr:rowOff>
    </xdr:to>
    <xdr:sp macro="" textlink="">
      <xdr:nvSpPr>
        <xdr:cNvPr id="6415" name="TextBox 36"/>
        <xdr:cNvSpPr txBox="1"/>
      </xdr:nvSpPr>
      <xdr:spPr>
        <a:xfrm>
          <a:off x="9677400" y="95535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20</xdr:row>
      <xdr:rowOff>0</xdr:rowOff>
    </xdr:from>
    <xdr:to>
      <xdr:col>30</xdr:col>
      <xdr:colOff>419100</xdr:colOff>
      <xdr:row>20</xdr:row>
      <xdr:rowOff>505271</xdr:rowOff>
    </xdr:to>
    <xdr:sp macro="" textlink="">
      <xdr:nvSpPr>
        <xdr:cNvPr id="6416" name="TextBox 37"/>
        <xdr:cNvSpPr txBox="1"/>
      </xdr:nvSpPr>
      <xdr:spPr>
        <a:xfrm>
          <a:off x="9677400" y="10201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22</xdr:row>
      <xdr:rowOff>0</xdr:rowOff>
    </xdr:from>
    <xdr:to>
      <xdr:col>30</xdr:col>
      <xdr:colOff>419100</xdr:colOff>
      <xdr:row>22</xdr:row>
      <xdr:rowOff>505458</xdr:rowOff>
    </xdr:to>
    <xdr:sp macro="" textlink="">
      <xdr:nvSpPr>
        <xdr:cNvPr id="6417" name="TextBox 38"/>
        <xdr:cNvSpPr txBox="1"/>
      </xdr:nvSpPr>
      <xdr:spPr>
        <a:xfrm>
          <a:off x="9677400" y="11515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23</xdr:row>
      <xdr:rowOff>0</xdr:rowOff>
    </xdr:from>
    <xdr:to>
      <xdr:col>30</xdr:col>
      <xdr:colOff>419100</xdr:colOff>
      <xdr:row>23</xdr:row>
      <xdr:rowOff>506313</xdr:rowOff>
    </xdr:to>
    <xdr:sp macro="" textlink="">
      <xdr:nvSpPr>
        <xdr:cNvPr id="6418" name="TextBox 39"/>
        <xdr:cNvSpPr txBox="1"/>
      </xdr:nvSpPr>
      <xdr:spPr>
        <a:xfrm>
          <a:off x="9677400" y="12134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21</xdr:row>
      <xdr:rowOff>0</xdr:rowOff>
    </xdr:from>
    <xdr:to>
      <xdr:col>30</xdr:col>
      <xdr:colOff>419100</xdr:colOff>
      <xdr:row>21</xdr:row>
      <xdr:rowOff>506016</xdr:rowOff>
    </xdr:to>
    <xdr:sp macro="" textlink="">
      <xdr:nvSpPr>
        <xdr:cNvPr id="6419" name="TextBox 40"/>
        <xdr:cNvSpPr txBox="1"/>
      </xdr:nvSpPr>
      <xdr:spPr>
        <a:xfrm>
          <a:off x="9677400" y="108680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24</xdr:row>
      <xdr:rowOff>0</xdr:rowOff>
    </xdr:from>
    <xdr:to>
      <xdr:col>30</xdr:col>
      <xdr:colOff>419100</xdr:colOff>
      <xdr:row>24</xdr:row>
      <xdr:rowOff>496645</xdr:rowOff>
    </xdr:to>
    <xdr:sp macro="" textlink="">
      <xdr:nvSpPr>
        <xdr:cNvPr id="6420" name="TextBox 41"/>
        <xdr:cNvSpPr txBox="1"/>
      </xdr:nvSpPr>
      <xdr:spPr>
        <a:xfrm>
          <a:off x="9677400" y="1290637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25</xdr:row>
      <xdr:rowOff>0</xdr:rowOff>
    </xdr:from>
    <xdr:to>
      <xdr:col>30</xdr:col>
      <xdr:colOff>419100</xdr:colOff>
      <xdr:row>25</xdr:row>
      <xdr:rowOff>503858</xdr:rowOff>
    </xdr:to>
    <xdr:sp macro="" textlink="">
      <xdr:nvSpPr>
        <xdr:cNvPr id="6421" name="TextBox 42"/>
        <xdr:cNvSpPr txBox="1"/>
      </xdr:nvSpPr>
      <xdr:spPr>
        <a:xfrm>
          <a:off x="9677400" y="13554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26</xdr:row>
      <xdr:rowOff>0</xdr:rowOff>
    </xdr:from>
    <xdr:to>
      <xdr:col>30</xdr:col>
      <xdr:colOff>419100</xdr:colOff>
      <xdr:row>26</xdr:row>
      <xdr:rowOff>503858</xdr:rowOff>
    </xdr:to>
    <xdr:sp macro="" textlink="">
      <xdr:nvSpPr>
        <xdr:cNvPr id="6422" name="TextBox 43"/>
        <xdr:cNvSpPr txBox="1"/>
      </xdr:nvSpPr>
      <xdr:spPr>
        <a:xfrm>
          <a:off x="9677400" y="1413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27</xdr:row>
      <xdr:rowOff>0</xdr:rowOff>
    </xdr:from>
    <xdr:to>
      <xdr:col>30</xdr:col>
      <xdr:colOff>419100</xdr:colOff>
      <xdr:row>27</xdr:row>
      <xdr:rowOff>504974</xdr:rowOff>
    </xdr:to>
    <xdr:sp macro="" textlink="">
      <xdr:nvSpPr>
        <xdr:cNvPr id="6423" name="TextBox 44"/>
        <xdr:cNvSpPr txBox="1"/>
      </xdr:nvSpPr>
      <xdr:spPr>
        <a:xfrm>
          <a:off x="9677400" y="14716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47625</xdr:colOff>
      <xdr:row>3</xdr:row>
      <xdr:rowOff>95250</xdr:rowOff>
    </xdr:from>
    <xdr:ext cx="1343025" cy="381000"/>
    <xdr:pic>
      <xdr:nvPicPr>
        <xdr:cNvPr id="1873176" name="Picture 2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61925" y="971550"/>
          <a:ext cx="1343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18752</xdr:colOff>
      <xdr:row>28</xdr:row>
      <xdr:rowOff>162223</xdr:rowOff>
    </xdr:from>
    <xdr:to>
      <xdr:col>25</xdr:col>
      <xdr:colOff>85390</xdr:colOff>
      <xdr:row>30</xdr:row>
      <xdr:rowOff>57299</xdr:rowOff>
    </xdr:to>
    <xdr:sp macro="" textlink="" fLocksText="0">
      <xdr:nvSpPr>
        <xdr:cNvPr id="6425" name="Rounded Rectangle 23">
          <a:hlinkClick xmlns:r="http://schemas.openxmlformats.org/officeDocument/2006/relationships" r:id="rId2"/>
        </xdr:cNvPr>
        <xdr:cNvSpPr/>
      </xdr:nvSpPr>
      <xdr:spPr>
        <a:xfrm>
          <a:off x="9696450" y="154305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mc:AlternateContent xmlns:mc="http://schemas.openxmlformats.org/markup-compatibility/2006">
    <mc:Choice xmlns:a14="http://schemas.microsoft.com/office/drawing/2010/main" Requires="a14">
      <xdr:twoCellAnchor>
        <xdr:from>
          <xdr:col>2</xdr:col>
          <xdr:colOff>2876550</xdr:colOff>
          <xdr:row>3</xdr:row>
          <xdr:rowOff>95250</xdr:rowOff>
        </xdr:from>
        <xdr:to>
          <xdr:col>2</xdr:col>
          <xdr:colOff>3952875</xdr:colOff>
          <xdr:row>5</xdr:row>
          <xdr:rowOff>85725</xdr:rowOff>
        </xdr:to>
        <xdr:sp macro="" textlink="">
          <xdr:nvSpPr>
            <xdr:cNvPr id="1569003" name="Button 4331" hidden="1">
              <a:extLst>
                <a:ext uri="{63B3BB69-23CF-44E3-9099-C40C66FF867C}">
                  <a14:compatExt spid="_x0000_s156900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4105275</xdr:colOff>
          <xdr:row>3</xdr:row>
          <xdr:rowOff>95250</xdr:rowOff>
        </xdr:from>
        <xdr:to>
          <xdr:col>6</xdr:col>
          <xdr:colOff>209550</xdr:colOff>
          <xdr:row>5</xdr:row>
          <xdr:rowOff>85725</xdr:rowOff>
        </xdr:to>
        <xdr:sp macro="" textlink="">
          <xdr:nvSpPr>
            <xdr:cNvPr id="1569250" name="Button 4578" hidden="1">
              <a:extLst>
                <a:ext uri="{63B3BB69-23CF-44E3-9099-C40C66FF867C}">
                  <a14:compatExt spid="_x0000_s156925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0075" cy="1495425"/>
    <xdr:pic>
      <xdr:nvPicPr>
        <xdr:cNvPr id="1873178" name="Picture 30"/>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77400" y="14382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409575</xdr:colOff>
      <xdr:row>9</xdr:row>
      <xdr:rowOff>503969</xdr:rowOff>
    </xdr:to>
    <xdr:sp macro="" textlink="">
      <xdr:nvSpPr>
        <xdr:cNvPr id="5828" name="TextBox 19"/>
        <xdr:cNvSpPr txBox="1"/>
      </xdr:nvSpPr>
      <xdr:spPr>
        <a:xfrm>
          <a:off x="9667875" y="33813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10</xdr:row>
      <xdr:rowOff>0</xdr:rowOff>
    </xdr:from>
    <xdr:to>
      <xdr:col>31</xdr:col>
      <xdr:colOff>409575</xdr:colOff>
      <xdr:row>10</xdr:row>
      <xdr:rowOff>503969</xdr:rowOff>
    </xdr:to>
    <xdr:sp macro="" textlink="">
      <xdr:nvSpPr>
        <xdr:cNvPr id="5829" name="TextBox 20"/>
        <xdr:cNvSpPr txBox="1"/>
      </xdr:nvSpPr>
      <xdr:spPr>
        <a:xfrm>
          <a:off x="9667875" y="3981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11</xdr:row>
      <xdr:rowOff>0</xdr:rowOff>
    </xdr:from>
    <xdr:to>
      <xdr:col>31</xdr:col>
      <xdr:colOff>409575</xdr:colOff>
      <xdr:row>11</xdr:row>
      <xdr:rowOff>506053</xdr:rowOff>
    </xdr:to>
    <xdr:sp macro="" textlink="">
      <xdr:nvSpPr>
        <xdr:cNvPr id="5830" name="TextBox 21"/>
        <xdr:cNvSpPr txBox="1"/>
      </xdr:nvSpPr>
      <xdr:spPr>
        <a:xfrm>
          <a:off x="9667875" y="45815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506053</xdr:rowOff>
    </xdr:to>
    <xdr:sp macro="" textlink="">
      <xdr:nvSpPr>
        <xdr:cNvPr id="5831" name="TextBox 22"/>
        <xdr:cNvSpPr txBox="1"/>
      </xdr:nvSpPr>
      <xdr:spPr>
        <a:xfrm>
          <a:off x="9667875" y="52197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496682</xdr:rowOff>
    </xdr:to>
    <xdr:sp macro="" textlink="">
      <xdr:nvSpPr>
        <xdr:cNvPr id="5832" name="TextBox 23"/>
        <xdr:cNvSpPr txBox="1"/>
      </xdr:nvSpPr>
      <xdr:spPr>
        <a:xfrm>
          <a:off x="9667875" y="585787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504825</xdr:rowOff>
    </xdr:to>
    <xdr:sp macro="" textlink="">
      <xdr:nvSpPr>
        <xdr:cNvPr id="5833" name="TextBox 24"/>
        <xdr:cNvSpPr txBox="1"/>
      </xdr:nvSpPr>
      <xdr:spPr>
        <a:xfrm>
          <a:off x="9667875" y="6496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409575</xdr:colOff>
      <xdr:row>15</xdr:row>
      <xdr:rowOff>505867</xdr:rowOff>
    </xdr:to>
    <xdr:sp macro="" textlink="">
      <xdr:nvSpPr>
        <xdr:cNvPr id="5834" name="TextBox 25"/>
        <xdr:cNvSpPr txBox="1"/>
      </xdr:nvSpPr>
      <xdr:spPr>
        <a:xfrm>
          <a:off x="9667875" y="7105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409575</xdr:colOff>
      <xdr:row>16</xdr:row>
      <xdr:rowOff>503858</xdr:rowOff>
    </xdr:to>
    <xdr:sp macro="" textlink="">
      <xdr:nvSpPr>
        <xdr:cNvPr id="5835" name="TextBox 26"/>
        <xdr:cNvSpPr txBox="1"/>
      </xdr:nvSpPr>
      <xdr:spPr>
        <a:xfrm>
          <a:off x="9667875" y="7734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409575</xdr:colOff>
      <xdr:row>17</xdr:row>
      <xdr:rowOff>505197</xdr:rowOff>
    </xdr:to>
    <xdr:sp macro="" textlink="">
      <xdr:nvSpPr>
        <xdr:cNvPr id="5836" name="TextBox 27"/>
        <xdr:cNvSpPr txBox="1"/>
      </xdr:nvSpPr>
      <xdr:spPr>
        <a:xfrm>
          <a:off x="9667875" y="84391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409575</xdr:colOff>
      <xdr:row>18</xdr:row>
      <xdr:rowOff>505867</xdr:rowOff>
    </xdr:to>
    <xdr:sp macro="" textlink="">
      <xdr:nvSpPr>
        <xdr:cNvPr id="5837" name="TextBox 28"/>
        <xdr:cNvSpPr txBox="1"/>
      </xdr:nvSpPr>
      <xdr:spPr>
        <a:xfrm>
          <a:off x="9667875" y="9134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409575</xdr:colOff>
      <xdr:row>19</xdr:row>
      <xdr:rowOff>496682</xdr:rowOff>
    </xdr:to>
    <xdr:sp macro="" textlink="">
      <xdr:nvSpPr>
        <xdr:cNvPr id="5838" name="TextBox 29"/>
        <xdr:cNvSpPr txBox="1"/>
      </xdr:nvSpPr>
      <xdr:spPr>
        <a:xfrm>
          <a:off x="9667875" y="9763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409575</xdr:colOff>
      <xdr:row>20</xdr:row>
      <xdr:rowOff>506053</xdr:rowOff>
    </xdr:to>
    <xdr:sp macro="" textlink="">
      <xdr:nvSpPr>
        <xdr:cNvPr id="5839" name="TextBox 30"/>
        <xdr:cNvSpPr txBox="1"/>
      </xdr:nvSpPr>
      <xdr:spPr>
        <a:xfrm>
          <a:off x="9667875" y="104013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409575</xdr:colOff>
      <xdr:row>21</xdr:row>
      <xdr:rowOff>503858</xdr:rowOff>
    </xdr:to>
    <xdr:sp macro="" textlink="">
      <xdr:nvSpPr>
        <xdr:cNvPr id="5840" name="TextBox 31"/>
        <xdr:cNvSpPr txBox="1"/>
      </xdr:nvSpPr>
      <xdr:spPr>
        <a:xfrm>
          <a:off x="9667875" y="110394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409575</xdr:colOff>
      <xdr:row>22</xdr:row>
      <xdr:rowOff>505197</xdr:rowOff>
    </xdr:to>
    <xdr:sp macro="" textlink="">
      <xdr:nvSpPr>
        <xdr:cNvPr id="5841" name="TextBox 32"/>
        <xdr:cNvSpPr txBox="1"/>
      </xdr:nvSpPr>
      <xdr:spPr>
        <a:xfrm>
          <a:off x="9667875" y="116205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409575</xdr:colOff>
      <xdr:row>23</xdr:row>
      <xdr:rowOff>503969</xdr:rowOff>
    </xdr:to>
    <xdr:sp macro="" textlink="">
      <xdr:nvSpPr>
        <xdr:cNvPr id="5842" name="TextBox 33"/>
        <xdr:cNvSpPr txBox="1"/>
      </xdr:nvSpPr>
      <xdr:spPr>
        <a:xfrm>
          <a:off x="9667875" y="12211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409575</xdr:colOff>
      <xdr:row>24</xdr:row>
      <xdr:rowOff>496645</xdr:rowOff>
    </xdr:to>
    <xdr:sp macro="" textlink="">
      <xdr:nvSpPr>
        <xdr:cNvPr id="5843" name="TextBox 34"/>
        <xdr:cNvSpPr txBox="1"/>
      </xdr:nvSpPr>
      <xdr:spPr>
        <a:xfrm>
          <a:off x="9667875" y="12811125"/>
          <a:ext cx="8286750"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409575</xdr:colOff>
      <xdr:row>25</xdr:row>
      <xdr:rowOff>504527</xdr:rowOff>
    </xdr:to>
    <xdr:sp macro="" textlink="">
      <xdr:nvSpPr>
        <xdr:cNvPr id="5844" name="TextBox 35"/>
        <xdr:cNvSpPr txBox="1"/>
      </xdr:nvSpPr>
      <xdr:spPr>
        <a:xfrm>
          <a:off x="9667875" y="13458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0</xdr:col>
      <xdr:colOff>142875</xdr:colOff>
      <xdr:row>3</xdr:row>
      <xdr:rowOff>133350</xdr:rowOff>
    </xdr:from>
    <xdr:ext cx="1352550" cy="381000"/>
    <xdr:pic>
      <xdr:nvPicPr>
        <xdr:cNvPr id="1793749" name="Picture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923925"/>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38398</xdr:colOff>
      <xdr:row>26</xdr:row>
      <xdr:rowOff>162223</xdr:rowOff>
    </xdr:from>
    <xdr:to>
      <xdr:col>26</xdr:col>
      <xdr:colOff>104226</xdr:colOff>
      <xdr:row>28</xdr:row>
      <xdr:rowOff>57299</xdr:rowOff>
    </xdr:to>
    <xdr:sp macro="" textlink="" fLocksText="0">
      <xdr:nvSpPr>
        <xdr:cNvPr id="5846" name="Rounded Rectangle 36">
          <a:hlinkClick xmlns:r="http://schemas.openxmlformats.org/officeDocument/2006/relationships" r:id="rId2"/>
        </xdr:cNvPr>
        <xdr:cNvSpPr/>
      </xdr:nvSpPr>
      <xdr:spPr>
        <a:xfrm>
          <a:off x="9705975" y="14192250"/>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mc:AlternateContent xmlns:mc="http://schemas.openxmlformats.org/markup-compatibility/2006">
    <mc:Choice xmlns:a14="http://schemas.microsoft.com/office/drawing/2010/main" Requires="a14">
      <xdr:twoCellAnchor>
        <xdr:from>
          <xdr:col>2</xdr:col>
          <xdr:colOff>2800350</xdr:colOff>
          <xdr:row>3</xdr:row>
          <xdr:rowOff>104775</xdr:rowOff>
        </xdr:from>
        <xdr:to>
          <xdr:col>2</xdr:col>
          <xdr:colOff>3876675</xdr:colOff>
          <xdr:row>5</xdr:row>
          <xdr:rowOff>85725</xdr:rowOff>
        </xdr:to>
        <xdr:sp macro="" textlink="">
          <xdr:nvSpPr>
            <xdr:cNvPr id="1459049" name="Button 3945" hidden="1">
              <a:extLst>
                <a:ext uri="{63B3BB69-23CF-44E3-9099-C40C66FF867C}">
                  <a14:compatExt spid="_x0000_s145904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38100</xdr:colOff>
          <xdr:row>5</xdr:row>
          <xdr:rowOff>76200</xdr:rowOff>
        </xdr:to>
        <xdr:sp macro="" textlink="">
          <xdr:nvSpPr>
            <xdr:cNvPr id="1627207" name="Button 4167" hidden="1">
              <a:extLst>
                <a:ext uri="{63B3BB69-23CF-44E3-9099-C40C66FF867C}">
                  <a14:compatExt spid="_x0000_s162720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5</xdr:row>
      <xdr:rowOff>190500</xdr:rowOff>
    </xdr:from>
    <xdr:ext cx="8220075" cy="1466850"/>
    <xdr:pic>
      <xdr:nvPicPr>
        <xdr:cNvPr id="1793751" name="Picture 3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667875" y="1352550"/>
          <a:ext cx="82200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25</xdr:col>
      <xdr:colOff>0</xdr:colOff>
      <xdr:row>9</xdr:row>
      <xdr:rowOff>0</xdr:rowOff>
    </xdr:from>
    <xdr:to>
      <xdr:col>31</xdr:col>
      <xdr:colOff>419100</xdr:colOff>
      <xdr:row>9</xdr:row>
      <xdr:rowOff>505867</xdr:rowOff>
    </xdr:to>
    <xdr:sp macro="" textlink="">
      <xdr:nvSpPr>
        <xdr:cNvPr id="14477" name="TextBox 42"/>
        <xdr:cNvSpPr txBox="1"/>
      </xdr:nvSpPr>
      <xdr:spPr>
        <a:xfrm>
          <a:off x="9791700"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16</xdr:row>
      <xdr:rowOff>0</xdr:rowOff>
    </xdr:from>
    <xdr:to>
      <xdr:col>31</xdr:col>
      <xdr:colOff>419100</xdr:colOff>
      <xdr:row>16</xdr:row>
      <xdr:rowOff>503634</xdr:rowOff>
    </xdr:to>
    <xdr:sp macro="" textlink="">
      <xdr:nvSpPr>
        <xdr:cNvPr id="14478" name="TextBox 44"/>
        <xdr:cNvSpPr txBox="1"/>
      </xdr:nvSpPr>
      <xdr:spPr>
        <a:xfrm>
          <a:off x="9791700" y="8020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24</xdr:row>
      <xdr:rowOff>0</xdr:rowOff>
    </xdr:from>
    <xdr:to>
      <xdr:col>31</xdr:col>
      <xdr:colOff>419100</xdr:colOff>
      <xdr:row>24</xdr:row>
      <xdr:rowOff>503858</xdr:rowOff>
    </xdr:to>
    <xdr:sp macro="" textlink="">
      <xdr:nvSpPr>
        <xdr:cNvPr id="14479" name="TextBox 45"/>
        <xdr:cNvSpPr txBox="1"/>
      </xdr:nvSpPr>
      <xdr:spPr>
        <a:xfrm>
          <a:off x="9791700" y="13954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17</xdr:row>
      <xdr:rowOff>0</xdr:rowOff>
    </xdr:from>
    <xdr:to>
      <xdr:col>31</xdr:col>
      <xdr:colOff>419100</xdr:colOff>
      <xdr:row>17</xdr:row>
      <xdr:rowOff>505569</xdr:rowOff>
    </xdr:to>
    <xdr:sp macro="" textlink="">
      <xdr:nvSpPr>
        <xdr:cNvPr id="14480" name="TextBox 46"/>
        <xdr:cNvSpPr txBox="1"/>
      </xdr:nvSpPr>
      <xdr:spPr>
        <a:xfrm>
          <a:off x="9791700" y="8705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18</xdr:row>
      <xdr:rowOff>0</xdr:rowOff>
    </xdr:from>
    <xdr:to>
      <xdr:col>31</xdr:col>
      <xdr:colOff>419100</xdr:colOff>
      <xdr:row>18</xdr:row>
      <xdr:rowOff>503411</xdr:rowOff>
    </xdr:to>
    <xdr:sp macro="" textlink="">
      <xdr:nvSpPr>
        <xdr:cNvPr id="14481" name="TextBox 47"/>
        <xdr:cNvSpPr txBox="1"/>
      </xdr:nvSpPr>
      <xdr:spPr>
        <a:xfrm>
          <a:off x="9791700" y="9458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19</xdr:row>
      <xdr:rowOff>0</xdr:rowOff>
    </xdr:from>
    <xdr:to>
      <xdr:col>31</xdr:col>
      <xdr:colOff>419100</xdr:colOff>
      <xdr:row>19</xdr:row>
      <xdr:rowOff>503634</xdr:rowOff>
    </xdr:to>
    <xdr:sp macro="" textlink="">
      <xdr:nvSpPr>
        <xdr:cNvPr id="14482" name="TextBox 48"/>
        <xdr:cNvSpPr txBox="1"/>
      </xdr:nvSpPr>
      <xdr:spPr>
        <a:xfrm>
          <a:off x="9791700" y="102393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20</xdr:row>
      <xdr:rowOff>0</xdr:rowOff>
    </xdr:from>
    <xdr:to>
      <xdr:col>31</xdr:col>
      <xdr:colOff>419100</xdr:colOff>
      <xdr:row>20</xdr:row>
      <xdr:rowOff>513927</xdr:rowOff>
    </xdr:to>
    <xdr:sp macro="" textlink="">
      <xdr:nvSpPr>
        <xdr:cNvPr id="14483" name="TextBox 49"/>
        <xdr:cNvSpPr txBox="1"/>
      </xdr:nvSpPr>
      <xdr:spPr>
        <a:xfrm>
          <a:off x="9791700" y="10925175"/>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21</xdr:row>
      <xdr:rowOff>0</xdr:rowOff>
    </xdr:from>
    <xdr:to>
      <xdr:col>31</xdr:col>
      <xdr:colOff>419100</xdr:colOff>
      <xdr:row>21</xdr:row>
      <xdr:rowOff>506313</xdr:rowOff>
    </xdr:to>
    <xdr:sp macro="" textlink="">
      <xdr:nvSpPr>
        <xdr:cNvPr id="14484" name="TextBox 50"/>
        <xdr:cNvSpPr txBox="1"/>
      </xdr:nvSpPr>
      <xdr:spPr>
        <a:xfrm>
          <a:off x="9791700" y="116586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22</xdr:row>
      <xdr:rowOff>0</xdr:rowOff>
    </xdr:from>
    <xdr:to>
      <xdr:col>31</xdr:col>
      <xdr:colOff>419100</xdr:colOff>
      <xdr:row>22</xdr:row>
      <xdr:rowOff>504230</xdr:rowOff>
    </xdr:to>
    <xdr:sp macro="" textlink="">
      <xdr:nvSpPr>
        <xdr:cNvPr id="14485" name="TextBox 51"/>
        <xdr:cNvSpPr txBox="1"/>
      </xdr:nvSpPr>
      <xdr:spPr>
        <a:xfrm>
          <a:off x="9791700" y="124301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23</xdr:row>
      <xdr:rowOff>0</xdr:rowOff>
    </xdr:from>
    <xdr:to>
      <xdr:col>31</xdr:col>
      <xdr:colOff>419100</xdr:colOff>
      <xdr:row>23</xdr:row>
      <xdr:rowOff>503374</xdr:rowOff>
    </xdr:to>
    <xdr:sp macro="" textlink="">
      <xdr:nvSpPr>
        <xdr:cNvPr id="14486" name="TextBox 52"/>
        <xdr:cNvSpPr txBox="1"/>
      </xdr:nvSpPr>
      <xdr:spPr>
        <a:xfrm>
          <a:off x="9791700" y="13163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25</xdr:row>
      <xdr:rowOff>0</xdr:rowOff>
    </xdr:from>
    <xdr:to>
      <xdr:col>31</xdr:col>
      <xdr:colOff>419100</xdr:colOff>
      <xdr:row>25</xdr:row>
      <xdr:rowOff>505197</xdr:rowOff>
    </xdr:to>
    <xdr:sp macro="" textlink="">
      <xdr:nvSpPr>
        <xdr:cNvPr id="14487" name="TextBox 53"/>
        <xdr:cNvSpPr txBox="1"/>
      </xdr:nvSpPr>
      <xdr:spPr>
        <a:xfrm>
          <a:off x="9791700" y="14658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26</xdr:row>
      <xdr:rowOff>0</xdr:rowOff>
    </xdr:from>
    <xdr:to>
      <xdr:col>31</xdr:col>
      <xdr:colOff>419100</xdr:colOff>
      <xdr:row>26</xdr:row>
      <xdr:rowOff>503858</xdr:rowOff>
    </xdr:to>
    <xdr:sp macro="" textlink="">
      <xdr:nvSpPr>
        <xdr:cNvPr id="14488" name="TextBox 54"/>
        <xdr:cNvSpPr txBox="1"/>
      </xdr:nvSpPr>
      <xdr:spPr>
        <a:xfrm>
          <a:off x="9791700" y="153543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27</xdr:row>
      <xdr:rowOff>0</xdr:rowOff>
    </xdr:from>
    <xdr:to>
      <xdr:col>31</xdr:col>
      <xdr:colOff>419100</xdr:colOff>
      <xdr:row>27</xdr:row>
      <xdr:rowOff>513548</xdr:rowOff>
    </xdr:to>
    <xdr:sp macro="" textlink="">
      <xdr:nvSpPr>
        <xdr:cNvPr id="14489" name="TextBox 55"/>
        <xdr:cNvSpPr txBox="1"/>
      </xdr:nvSpPr>
      <xdr:spPr>
        <a:xfrm>
          <a:off x="9791700" y="160591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28</xdr:row>
      <xdr:rowOff>0</xdr:rowOff>
    </xdr:from>
    <xdr:to>
      <xdr:col>31</xdr:col>
      <xdr:colOff>419100</xdr:colOff>
      <xdr:row>28</xdr:row>
      <xdr:rowOff>504565</xdr:rowOff>
    </xdr:to>
    <xdr:sp macro="" textlink="">
      <xdr:nvSpPr>
        <xdr:cNvPr id="14490" name="TextBox 56"/>
        <xdr:cNvSpPr txBox="1"/>
      </xdr:nvSpPr>
      <xdr:spPr>
        <a:xfrm>
          <a:off x="9791700" y="167640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29</xdr:row>
      <xdr:rowOff>0</xdr:rowOff>
    </xdr:from>
    <xdr:to>
      <xdr:col>31</xdr:col>
      <xdr:colOff>419100</xdr:colOff>
      <xdr:row>29</xdr:row>
      <xdr:rowOff>506164</xdr:rowOff>
    </xdr:to>
    <xdr:sp macro="" textlink="">
      <xdr:nvSpPr>
        <xdr:cNvPr id="14491" name="TextBox 57"/>
        <xdr:cNvSpPr txBox="1"/>
      </xdr:nvSpPr>
      <xdr:spPr>
        <a:xfrm>
          <a:off x="9791700" y="17440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30</xdr:row>
      <xdr:rowOff>0</xdr:rowOff>
    </xdr:from>
    <xdr:to>
      <xdr:col>31</xdr:col>
      <xdr:colOff>419100</xdr:colOff>
      <xdr:row>30</xdr:row>
      <xdr:rowOff>505569</xdr:rowOff>
    </xdr:to>
    <xdr:sp macro="" textlink="">
      <xdr:nvSpPr>
        <xdr:cNvPr id="14492" name="TextBox 58"/>
        <xdr:cNvSpPr txBox="1"/>
      </xdr:nvSpPr>
      <xdr:spPr>
        <a:xfrm>
          <a:off x="9791700" y="181641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31</xdr:row>
      <xdr:rowOff>0</xdr:rowOff>
    </xdr:from>
    <xdr:to>
      <xdr:col>31</xdr:col>
      <xdr:colOff>419100</xdr:colOff>
      <xdr:row>31</xdr:row>
      <xdr:rowOff>513319</xdr:rowOff>
    </xdr:to>
    <xdr:sp macro="" textlink="">
      <xdr:nvSpPr>
        <xdr:cNvPr id="14493" name="TextBox 59"/>
        <xdr:cNvSpPr txBox="1"/>
      </xdr:nvSpPr>
      <xdr:spPr>
        <a:xfrm>
          <a:off x="9791700" y="18916650"/>
          <a:ext cx="8296275"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32</xdr:row>
      <xdr:rowOff>0</xdr:rowOff>
    </xdr:from>
    <xdr:to>
      <xdr:col>31</xdr:col>
      <xdr:colOff>419100</xdr:colOff>
      <xdr:row>32</xdr:row>
      <xdr:rowOff>505271</xdr:rowOff>
    </xdr:to>
    <xdr:sp macro="" textlink="">
      <xdr:nvSpPr>
        <xdr:cNvPr id="14494" name="TextBox 60"/>
        <xdr:cNvSpPr txBox="1"/>
      </xdr:nvSpPr>
      <xdr:spPr>
        <a:xfrm>
          <a:off x="9791700" y="19602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33</xdr:row>
      <xdr:rowOff>0</xdr:rowOff>
    </xdr:from>
    <xdr:to>
      <xdr:col>31</xdr:col>
      <xdr:colOff>419100</xdr:colOff>
      <xdr:row>33</xdr:row>
      <xdr:rowOff>505197</xdr:rowOff>
    </xdr:to>
    <xdr:sp macro="" textlink="">
      <xdr:nvSpPr>
        <xdr:cNvPr id="14495" name="TextBox 61"/>
        <xdr:cNvSpPr txBox="1"/>
      </xdr:nvSpPr>
      <xdr:spPr>
        <a:xfrm>
          <a:off x="9791700" y="20269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34</xdr:row>
      <xdr:rowOff>0</xdr:rowOff>
    </xdr:from>
    <xdr:to>
      <xdr:col>31</xdr:col>
      <xdr:colOff>419100</xdr:colOff>
      <xdr:row>34</xdr:row>
      <xdr:rowOff>506016</xdr:rowOff>
    </xdr:to>
    <xdr:sp macro="" textlink="">
      <xdr:nvSpPr>
        <xdr:cNvPr id="14496" name="TextBox 62"/>
        <xdr:cNvSpPr txBox="1"/>
      </xdr:nvSpPr>
      <xdr:spPr>
        <a:xfrm>
          <a:off x="9791700" y="20964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35</xdr:row>
      <xdr:rowOff>0</xdr:rowOff>
    </xdr:from>
    <xdr:to>
      <xdr:col>31</xdr:col>
      <xdr:colOff>419100</xdr:colOff>
      <xdr:row>35</xdr:row>
      <xdr:rowOff>505197</xdr:rowOff>
    </xdr:to>
    <xdr:sp macro="" textlink="">
      <xdr:nvSpPr>
        <xdr:cNvPr id="14497" name="TextBox 63"/>
        <xdr:cNvSpPr txBox="1"/>
      </xdr:nvSpPr>
      <xdr:spPr>
        <a:xfrm>
          <a:off x="9791700" y="216122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36</xdr:row>
      <xdr:rowOff>0</xdr:rowOff>
    </xdr:from>
    <xdr:to>
      <xdr:col>31</xdr:col>
      <xdr:colOff>419100</xdr:colOff>
      <xdr:row>36</xdr:row>
      <xdr:rowOff>505867</xdr:rowOff>
    </xdr:to>
    <xdr:sp macro="" textlink="">
      <xdr:nvSpPr>
        <xdr:cNvPr id="14498" name="TextBox 64"/>
        <xdr:cNvSpPr txBox="1"/>
      </xdr:nvSpPr>
      <xdr:spPr>
        <a:xfrm>
          <a:off x="9791700" y="22307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37</xdr:row>
      <xdr:rowOff>0</xdr:rowOff>
    </xdr:from>
    <xdr:to>
      <xdr:col>31</xdr:col>
      <xdr:colOff>419100</xdr:colOff>
      <xdr:row>37</xdr:row>
      <xdr:rowOff>505458</xdr:rowOff>
    </xdr:to>
    <xdr:sp macro="" textlink="">
      <xdr:nvSpPr>
        <xdr:cNvPr id="14499" name="TextBox 65"/>
        <xdr:cNvSpPr txBox="1"/>
      </xdr:nvSpPr>
      <xdr:spPr>
        <a:xfrm>
          <a:off x="9791700" y="22936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38</xdr:row>
      <xdr:rowOff>0</xdr:rowOff>
    </xdr:from>
    <xdr:to>
      <xdr:col>31</xdr:col>
      <xdr:colOff>419100</xdr:colOff>
      <xdr:row>38</xdr:row>
      <xdr:rowOff>505867</xdr:rowOff>
    </xdr:to>
    <xdr:sp macro="" textlink="">
      <xdr:nvSpPr>
        <xdr:cNvPr id="14500" name="TextBox 66"/>
        <xdr:cNvSpPr txBox="1"/>
      </xdr:nvSpPr>
      <xdr:spPr>
        <a:xfrm>
          <a:off x="9791700" y="235553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39</xdr:row>
      <xdr:rowOff>0</xdr:rowOff>
    </xdr:from>
    <xdr:to>
      <xdr:col>31</xdr:col>
      <xdr:colOff>419100</xdr:colOff>
      <xdr:row>39</xdr:row>
      <xdr:rowOff>506016</xdr:rowOff>
    </xdr:to>
    <xdr:sp macro="" textlink="">
      <xdr:nvSpPr>
        <xdr:cNvPr id="14501" name="TextBox 67"/>
        <xdr:cNvSpPr txBox="1"/>
      </xdr:nvSpPr>
      <xdr:spPr>
        <a:xfrm>
          <a:off x="9791700" y="24183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40</xdr:row>
      <xdr:rowOff>0</xdr:rowOff>
    </xdr:from>
    <xdr:to>
      <xdr:col>31</xdr:col>
      <xdr:colOff>419100</xdr:colOff>
      <xdr:row>40</xdr:row>
      <xdr:rowOff>504974</xdr:rowOff>
    </xdr:to>
    <xdr:sp macro="" textlink="">
      <xdr:nvSpPr>
        <xdr:cNvPr id="14502" name="TextBox 68"/>
        <xdr:cNvSpPr txBox="1"/>
      </xdr:nvSpPr>
      <xdr:spPr>
        <a:xfrm>
          <a:off x="9791700" y="248316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41</xdr:row>
      <xdr:rowOff>0</xdr:rowOff>
    </xdr:from>
    <xdr:to>
      <xdr:col>31</xdr:col>
      <xdr:colOff>419100</xdr:colOff>
      <xdr:row>41</xdr:row>
      <xdr:rowOff>496389</xdr:rowOff>
    </xdr:to>
    <xdr:sp macro="" textlink="">
      <xdr:nvSpPr>
        <xdr:cNvPr id="14503" name="TextBox 69"/>
        <xdr:cNvSpPr txBox="1"/>
      </xdr:nvSpPr>
      <xdr:spPr>
        <a:xfrm>
          <a:off x="9791700" y="25574625"/>
          <a:ext cx="8296275" cy="49530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42</xdr:row>
      <xdr:rowOff>0</xdr:rowOff>
    </xdr:from>
    <xdr:to>
      <xdr:col>31</xdr:col>
      <xdr:colOff>419100</xdr:colOff>
      <xdr:row>42</xdr:row>
      <xdr:rowOff>505867</xdr:rowOff>
    </xdr:to>
    <xdr:sp macro="" textlink="">
      <xdr:nvSpPr>
        <xdr:cNvPr id="14504" name="TextBox 70"/>
        <xdr:cNvSpPr txBox="1"/>
      </xdr:nvSpPr>
      <xdr:spPr>
        <a:xfrm>
          <a:off x="9791700" y="26231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43</xdr:row>
      <xdr:rowOff>0</xdr:rowOff>
    </xdr:from>
    <xdr:to>
      <xdr:col>31</xdr:col>
      <xdr:colOff>419100</xdr:colOff>
      <xdr:row>43</xdr:row>
      <xdr:rowOff>504825</xdr:rowOff>
    </xdr:to>
    <xdr:sp macro="" textlink="">
      <xdr:nvSpPr>
        <xdr:cNvPr id="14505" name="TextBox 71"/>
        <xdr:cNvSpPr txBox="1"/>
      </xdr:nvSpPr>
      <xdr:spPr>
        <a:xfrm>
          <a:off x="9791700" y="268605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44</xdr:row>
      <xdr:rowOff>0</xdr:rowOff>
    </xdr:from>
    <xdr:to>
      <xdr:col>31</xdr:col>
      <xdr:colOff>419100</xdr:colOff>
      <xdr:row>44</xdr:row>
      <xdr:rowOff>506053</xdr:rowOff>
    </xdr:to>
    <xdr:sp macro="" textlink="">
      <xdr:nvSpPr>
        <xdr:cNvPr id="14506" name="TextBox 72"/>
        <xdr:cNvSpPr txBox="1"/>
      </xdr:nvSpPr>
      <xdr:spPr>
        <a:xfrm>
          <a:off x="9791700" y="27470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45</xdr:row>
      <xdr:rowOff>0</xdr:rowOff>
    </xdr:from>
    <xdr:to>
      <xdr:col>31</xdr:col>
      <xdr:colOff>419100</xdr:colOff>
      <xdr:row>45</xdr:row>
      <xdr:rowOff>505085</xdr:rowOff>
    </xdr:to>
    <xdr:sp macro="" textlink="">
      <xdr:nvSpPr>
        <xdr:cNvPr id="14507" name="TextBox 73"/>
        <xdr:cNvSpPr txBox="1"/>
      </xdr:nvSpPr>
      <xdr:spPr>
        <a:xfrm>
          <a:off x="9791700" y="281082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47</xdr:row>
      <xdr:rowOff>0</xdr:rowOff>
    </xdr:from>
    <xdr:to>
      <xdr:col>31</xdr:col>
      <xdr:colOff>419100</xdr:colOff>
      <xdr:row>47</xdr:row>
      <xdr:rowOff>505197</xdr:rowOff>
    </xdr:to>
    <xdr:sp macro="" textlink="">
      <xdr:nvSpPr>
        <xdr:cNvPr id="14508" name="TextBox 74"/>
        <xdr:cNvSpPr txBox="1"/>
      </xdr:nvSpPr>
      <xdr:spPr>
        <a:xfrm>
          <a:off x="9791700" y="294894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48</xdr:row>
      <xdr:rowOff>0</xdr:rowOff>
    </xdr:from>
    <xdr:to>
      <xdr:col>31</xdr:col>
      <xdr:colOff>419100</xdr:colOff>
      <xdr:row>48</xdr:row>
      <xdr:rowOff>506053</xdr:rowOff>
    </xdr:to>
    <xdr:sp macro="" textlink="">
      <xdr:nvSpPr>
        <xdr:cNvPr id="14509" name="TextBox 75"/>
        <xdr:cNvSpPr txBox="1"/>
      </xdr:nvSpPr>
      <xdr:spPr>
        <a:xfrm>
          <a:off x="9791700" y="30184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49</xdr:row>
      <xdr:rowOff>0</xdr:rowOff>
    </xdr:from>
    <xdr:to>
      <xdr:col>31</xdr:col>
      <xdr:colOff>419100</xdr:colOff>
      <xdr:row>49</xdr:row>
      <xdr:rowOff>506053</xdr:rowOff>
    </xdr:to>
    <xdr:sp macro="" textlink="">
      <xdr:nvSpPr>
        <xdr:cNvPr id="14510" name="TextBox 76"/>
        <xdr:cNvSpPr txBox="1"/>
      </xdr:nvSpPr>
      <xdr:spPr>
        <a:xfrm>
          <a:off x="9791700" y="308229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50</xdr:row>
      <xdr:rowOff>0</xdr:rowOff>
    </xdr:from>
    <xdr:to>
      <xdr:col>31</xdr:col>
      <xdr:colOff>419100</xdr:colOff>
      <xdr:row>50</xdr:row>
      <xdr:rowOff>505867</xdr:rowOff>
    </xdr:to>
    <xdr:sp macro="" textlink="">
      <xdr:nvSpPr>
        <xdr:cNvPr id="14511" name="TextBox 77"/>
        <xdr:cNvSpPr txBox="1"/>
      </xdr:nvSpPr>
      <xdr:spPr>
        <a:xfrm>
          <a:off x="9791700" y="314610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51</xdr:row>
      <xdr:rowOff>0</xdr:rowOff>
    </xdr:from>
    <xdr:to>
      <xdr:col>31</xdr:col>
      <xdr:colOff>419100</xdr:colOff>
      <xdr:row>51</xdr:row>
      <xdr:rowOff>505197</xdr:rowOff>
    </xdr:to>
    <xdr:sp macro="" textlink="">
      <xdr:nvSpPr>
        <xdr:cNvPr id="14512" name="TextBox 78"/>
        <xdr:cNvSpPr txBox="1"/>
      </xdr:nvSpPr>
      <xdr:spPr>
        <a:xfrm>
          <a:off x="9791700" y="32089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33500" cy="381000"/>
    <xdr:pic>
      <xdr:nvPicPr>
        <xdr:cNvPr id="1901745" name="Picture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895350"/>
          <a:ext cx="13335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25</xdr:col>
      <xdr:colOff>9823</xdr:colOff>
      <xdr:row>60</xdr:row>
      <xdr:rowOff>190500</xdr:rowOff>
    </xdr:from>
    <xdr:to>
      <xdr:col>26</xdr:col>
      <xdr:colOff>76600</xdr:colOff>
      <xdr:row>62</xdr:row>
      <xdr:rowOff>85576</xdr:rowOff>
    </xdr:to>
    <xdr:sp macro="" textlink="" fLocksText="0">
      <xdr:nvSpPr>
        <xdr:cNvPr id="14514" name="Rounded Rectangle 41">
          <a:hlinkClick xmlns:r="http://schemas.openxmlformats.org/officeDocument/2006/relationships" r:id="rId2"/>
        </xdr:cNvPr>
        <xdr:cNvSpPr/>
      </xdr:nvSpPr>
      <xdr:spPr>
        <a:xfrm>
          <a:off x="9801225" y="38252400"/>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xdr:twoCellAnchor>
    <xdr:from>
      <xdr:col>25</xdr:col>
      <xdr:colOff>0</xdr:colOff>
      <xdr:row>10</xdr:row>
      <xdr:rowOff>0</xdr:rowOff>
    </xdr:from>
    <xdr:to>
      <xdr:col>31</xdr:col>
      <xdr:colOff>419100</xdr:colOff>
      <xdr:row>10</xdr:row>
      <xdr:rowOff>506053</xdr:rowOff>
    </xdr:to>
    <xdr:sp macro="" textlink="">
      <xdr:nvSpPr>
        <xdr:cNvPr id="14515" name="TextBox 79"/>
        <xdr:cNvSpPr txBox="1"/>
      </xdr:nvSpPr>
      <xdr:spPr>
        <a:xfrm>
          <a:off x="9791700"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15</xdr:row>
      <xdr:rowOff>0</xdr:rowOff>
    </xdr:from>
    <xdr:to>
      <xdr:col>31</xdr:col>
      <xdr:colOff>419100</xdr:colOff>
      <xdr:row>15</xdr:row>
      <xdr:rowOff>506016</xdr:rowOff>
    </xdr:to>
    <xdr:sp macro="" textlink="">
      <xdr:nvSpPr>
        <xdr:cNvPr id="14516" name="TextBox 80"/>
        <xdr:cNvSpPr txBox="1"/>
      </xdr:nvSpPr>
      <xdr:spPr>
        <a:xfrm>
          <a:off x="9791700" y="72580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11</xdr:row>
      <xdr:rowOff>476250</xdr:rowOff>
    </xdr:from>
    <xdr:ext cx="180975" cy="266700"/>
    <xdr:sp macro="" textlink="">
      <xdr:nvSpPr>
        <xdr:cNvPr id="14517" name="TextBox 43"/>
        <xdr:cNvSpPr txBox="1"/>
      </xdr:nvSpPr>
      <xdr:spPr>
        <a:xfrm>
          <a:off x="11068050" y="50958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11</xdr:row>
      <xdr:rowOff>361950</xdr:rowOff>
    </xdr:from>
    <xdr:ext cx="180975" cy="266700"/>
    <xdr:sp macro="" textlink="">
      <xdr:nvSpPr>
        <xdr:cNvPr id="14518" name="TextBox 81"/>
        <xdr:cNvSpPr txBox="1"/>
      </xdr:nvSpPr>
      <xdr:spPr>
        <a:xfrm>
          <a:off x="10887075" y="4981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11</xdr:row>
      <xdr:rowOff>0</xdr:rowOff>
    </xdr:from>
    <xdr:to>
      <xdr:col>31</xdr:col>
      <xdr:colOff>409575</xdr:colOff>
      <xdr:row>11</xdr:row>
      <xdr:rowOff>505867</xdr:rowOff>
    </xdr:to>
    <xdr:sp macro="" textlink="">
      <xdr:nvSpPr>
        <xdr:cNvPr id="14519" name="TextBox 82"/>
        <xdr:cNvSpPr txBox="1"/>
      </xdr:nvSpPr>
      <xdr:spPr>
        <a:xfrm>
          <a:off x="9791700" y="46196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12</xdr:row>
      <xdr:rowOff>0</xdr:rowOff>
    </xdr:from>
    <xdr:to>
      <xdr:col>31</xdr:col>
      <xdr:colOff>409575</xdr:colOff>
      <xdr:row>12</xdr:row>
      <xdr:rowOff>506016</xdr:rowOff>
    </xdr:to>
    <xdr:sp macro="" textlink="">
      <xdr:nvSpPr>
        <xdr:cNvPr id="14520" name="TextBox 83"/>
        <xdr:cNvSpPr txBox="1"/>
      </xdr:nvSpPr>
      <xdr:spPr>
        <a:xfrm>
          <a:off x="9791700" y="5248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13</xdr:row>
      <xdr:rowOff>0</xdr:rowOff>
    </xdr:from>
    <xdr:to>
      <xdr:col>31</xdr:col>
      <xdr:colOff>409575</xdr:colOff>
      <xdr:row>13</xdr:row>
      <xdr:rowOff>503858</xdr:rowOff>
    </xdr:to>
    <xdr:sp macro="" textlink="">
      <xdr:nvSpPr>
        <xdr:cNvPr id="14521" name="TextBox 84"/>
        <xdr:cNvSpPr txBox="1"/>
      </xdr:nvSpPr>
      <xdr:spPr>
        <a:xfrm>
          <a:off x="9791700" y="58959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14</xdr:row>
      <xdr:rowOff>0</xdr:rowOff>
    </xdr:from>
    <xdr:to>
      <xdr:col>31</xdr:col>
      <xdr:colOff>409575</xdr:colOff>
      <xdr:row>14</xdr:row>
      <xdr:rowOff>505755</xdr:rowOff>
    </xdr:to>
    <xdr:sp macro="" textlink="">
      <xdr:nvSpPr>
        <xdr:cNvPr id="14522" name="TextBox 85"/>
        <xdr:cNvSpPr txBox="1"/>
      </xdr:nvSpPr>
      <xdr:spPr>
        <a:xfrm>
          <a:off x="9791700" y="66008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46</xdr:row>
      <xdr:rowOff>0</xdr:rowOff>
    </xdr:from>
    <xdr:to>
      <xdr:col>31</xdr:col>
      <xdr:colOff>409575</xdr:colOff>
      <xdr:row>46</xdr:row>
      <xdr:rowOff>505271</xdr:rowOff>
    </xdr:to>
    <xdr:sp macro="" textlink="">
      <xdr:nvSpPr>
        <xdr:cNvPr id="14523" name="TextBox 86"/>
        <xdr:cNvSpPr txBox="1"/>
      </xdr:nvSpPr>
      <xdr:spPr>
        <a:xfrm>
          <a:off x="9791700" y="28822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26</xdr:col>
      <xdr:colOff>361950</xdr:colOff>
      <xdr:row>53</xdr:row>
      <xdr:rowOff>476250</xdr:rowOff>
    </xdr:from>
    <xdr:ext cx="180975" cy="266700"/>
    <xdr:sp macro="" textlink="">
      <xdr:nvSpPr>
        <xdr:cNvPr id="14524" name="TextBox 87"/>
        <xdr:cNvSpPr txBox="1"/>
      </xdr:nvSpPr>
      <xdr:spPr>
        <a:xfrm>
          <a:off x="11068050" y="337756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oneCellAnchor>
    <xdr:from>
      <xdr:col>26</xdr:col>
      <xdr:colOff>180975</xdr:colOff>
      <xdr:row>53</xdr:row>
      <xdr:rowOff>361950</xdr:rowOff>
    </xdr:from>
    <xdr:ext cx="180975" cy="266700"/>
    <xdr:sp macro="" textlink="">
      <xdr:nvSpPr>
        <xdr:cNvPr id="14525" name="TextBox 88"/>
        <xdr:cNvSpPr txBox="1"/>
      </xdr:nvSpPr>
      <xdr:spPr>
        <a:xfrm>
          <a:off x="10887075" y="33661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GB"/>
        </a:p>
      </xdr:txBody>
    </xdr:sp>
    <xdr:clientData/>
  </xdr:oneCellAnchor>
  <xdr:twoCellAnchor>
    <xdr:from>
      <xdr:col>25</xdr:col>
      <xdr:colOff>0</xdr:colOff>
      <xdr:row>53</xdr:row>
      <xdr:rowOff>0</xdr:rowOff>
    </xdr:from>
    <xdr:to>
      <xdr:col>31</xdr:col>
      <xdr:colOff>409575</xdr:colOff>
      <xdr:row>53</xdr:row>
      <xdr:rowOff>513092</xdr:rowOff>
    </xdr:to>
    <xdr:sp macro="" textlink="">
      <xdr:nvSpPr>
        <xdr:cNvPr id="14526" name="TextBox 89"/>
        <xdr:cNvSpPr txBox="1"/>
      </xdr:nvSpPr>
      <xdr:spPr>
        <a:xfrm>
          <a:off x="9791700" y="33299400"/>
          <a:ext cx="8286750" cy="5143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54</xdr:row>
      <xdr:rowOff>0</xdr:rowOff>
    </xdr:from>
    <xdr:to>
      <xdr:col>31</xdr:col>
      <xdr:colOff>409575</xdr:colOff>
      <xdr:row>54</xdr:row>
      <xdr:rowOff>505197</xdr:rowOff>
    </xdr:to>
    <xdr:sp macro="" textlink="">
      <xdr:nvSpPr>
        <xdr:cNvPr id="14527" name="TextBox 90"/>
        <xdr:cNvSpPr txBox="1"/>
      </xdr:nvSpPr>
      <xdr:spPr>
        <a:xfrm>
          <a:off x="9791700" y="340804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55</xdr:row>
      <xdr:rowOff>0</xdr:rowOff>
    </xdr:from>
    <xdr:to>
      <xdr:col>31</xdr:col>
      <xdr:colOff>409575</xdr:colOff>
      <xdr:row>55</xdr:row>
      <xdr:rowOff>505867</xdr:rowOff>
    </xdr:to>
    <xdr:sp macro="" textlink="">
      <xdr:nvSpPr>
        <xdr:cNvPr id="14528" name="TextBox 91"/>
        <xdr:cNvSpPr txBox="1"/>
      </xdr:nvSpPr>
      <xdr:spPr>
        <a:xfrm>
          <a:off x="9791700" y="3467100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56</xdr:row>
      <xdr:rowOff>0</xdr:rowOff>
    </xdr:from>
    <xdr:to>
      <xdr:col>31</xdr:col>
      <xdr:colOff>409575</xdr:colOff>
      <xdr:row>56</xdr:row>
      <xdr:rowOff>504565</xdr:rowOff>
    </xdr:to>
    <xdr:sp macro="" textlink="">
      <xdr:nvSpPr>
        <xdr:cNvPr id="14529" name="TextBox 92"/>
        <xdr:cNvSpPr txBox="1"/>
      </xdr:nvSpPr>
      <xdr:spPr>
        <a:xfrm>
          <a:off x="9791700" y="352996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57</xdr:row>
      <xdr:rowOff>0</xdr:rowOff>
    </xdr:from>
    <xdr:to>
      <xdr:col>31</xdr:col>
      <xdr:colOff>409575</xdr:colOff>
      <xdr:row>57</xdr:row>
      <xdr:rowOff>505458</xdr:rowOff>
    </xdr:to>
    <xdr:sp macro="" textlink="">
      <xdr:nvSpPr>
        <xdr:cNvPr id="14530" name="TextBox 93"/>
        <xdr:cNvSpPr txBox="1"/>
      </xdr:nvSpPr>
      <xdr:spPr>
        <a:xfrm>
          <a:off x="9791700" y="359759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58</xdr:row>
      <xdr:rowOff>0</xdr:rowOff>
    </xdr:from>
    <xdr:to>
      <xdr:col>31</xdr:col>
      <xdr:colOff>409575</xdr:colOff>
      <xdr:row>58</xdr:row>
      <xdr:rowOff>505755</xdr:rowOff>
    </xdr:to>
    <xdr:sp macro="" textlink="">
      <xdr:nvSpPr>
        <xdr:cNvPr id="14531" name="TextBox 94"/>
        <xdr:cNvSpPr txBox="1"/>
      </xdr:nvSpPr>
      <xdr:spPr>
        <a:xfrm>
          <a:off x="9791700" y="36595050"/>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59</xdr:row>
      <xdr:rowOff>0</xdr:rowOff>
    </xdr:from>
    <xdr:to>
      <xdr:col>31</xdr:col>
      <xdr:colOff>409575</xdr:colOff>
      <xdr:row>59</xdr:row>
      <xdr:rowOff>506016</xdr:rowOff>
    </xdr:to>
    <xdr:sp macro="" textlink="">
      <xdr:nvSpPr>
        <xdr:cNvPr id="14532" name="TextBox 95"/>
        <xdr:cNvSpPr txBox="1"/>
      </xdr:nvSpPr>
      <xdr:spPr>
        <a:xfrm>
          <a:off x="9791700" y="37252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25</xdr:col>
      <xdr:colOff>0</xdr:colOff>
      <xdr:row>52</xdr:row>
      <xdr:rowOff>0</xdr:rowOff>
    </xdr:from>
    <xdr:to>
      <xdr:col>31</xdr:col>
      <xdr:colOff>409575</xdr:colOff>
      <xdr:row>52</xdr:row>
      <xdr:rowOff>505458</xdr:rowOff>
    </xdr:to>
    <xdr:sp macro="" textlink="">
      <xdr:nvSpPr>
        <xdr:cNvPr id="14533" name="TextBox 97"/>
        <xdr:cNvSpPr txBox="1"/>
      </xdr:nvSpPr>
      <xdr:spPr>
        <a:xfrm>
          <a:off x="9791700" y="3268027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2762250</xdr:colOff>
          <xdr:row>3</xdr:row>
          <xdr:rowOff>114300</xdr:rowOff>
        </xdr:from>
        <xdr:to>
          <xdr:col>2</xdr:col>
          <xdr:colOff>3838575</xdr:colOff>
          <xdr:row>5</xdr:row>
          <xdr:rowOff>104775</xdr:rowOff>
        </xdr:to>
        <xdr:sp macro="" textlink="">
          <xdr:nvSpPr>
            <xdr:cNvPr id="1555262" name="Button 9022" hidden="1">
              <a:extLst>
                <a:ext uri="{63B3BB69-23CF-44E3-9099-C40C66FF867C}">
                  <a14:compatExt spid="_x0000_s155526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3933825</xdr:colOff>
          <xdr:row>3</xdr:row>
          <xdr:rowOff>104775</xdr:rowOff>
        </xdr:from>
        <xdr:to>
          <xdr:col>5</xdr:col>
          <xdr:colOff>66675</xdr:colOff>
          <xdr:row>5</xdr:row>
          <xdr:rowOff>95250</xdr:rowOff>
        </xdr:to>
        <xdr:sp macro="" textlink="">
          <xdr:nvSpPr>
            <xdr:cNvPr id="1613246" name="Button 9662" hidden="1">
              <a:extLst>
                <a:ext uri="{63B3BB69-23CF-44E3-9099-C40C66FF867C}">
                  <a14:compatExt spid="_x0000_s161324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25</xdr:col>
      <xdr:colOff>0</xdr:colOff>
      <xdr:row>6</xdr:row>
      <xdr:rowOff>0</xdr:rowOff>
    </xdr:from>
    <xdr:ext cx="8220075" cy="1495425"/>
    <xdr:pic>
      <xdr:nvPicPr>
        <xdr:cNvPr id="1901766" name="Picture 9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791700" y="1323975"/>
          <a:ext cx="8220075"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504825</xdr:rowOff>
    </xdr:to>
    <xdr:sp macro="" textlink="">
      <xdr:nvSpPr>
        <xdr:cNvPr id="3640" name="TextBox 9"/>
        <xdr:cNvSpPr txBox="1"/>
      </xdr:nvSpPr>
      <xdr:spPr>
        <a:xfrm>
          <a:off x="9839325" y="3438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505867</xdr:rowOff>
    </xdr:to>
    <xdr:sp macro="" textlink="">
      <xdr:nvSpPr>
        <xdr:cNvPr id="3641" name="TextBox 10"/>
        <xdr:cNvSpPr txBox="1"/>
      </xdr:nvSpPr>
      <xdr:spPr>
        <a:xfrm>
          <a:off x="9839325" y="46482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504825</xdr:rowOff>
    </xdr:to>
    <xdr:sp macro="" textlink="">
      <xdr:nvSpPr>
        <xdr:cNvPr id="3642" name="TextBox 11"/>
        <xdr:cNvSpPr txBox="1"/>
      </xdr:nvSpPr>
      <xdr:spPr>
        <a:xfrm>
          <a:off x="9839325" y="52768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505867</xdr:rowOff>
    </xdr:to>
    <xdr:sp macro="" textlink="">
      <xdr:nvSpPr>
        <xdr:cNvPr id="3643" name="TextBox 12"/>
        <xdr:cNvSpPr txBox="1"/>
      </xdr:nvSpPr>
      <xdr:spPr>
        <a:xfrm>
          <a:off x="9839325" y="5886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14</xdr:row>
      <xdr:rowOff>0</xdr:rowOff>
    </xdr:from>
    <xdr:to>
      <xdr:col>30</xdr:col>
      <xdr:colOff>419100</xdr:colOff>
      <xdr:row>14</xdr:row>
      <xdr:rowOff>505867</xdr:rowOff>
    </xdr:to>
    <xdr:sp macro="" textlink="">
      <xdr:nvSpPr>
        <xdr:cNvPr id="3644" name="TextBox 13"/>
        <xdr:cNvSpPr txBox="1"/>
      </xdr:nvSpPr>
      <xdr:spPr>
        <a:xfrm>
          <a:off x="9839325" y="65151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15</xdr:row>
      <xdr:rowOff>0</xdr:rowOff>
    </xdr:from>
    <xdr:to>
      <xdr:col>30</xdr:col>
      <xdr:colOff>419100</xdr:colOff>
      <xdr:row>15</xdr:row>
      <xdr:rowOff>505755</xdr:rowOff>
    </xdr:to>
    <xdr:sp macro="" textlink="">
      <xdr:nvSpPr>
        <xdr:cNvPr id="3645" name="TextBox 14"/>
        <xdr:cNvSpPr txBox="1"/>
      </xdr:nvSpPr>
      <xdr:spPr>
        <a:xfrm>
          <a:off x="9839325" y="71437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16</xdr:row>
      <xdr:rowOff>0</xdr:rowOff>
    </xdr:from>
    <xdr:to>
      <xdr:col>30</xdr:col>
      <xdr:colOff>419100</xdr:colOff>
      <xdr:row>16</xdr:row>
      <xdr:rowOff>503858</xdr:rowOff>
    </xdr:to>
    <xdr:sp macro="" textlink="">
      <xdr:nvSpPr>
        <xdr:cNvPr id="3646" name="TextBox 15"/>
        <xdr:cNvSpPr txBox="1"/>
      </xdr:nvSpPr>
      <xdr:spPr>
        <a:xfrm>
          <a:off x="9839325" y="780097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9525</xdr:colOff>
      <xdr:row>3</xdr:row>
      <xdr:rowOff>133350</xdr:rowOff>
    </xdr:from>
    <xdr:ext cx="1352550" cy="390525"/>
    <xdr:pic>
      <xdr:nvPicPr>
        <xdr:cNvPr id="1742399"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23825" y="981075"/>
          <a:ext cx="13525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38398</xdr:colOff>
      <xdr:row>17</xdr:row>
      <xdr:rowOff>180826</xdr:rowOff>
    </xdr:from>
    <xdr:to>
      <xdr:col>25</xdr:col>
      <xdr:colOff>104226</xdr:colOff>
      <xdr:row>19</xdr:row>
      <xdr:rowOff>75902</xdr:rowOff>
    </xdr:to>
    <xdr:sp macro="" textlink="" fLocksText="0">
      <xdr:nvSpPr>
        <xdr:cNvPr id="3648" name="Rounded Rectangle 16">
          <a:hlinkClick xmlns:r="http://schemas.openxmlformats.org/officeDocument/2006/relationships" r:id="rId2"/>
        </xdr:cNvPr>
        <xdr:cNvSpPr/>
      </xdr:nvSpPr>
      <xdr:spPr>
        <a:xfrm>
          <a:off x="9877425" y="8562975"/>
          <a:ext cx="981075" cy="247650"/>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xdr:twoCellAnchor>
    <xdr:from>
      <xdr:col>24</xdr:col>
      <xdr:colOff>0</xdr:colOff>
      <xdr:row>10</xdr:row>
      <xdr:rowOff>0</xdr:rowOff>
    </xdr:from>
    <xdr:to>
      <xdr:col>30</xdr:col>
      <xdr:colOff>409575</xdr:colOff>
      <xdr:row>10</xdr:row>
      <xdr:rowOff>503969</xdr:rowOff>
    </xdr:to>
    <xdr:sp macro="" textlink="">
      <xdr:nvSpPr>
        <xdr:cNvPr id="3649" name="TextBox 17"/>
        <xdr:cNvSpPr txBox="1"/>
      </xdr:nvSpPr>
      <xdr:spPr>
        <a:xfrm>
          <a:off x="9839325" y="4048125"/>
          <a:ext cx="8286750"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mc:AlternateContent xmlns:mc="http://schemas.openxmlformats.org/markup-compatibility/2006">
    <mc:Choice xmlns:a14="http://schemas.microsoft.com/office/drawing/2010/main" Requires="a14">
      <xdr:twoCellAnchor>
        <xdr:from>
          <xdr:col>2</xdr:col>
          <xdr:colOff>2819400</xdr:colOff>
          <xdr:row>3</xdr:row>
          <xdr:rowOff>95250</xdr:rowOff>
        </xdr:from>
        <xdr:to>
          <xdr:col>2</xdr:col>
          <xdr:colOff>3895725</xdr:colOff>
          <xdr:row>5</xdr:row>
          <xdr:rowOff>85725</xdr:rowOff>
        </xdr:to>
        <xdr:sp macro="" textlink="">
          <xdr:nvSpPr>
            <xdr:cNvPr id="1434154" name="Button 2602" hidden="1">
              <a:extLst>
                <a:ext uri="{63B3BB69-23CF-44E3-9099-C40C66FF867C}">
                  <a14:compatExt spid="_x0000_s1434154"/>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3981450</xdr:colOff>
          <xdr:row>3</xdr:row>
          <xdr:rowOff>85725</xdr:rowOff>
        </xdr:from>
        <xdr:to>
          <xdr:col>5</xdr:col>
          <xdr:colOff>95250</xdr:colOff>
          <xdr:row>5</xdr:row>
          <xdr:rowOff>76200</xdr:rowOff>
        </xdr:to>
        <xdr:sp macro="" textlink="">
          <xdr:nvSpPr>
            <xdr:cNvPr id="1434278" name="Button 2726" hidden="1">
              <a:extLst>
                <a:ext uri="{63B3BB69-23CF-44E3-9099-C40C66FF867C}">
                  <a14:compatExt spid="_x0000_s143427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6</xdr:row>
      <xdr:rowOff>0</xdr:rowOff>
    </xdr:from>
    <xdr:ext cx="8220075" cy="1504950"/>
    <xdr:pic>
      <xdr:nvPicPr>
        <xdr:cNvPr id="1742402" name="Picture 1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839325" y="1409700"/>
          <a:ext cx="822007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9</xdr:row>
      <xdr:rowOff>0</xdr:rowOff>
    </xdr:from>
    <xdr:to>
      <xdr:col>30</xdr:col>
      <xdr:colOff>419100</xdr:colOff>
      <xdr:row>9</xdr:row>
      <xdr:rowOff>505867</xdr:rowOff>
    </xdr:to>
    <xdr:sp macro="" textlink="">
      <xdr:nvSpPr>
        <xdr:cNvPr id="2948" name="TextBox 8"/>
        <xdr:cNvSpPr txBox="1"/>
      </xdr:nvSpPr>
      <xdr:spPr>
        <a:xfrm>
          <a:off x="9915525" y="335280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10</xdr:row>
      <xdr:rowOff>0</xdr:rowOff>
    </xdr:from>
    <xdr:to>
      <xdr:col>30</xdr:col>
      <xdr:colOff>419100</xdr:colOff>
      <xdr:row>10</xdr:row>
      <xdr:rowOff>503969</xdr:rowOff>
    </xdr:to>
    <xdr:sp macro="" textlink="">
      <xdr:nvSpPr>
        <xdr:cNvPr id="2949" name="TextBox 9"/>
        <xdr:cNvSpPr txBox="1"/>
      </xdr:nvSpPr>
      <xdr:spPr>
        <a:xfrm>
          <a:off x="9915525" y="39814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11</xdr:row>
      <xdr:rowOff>0</xdr:rowOff>
    </xdr:from>
    <xdr:to>
      <xdr:col>30</xdr:col>
      <xdr:colOff>419100</xdr:colOff>
      <xdr:row>11</xdr:row>
      <xdr:rowOff>503858</xdr:rowOff>
    </xdr:to>
    <xdr:sp macro="" textlink="">
      <xdr:nvSpPr>
        <xdr:cNvPr id="2950" name="TextBox 10"/>
        <xdr:cNvSpPr txBox="1"/>
      </xdr:nvSpPr>
      <xdr:spPr>
        <a:xfrm>
          <a:off x="9915525" y="45815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12</xdr:row>
      <xdr:rowOff>0</xdr:rowOff>
    </xdr:from>
    <xdr:to>
      <xdr:col>30</xdr:col>
      <xdr:colOff>419100</xdr:colOff>
      <xdr:row>12</xdr:row>
      <xdr:rowOff>506053</xdr:rowOff>
    </xdr:to>
    <xdr:sp macro="" textlink="">
      <xdr:nvSpPr>
        <xdr:cNvPr id="2951" name="TextBox 11"/>
        <xdr:cNvSpPr txBox="1"/>
      </xdr:nvSpPr>
      <xdr:spPr>
        <a:xfrm>
          <a:off x="9915525" y="5162550"/>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twoCellAnchor>
    <xdr:from>
      <xdr:col>24</xdr:col>
      <xdr:colOff>0</xdr:colOff>
      <xdr:row>13</xdr:row>
      <xdr:rowOff>0</xdr:rowOff>
    </xdr:from>
    <xdr:to>
      <xdr:col>30</xdr:col>
      <xdr:colOff>419100</xdr:colOff>
      <xdr:row>13</xdr:row>
      <xdr:rowOff>504899</xdr:rowOff>
    </xdr:to>
    <xdr:sp macro="" textlink="">
      <xdr:nvSpPr>
        <xdr:cNvPr id="2952" name="TextBox 12"/>
        <xdr:cNvSpPr txBox="1"/>
      </xdr:nvSpPr>
      <xdr:spPr>
        <a:xfrm>
          <a:off x="9915525" y="5800725"/>
          <a:ext cx="8296275" cy="504825"/>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endParaRPr lang="en-US" sz="1100"/>
        </a:p>
        <a:p>
          <a:endParaRPr lang="en-US" sz="1100"/>
        </a:p>
      </xdr:txBody>
    </xdr:sp>
    <xdr:clientData/>
  </xdr:twoCellAnchor>
  <xdr:oneCellAnchor>
    <xdr:from>
      <xdr:col>1</xdr:col>
      <xdr:colOff>0</xdr:colOff>
      <xdr:row>3</xdr:row>
      <xdr:rowOff>133350</xdr:rowOff>
    </xdr:from>
    <xdr:ext cx="1352550" cy="381000"/>
    <xdr:pic>
      <xdr:nvPicPr>
        <xdr:cNvPr id="1542025"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895350"/>
          <a:ext cx="1352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24</xdr:col>
      <xdr:colOff>9823</xdr:colOff>
      <xdr:row>14</xdr:row>
      <xdr:rowOff>162223</xdr:rowOff>
    </xdr:from>
    <xdr:to>
      <xdr:col>25</xdr:col>
      <xdr:colOff>76600</xdr:colOff>
      <xdr:row>16</xdr:row>
      <xdr:rowOff>57299</xdr:rowOff>
    </xdr:to>
    <xdr:sp macro="" textlink="" fLocksText="0">
      <xdr:nvSpPr>
        <xdr:cNvPr id="2954" name="Rounded Rectangle 13">
          <a:hlinkClick xmlns:r="http://schemas.openxmlformats.org/officeDocument/2006/relationships" r:id="rId2"/>
        </xdr:cNvPr>
        <xdr:cNvSpPr/>
      </xdr:nvSpPr>
      <xdr:spPr>
        <a:xfrm>
          <a:off x="9925050" y="6524625"/>
          <a:ext cx="981075" cy="276225"/>
        </a:xfrm>
        <a:prstGeom prst="roundRect">
          <a:avLst/>
        </a:prstGeom>
        <a:gradFill rotWithShape="1">
          <a:gsLst>
            <a:gs pos="0">
              <a:schemeClr val="accent1">
                <a:tint val="100000"/>
                <a:shade val="100000"/>
                <a:satMod val="130000"/>
              </a:schemeClr>
            </a:gs>
            <a:gs pos="100000">
              <a:schemeClr val="accent1">
                <a:tint val="50000"/>
                <a:shade val="100000"/>
                <a:satMod val="350000"/>
              </a:schemeClr>
            </a:gs>
          </a:gsLst>
          <a:lin ang="16200000"/>
        </a:gradFill>
        <a:ln>
          <a:noFill/>
        </a:ln>
      </xdr:spPr>
      <xdr:style>
        <a:lnRef idx="0">
          <a:schemeClr val="accent1"/>
        </a:lnRef>
        <a:fillRef idx="3">
          <a:schemeClr val="accent1"/>
        </a:fillRef>
        <a:effectRef idx="3">
          <a:schemeClr val="accent1"/>
        </a:effectRef>
        <a:fontRef idx="minor">
          <a:schemeClr val="bg1"/>
        </a:fontRef>
      </xdr:style>
      <xdr:txBody>
        <a:bodyPr vertOverflow="clip" horzOverflow="clip" anchor="ctr"/>
        <a:lstStyle/>
        <a:p>
          <a:pPr algn="ctr"/>
          <a:r>
            <a:rPr lang="en-US"/>
            <a:t>Напред</a:t>
          </a:r>
        </a:p>
      </xdr:txBody>
    </xdr:sp>
    <xdr:clientData/>
  </xdr:twoCellAnchor>
  <mc:AlternateContent xmlns:mc="http://schemas.openxmlformats.org/markup-compatibility/2006">
    <mc:Choice xmlns:a14="http://schemas.microsoft.com/office/drawing/2010/main" Requires="a14">
      <xdr:twoCellAnchor>
        <xdr:from>
          <xdr:col>2</xdr:col>
          <xdr:colOff>2743200</xdr:colOff>
          <xdr:row>3</xdr:row>
          <xdr:rowOff>114300</xdr:rowOff>
        </xdr:from>
        <xdr:to>
          <xdr:col>2</xdr:col>
          <xdr:colOff>3819525</xdr:colOff>
          <xdr:row>5</xdr:row>
          <xdr:rowOff>104775</xdr:rowOff>
        </xdr:to>
        <xdr:sp macro="" textlink="">
          <xdr:nvSpPr>
            <xdr:cNvPr id="1541265" name="Button 2193" hidden="1">
              <a:extLst>
                <a:ext uri="{63B3BB69-23CF-44E3-9099-C40C66FF867C}">
                  <a14:compatExt spid="_x0000_s154126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Open CSI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3914775</xdr:colOff>
          <xdr:row>3</xdr:row>
          <xdr:rowOff>104775</xdr:rowOff>
        </xdr:from>
        <xdr:to>
          <xdr:col>5</xdr:col>
          <xdr:colOff>85725</xdr:colOff>
          <xdr:row>5</xdr:row>
          <xdr:rowOff>95250</xdr:rowOff>
        </xdr:to>
        <xdr:sp macro="" textlink="">
          <xdr:nvSpPr>
            <xdr:cNvPr id="1541355" name="Button 2283" hidden="1">
              <a:extLst>
                <a:ext uri="{63B3BB69-23CF-44E3-9099-C40C66FF867C}">
                  <a14:compatExt spid="_x0000_s154135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1" i="0" u="none" strike="noStrike" baseline="0">
                  <a:solidFill>
                    <a:srgbClr val="000000"/>
                  </a:solidFill>
                  <a:latin typeface="Calibri"/>
                  <a:cs typeface="Calibri"/>
                </a:rPr>
                <a:t>Close CSI</a:t>
              </a:r>
            </a:p>
          </xdr:txBody>
        </xdr:sp>
        <xdr:clientData fPrintsWithSheet="0"/>
      </xdr:twoCellAnchor>
    </mc:Choice>
    <mc:Fallback/>
  </mc:AlternateContent>
  <xdr:oneCellAnchor>
    <xdr:from>
      <xdr:col>24</xdr:col>
      <xdr:colOff>0</xdr:colOff>
      <xdr:row>5</xdr:row>
      <xdr:rowOff>190500</xdr:rowOff>
    </xdr:from>
    <xdr:ext cx="8229600" cy="1495425"/>
    <xdr:pic>
      <xdr:nvPicPr>
        <xdr:cNvPr id="1542027" name="Picture 1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915525" y="1323975"/>
          <a:ext cx="8229600" cy="149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9.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L41"/>
  <sheetViews>
    <sheetView zoomScale="115" zoomScaleNormal="115" workbookViewId="0">
      <selection activeCell="D37" sqref="A37:IV37"/>
    </sheetView>
  </sheetViews>
  <sheetFormatPr defaultColWidth="11.42578125" defaultRowHeight="11.25" customHeight="1" x14ac:dyDescent="0.25"/>
  <cols>
    <col min="1" max="1" width="4.140625" style="4" customWidth="1"/>
    <col min="2" max="2" width="46.5703125" style="4" customWidth="1"/>
    <col min="3" max="3" width="6.140625" style="4" customWidth="1"/>
    <col min="4" max="4" width="56.7109375" style="4" customWidth="1"/>
    <col min="5" max="5" width="5.7109375" style="4" customWidth="1"/>
    <col min="6" max="6" width="94.7109375" style="4" customWidth="1"/>
    <col min="7" max="7" width="4.5703125" style="4" customWidth="1"/>
    <col min="8" max="8" width="18.28515625" style="4" customWidth="1"/>
    <col min="9" max="16384" width="11.42578125" style="4"/>
  </cols>
  <sheetData>
    <row r="1" spans="1:12" ht="11.25" customHeight="1" x14ac:dyDescent="0.25">
      <c r="B1" s="3" t="s">
        <v>1072</v>
      </c>
      <c r="C1" s="1"/>
      <c r="D1" s="3" t="s">
        <v>1073</v>
      </c>
      <c r="E1" s="3" t="s">
        <v>1074</v>
      </c>
      <c r="G1" s="109" t="s">
        <v>1075</v>
      </c>
      <c r="H1" s="5"/>
      <c r="I1" s="5"/>
      <c r="J1" s="5"/>
      <c r="K1" s="5"/>
      <c r="L1" s="26"/>
    </row>
    <row r="2" spans="1:12" ht="11.25" customHeight="1" x14ac:dyDescent="0.25">
      <c r="A2" s="1" t="s">
        <v>1076</v>
      </c>
      <c r="B2" s="1" t="s">
        <v>1077</v>
      </c>
      <c r="C2" s="2" t="s">
        <v>1078</v>
      </c>
      <c r="D2" s="2" t="s">
        <v>1079</v>
      </c>
      <c r="E2" s="1" t="s">
        <v>1080</v>
      </c>
      <c r="F2" s="1" t="s">
        <v>1081</v>
      </c>
      <c r="G2" s="110">
        <v>1</v>
      </c>
      <c r="L2" s="28"/>
    </row>
    <row r="3" spans="1:12" ht="11.25" customHeight="1" x14ac:dyDescent="0.25">
      <c r="A3" s="1"/>
      <c r="B3" s="1"/>
      <c r="C3" s="2"/>
      <c r="D3" s="2"/>
      <c r="E3" s="1" t="s">
        <v>1082</v>
      </c>
      <c r="F3" s="1" t="s">
        <v>1083</v>
      </c>
      <c r="G3" s="110">
        <v>1</v>
      </c>
      <c r="L3" s="28"/>
    </row>
    <row r="4" spans="1:12" ht="11.25" customHeight="1" x14ac:dyDescent="0.25">
      <c r="A4" s="1"/>
      <c r="B4" s="1"/>
      <c r="C4" s="1"/>
      <c r="D4" s="1"/>
      <c r="E4" s="1" t="s">
        <v>1084</v>
      </c>
      <c r="F4" s="1" t="s">
        <v>1085</v>
      </c>
      <c r="G4" s="110">
        <v>1</v>
      </c>
      <c r="L4" s="28"/>
    </row>
    <row r="5" spans="1:12" ht="11.25" customHeight="1" x14ac:dyDescent="0.25">
      <c r="A5" s="1"/>
      <c r="B5" s="1"/>
      <c r="C5" s="1"/>
      <c r="D5" s="1"/>
      <c r="E5" s="1" t="s">
        <v>1086</v>
      </c>
      <c r="F5" s="2" t="s">
        <v>1087</v>
      </c>
      <c r="G5" s="110">
        <v>1</v>
      </c>
    </row>
    <row r="6" spans="1:12" ht="11.25" customHeight="1" x14ac:dyDescent="0.25">
      <c r="C6" s="1"/>
      <c r="D6" s="1"/>
      <c r="G6" s="110"/>
    </row>
    <row r="7" spans="1:12" ht="11.25" customHeight="1" x14ac:dyDescent="0.25">
      <c r="A7" s="2" t="s">
        <v>1088</v>
      </c>
      <c r="B7" s="2" t="s">
        <v>1089</v>
      </c>
      <c r="C7" s="2" t="s">
        <v>1090</v>
      </c>
      <c r="D7" s="99" t="s">
        <v>1091</v>
      </c>
      <c r="E7" s="1" t="s">
        <v>1092</v>
      </c>
      <c r="F7" s="1" t="s">
        <v>1093</v>
      </c>
      <c r="G7" s="110">
        <v>1</v>
      </c>
    </row>
    <row r="8" spans="1:12" ht="11.25" customHeight="1" x14ac:dyDescent="0.25">
      <c r="B8" s="3"/>
      <c r="C8" s="18"/>
      <c r="D8" s="16"/>
      <c r="E8" s="1" t="s">
        <v>1094</v>
      </c>
      <c r="F8" s="1" t="s">
        <v>1095</v>
      </c>
      <c r="G8" s="110">
        <v>1</v>
      </c>
    </row>
    <row r="9" spans="1:12" ht="11.25" customHeight="1" x14ac:dyDescent="0.25">
      <c r="B9" s="3"/>
      <c r="C9" s="18"/>
      <c r="D9" s="16"/>
      <c r="E9" s="1" t="s">
        <v>1096</v>
      </c>
      <c r="F9" s="1" t="s">
        <v>1097</v>
      </c>
      <c r="G9" s="110">
        <v>1</v>
      </c>
    </row>
    <row r="10" spans="1:12" ht="11.25" customHeight="1" x14ac:dyDescent="0.25">
      <c r="B10" s="3"/>
      <c r="C10" s="18"/>
      <c r="D10" s="16"/>
      <c r="E10" s="1" t="s">
        <v>1098</v>
      </c>
      <c r="F10" s="1" t="s">
        <v>1099</v>
      </c>
      <c r="G10" s="110">
        <v>1</v>
      </c>
    </row>
    <row r="11" spans="1:12" ht="11.25" customHeight="1" x14ac:dyDescent="0.25">
      <c r="B11" s="3"/>
      <c r="C11" s="18"/>
      <c r="D11" s="2"/>
      <c r="E11" s="1"/>
      <c r="F11" s="1"/>
      <c r="G11" s="110"/>
    </row>
    <row r="12" spans="1:12" ht="11.25" customHeight="1" x14ac:dyDescent="0.25">
      <c r="B12" s="3"/>
      <c r="C12" s="2" t="s">
        <v>1100</v>
      </c>
      <c r="D12" s="2" t="s">
        <v>1101</v>
      </c>
      <c r="E12" s="2" t="s">
        <v>1102</v>
      </c>
      <c r="F12" s="1" t="s">
        <v>1103</v>
      </c>
      <c r="G12" s="110">
        <v>1</v>
      </c>
    </row>
    <row r="13" spans="1:12" ht="11.25" customHeight="1" x14ac:dyDescent="0.25">
      <c r="B13" s="3"/>
      <c r="E13" s="2" t="s">
        <v>1104</v>
      </c>
      <c r="F13" s="1" t="s">
        <v>1105</v>
      </c>
      <c r="G13" s="110">
        <v>1</v>
      </c>
      <c r="H13" s="1"/>
    </row>
    <row r="14" spans="1:12" ht="11.25" customHeight="1" x14ac:dyDescent="0.25">
      <c r="B14" s="3"/>
      <c r="E14" s="1"/>
      <c r="F14" s="1"/>
      <c r="G14" s="110"/>
    </row>
    <row r="15" spans="1:12" ht="11.25" customHeight="1" x14ac:dyDescent="0.25">
      <c r="A15" s="1" t="s">
        <v>1106</v>
      </c>
      <c r="B15" s="1" t="s">
        <v>1107</v>
      </c>
      <c r="C15" s="1" t="s">
        <v>1108</v>
      </c>
      <c r="D15" s="1" t="s">
        <v>1109</v>
      </c>
      <c r="E15" s="2" t="s">
        <v>1110</v>
      </c>
      <c r="F15" s="2" t="s">
        <v>1111</v>
      </c>
      <c r="G15" s="110">
        <v>1</v>
      </c>
    </row>
    <row r="16" spans="1:12" ht="11.25" customHeight="1" x14ac:dyDescent="0.25">
      <c r="B16" s="3"/>
      <c r="E16" s="2" t="s">
        <v>1112</v>
      </c>
      <c r="F16" s="1" t="s">
        <v>1113</v>
      </c>
      <c r="G16" s="110">
        <v>1</v>
      </c>
    </row>
    <row r="17" spans="1:7" ht="11.25" customHeight="1" x14ac:dyDescent="0.25">
      <c r="B17" s="3"/>
      <c r="E17" s="2" t="s">
        <v>1114</v>
      </c>
      <c r="F17" s="1" t="s">
        <v>1115</v>
      </c>
      <c r="G17" s="110">
        <v>1</v>
      </c>
    </row>
    <row r="18" spans="1:7" s="18" customFormat="1" ht="11.25" customHeight="1" x14ac:dyDescent="0.25">
      <c r="B18" s="16"/>
      <c r="C18" s="4"/>
      <c r="D18" s="1"/>
      <c r="E18" s="2" t="s">
        <v>1116</v>
      </c>
      <c r="F18" s="1" t="s">
        <v>1117</v>
      </c>
      <c r="G18" s="110">
        <v>1</v>
      </c>
    </row>
    <row r="19" spans="1:7" s="18" customFormat="1" ht="11.25" customHeight="1" x14ac:dyDescent="0.25">
      <c r="B19" s="16"/>
      <c r="C19" s="4"/>
      <c r="D19" s="1"/>
      <c r="G19" s="110"/>
    </row>
    <row r="20" spans="1:7" s="18" customFormat="1" ht="11.25" customHeight="1" x14ac:dyDescent="0.25">
      <c r="B20" s="16"/>
      <c r="C20" s="1" t="s">
        <v>1118</v>
      </c>
      <c r="D20" s="1" t="s">
        <v>1119</v>
      </c>
      <c r="E20" s="2" t="s">
        <v>1120</v>
      </c>
      <c r="F20" s="1" t="s">
        <v>1121</v>
      </c>
      <c r="G20" s="110">
        <v>1</v>
      </c>
    </row>
    <row r="21" spans="1:7" s="18" customFormat="1" ht="11.25" customHeight="1" x14ac:dyDescent="0.25">
      <c r="B21" s="16"/>
      <c r="C21" s="1"/>
      <c r="D21" s="1"/>
      <c r="E21" s="2" t="s">
        <v>1122</v>
      </c>
      <c r="F21" s="1" t="s">
        <v>1123</v>
      </c>
      <c r="G21" s="110">
        <v>1</v>
      </c>
    </row>
    <row r="22" spans="1:7" s="18" customFormat="1" ht="11.25" customHeight="1" x14ac:dyDescent="0.25">
      <c r="B22" s="16"/>
      <c r="D22" s="1"/>
      <c r="E22" s="2" t="s">
        <v>1124</v>
      </c>
      <c r="F22" s="1" t="s">
        <v>1125</v>
      </c>
      <c r="G22" s="110">
        <v>1</v>
      </c>
    </row>
    <row r="23" spans="1:7" s="18" customFormat="1" ht="11.25" customHeight="1" x14ac:dyDescent="0.25">
      <c r="B23" s="16"/>
      <c r="D23" s="1"/>
      <c r="E23" s="2" t="s">
        <v>1126</v>
      </c>
      <c r="F23" s="1" t="s">
        <v>1127</v>
      </c>
      <c r="G23" s="110">
        <v>1</v>
      </c>
    </row>
    <row r="24" spans="1:7" s="18" customFormat="1" ht="11.25" customHeight="1" x14ac:dyDescent="0.25">
      <c r="B24" s="16"/>
      <c r="D24" s="1"/>
      <c r="G24" s="110"/>
    </row>
    <row r="25" spans="1:7" ht="11.25" customHeight="1" x14ac:dyDescent="0.25">
      <c r="A25" s="1" t="s">
        <v>1128</v>
      </c>
      <c r="B25" s="1" t="s">
        <v>1129</v>
      </c>
      <c r="C25" s="1" t="s">
        <v>1130</v>
      </c>
      <c r="D25" s="1" t="s">
        <v>1131</v>
      </c>
      <c r="E25" s="1" t="s">
        <v>1132</v>
      </c>
      <c r="F25" s="1" t="s">
        <v>1133</v>
      </c>
      <c r="G25" s="110">
        <v>1</v>
      </c>
    </row>
    <row r="26" spans="1:7" ht="11.25" customHeight="1" x14ac:dyDescent="0.25">
      <c r="C26" s="1"/>
      <c r="E26" s="1" t="s">
        <v>1134</v>
      </c>
      <c r="F26" s="1" t="s">
        <v>1135</v>
      </c>
      <c r="G26" s="110">
        <v>1</v>
      </c>
    </row>
    <row r="27" spans="1:7" ht="11.25" customHeight="1" x14ac:dyDescent="0.25">
      <c r="C27" s="1"/>
      <c r="E27" s="1" t="s">
        <v>1136</v>
      </c>
      <c r="F27" s="1" t="s">
        <v>1137</v>
      </c>
      <c r="G27" s="110">
        <v>1</v>
      </c>
    </row>
    <row r="28" spans="1:7" ht="11.25" customHeight="1" x14ac:dyDescent="0.25">
      <c r="C28" s="1"/>
      <c r="E28" s="1" t="s">
        <v>1138</v>
      </c>
      <c r="F28" s="1" t="s">
        <v>1139</v>
      </c>
      <c r="G28" s="110">
        <v>1</v>
      </c>
    </row>
    <row r="29" spans="1:7" ht="11.25" customHeight="1" x14ac:dyDescent="0.25">
      <c r="C29" s="1"/>
      <c r="E29" s="1"/>
      <c r="G29" s="110"/>
    </row>
    <row r="30" spans="1:7" ht="11.25" customHeight="1" x14ac:dyDescent="0.25">
      <c r="A30" s="1" t="s">
        <v>1140</v>
      </c>
      <c r="B30" s="2" t="s">
        <v>1141</v>
      </c>
      <c r="C30" s="2" t="s">
        <v>1142</v>
      </c>
      <c r="D30" s="2" t="s">
        <v>1143</v>
      </c>
      <c r="E30" s="2" t="s">
        <v>1144</v>
      </c>
      <c r="F30" s="11" t="s">
        <v>1145</v>
      </c>
      <c r="G30" s="110">
        <v>1</v>
      </c>
    </row>
    <row r="31" spans="1:7" ht="11.25" customHeight="1" x14ac:dyDescent="0.25">
      <c r="C31" s="1"/>
      <c r="D31" s="2"/>
      <c r="E31" s="2" t="s">
        <v>1146</v>
      </c>
      <c r="F31" s="20" t="s">
        <v>1147</v>
      </c>
      <c r="G31" s="110">
        <v>1</v>
      </c>
    </row>
    <row r="32" spans="1:7" ht="11.25" customHeight="1" x14ac:dyDescent="0.25">
      <c r="C32" s="1"/>
      <c r="D32" s="1"/>
      <c r="E32" s="2" t="s">
        <v>1148</v>
      </c>
      <c r="F32" s="11" t="s">
        <v>1149</v>
      </c>
      <c r="G32" s="110">
        <v>1</v>
      </c>
    </row>
    <row r="33" spans="3:7" ht="11.25" customHeight="1" x14ac:dyDescent="0.25">
      <c r="C33" s="1"/>
      <c r="D33" s="1"/>
      <c r="E33" s="2" t="s">
        <v>1150</v>
      </c>
      <c r="F33" s="2" t="s">
        <v>1151</v>
      </c>
      <c r="G33" s="110">
        <v>1</v>
      </c>
    </row>
    <row r="34" spans="3:7" ht="11.25" customHeight="1" x14ac:dyDescent="0.25">
      <c r="C34" s="1"/>
      <c r="D34" s="1"/>
      <c r="E34" s="2" t="s">
        <v>1152</v>
      </c>
      <c r="F34" s="11" t="s">
        <v>1153</v>
      </c>
      <c r="G34" s="110">
        <v>1</v>
      </c>
    </row>
    <row r="35" spans="3:7" ht="11.25" customHeight="1" x14ac:dyDescent="0.25">
      <c r="E35" s="2" t="s">
        <v>1154</v>
      </c>
      <c r="F35" s="20" t="s">
        <v>1155</v>
      </c>
      <c r="G35" s="110">
        <v>1</v>
      </c>
    </row>
    <row r="36" spans="3:7" ht="11.25" customHeight="1" x14ac:dyDescent="0.25">
      <c r="C36" s="1"/>
      <c r="D36" s="1"/>
      <c r="E36" s="2" t="s">
        <v>1156</v>
      </c>
      <c r="F36" s="20" t="s">
        <v>1157</v>
      </c>
      <c r="G36" s="110">
        <v>1</v>
      </c>
    </row>
    <row r="37" spans="3:7" ht="11.25" customHeight="1" x14ac:dyDescent="0.25">
      <c r="C37" s="1"/>
      <c r="D37" s="1"/>
      <c r="E37" s="2" t="s">
        <v>1158</v>
      </c>
      <c r="F37" s="20" t="s">
        <v>1159</v>
      </c>
      <c r="G37" s="110">
        <v>1</v>
      </c>
    </row>
    <row r="38" spans="3:7" ht="11.25" customHeight="1" x14ac:dyDescent="0.25">
      <c r="C38" s="1"/>
      <c r="D38" s="1"/>
      <c r="E38" s="2" t="s">
        <v>1160</v>
      </c>
      <c r="F38" s="20" t="s">
        <v>1161</v>
      </c>
      <c r="G38" s="110">
        <v>1</v>
      </c>
    </row>
    <row r="39" spans="3:7" ht="11.25" customHeight="1" x14ac:dyDescent="0.25">
      <c r="C39" s="1"/>
      <c r="D39" s="1"/>
      <c r="E39" s="2" t="s">
        <v>1162</v>
      </c>
      <c r="F39" s="11" t="s">
        <v>1163</v>
      </c>
      <c r="G39" s="110">
        <v>1</v>
      </c>
    </row>
    <row r="40" spans="3:7" ht="11.25" customHeight="1" x14ac:dyDescent="0.25">
      <c r="C40" s="1"/>
      <c r="D40" s="1"/>
    </row>
    <row r="41" spans="3:7" ht="11.25" customHeight="1" x14ac:dyDescent="0.25">
      <c r="C41" s="1"/>
      <c r="D4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5" tint="-0.24988555558946501"/>
  </sheetPr>
  <dimension ref="A1:AN42"/>
  <sheetViews>
    <sheetView showGridLines="0" zoomScale="115" zoomScaleNormal="115" workbookViewId="0">
      <pane ySplit="8" topLeftCell="A9" activePane="bottomLeft" state="frozen"/>
      <selection pane="bottomLeft" activeCell="C18" sqref="C18"/>
    </sheetView>
  </sheetViews>
  <sheetFormatPr defaultRowHeight="15" outlineLevelCol="1" x14ac:dyDescent="0.25"/>
  <cols>
    <col min="1" max="1" width="2.28515625" style="150" customWidth="1"/>
    <col min="2" max="2" width="5.140625" style="137" customWidth="1"/>
    <col min="3" max="3" width="65.85546875" style="131" customWidth="1"/>
    <col min="4" max="4" width="2.85546875" style="150" customWidth="1" outlineLevel="1"/>
    <col min="5" max="5" width="6.42578125" style="150" customWidth="1" outlineLevel="1"/>
    <col min="6" max="6" width="2" style="150" customWidth="1" outlineLevel="1"/>
    <col min="7" max="7" width="5.140625" style="150" customWidth="1" outlineLevel="1"/>
    <col min="8" max="8" width="2.5703125" style="131" customWidth="1"/>
    <col min="9" max="9" width="4.42578125" style="131" hidden="1" customWidth="1"/>
    <col min="10" max="10" width="4.42578125" style="150" hidden="1" customWidth="1"/>
    <col min="11" max="11" width="4.42578125" style="131" hidden="1" customWidth="1"/>
    <col min="12" max="13" width="4" style="131" customWidth="1"/>
    <col min="14" max="14" width="3.28515625" style="131" customWidth="1"/>
    <col min="15" max="15" width="4.42578125" style="131" customWidth="1"/>
    <col min="16" max="16" width="4.140625" style="131" customWidth="1"/>
    <col min="17" max="17" width="3.42578125" style="131" customWidth="1"/>
    <col min="18" max="18" width="3.7109375" style="131" customWidth="1"/>
    <col min="19" max="19" width="5.28515625" style="131" customWidth="1"/>
    <col min="20" max="20" width="13.28515625" style="131" customWidth="1"/>
    <col min="21" max="21" width="8.28515625" style="131" hidden="1" customWidth="1"/>
    <col min="22" max="22" width="9.5703125" style="131" hidden="1" customWidth="1"/>
    <col min="23" max="23" width="10.42578125" style="134" hidden="1" customWidth="1"/>
    <col min="24" max="24" width="8.42578125" style="131" hidden="1" customWidth="1"/>
    <col min="25" max="25" width="7.140625" style="131" customWidth="1"/>
    <col min="26" max="26" width="13.7109375" style="131" customWidth="1"/>
    <col min="27" max="27" width="19.28515625" style="131" customWidth="1"/>
    <col min="28" max="28" width="15.140625" style="131" customWidth="1"/>
    <col min="29" max="29" width="9.140625" style="131"/>
    <col min="30" max="30" width="51.7109375" style="131" customWidth="1"/>
    <col min="31" max="16384" width="9.140625" style="131"/>
  </cols>
  <sheetData>
    <row r="1" spans="1:40" ht="32.25" customHeight="1" x14ac:dyDescent="0.25">
      <c r="A1" s="332"/>
      <c r="B1" s="172"/>
      <c r="C1" s="355" t="s">
        <v>287</v>
      </c>
      <c r="D1" s="355"/>
      <c r="E1" s="355"/>
      <c r="F1" s="355"/>
      <c r="G1" s="355"/>
      <c r="H1" s="355"/>
      <c r="I1" s="355"/>
      <c r="J1" s="355"/>
      <c r="K1" s="355"/>
      <c r="L1" s="355"/>
      <c r="M1" s="355"/>
      <c r="N1" s="355"/>
      <c r="O1" s="355"/>
      <c r="P1" s="355"/>
      <c r="Q1" s="355"/>
      <c r="R1" s="355"/>
      <c r="S1" s="355"/>
      <c r="T1" s="355"/>
      <c r="U1" s="355"/>
      <c r="V1" s="355"/>
      <c r="W1" s="172"/>
      <c r="X1" s="172"/>
      <c r="Y1" s="172"/>
      <c r="AA1"/>
      <c r="AB1"/>
    </row>
    <row r="2" spans="1:40" x14ac:dyDescent="0.25">
      <c r="B2" s="173"/>
      <c r="C2" s="368" t="s">
        <v>1613</v>
      </c>
      <c r="D2" s="368"/>
      <c r="E2" s="368"/>
      <c r="F2" s="368"/>
      <c r="G2" s="368"/>
      <c r="H2" s="368"/>
      <c r="I2" s="368"/>
      <c r="J2" s="368"/>
      <c r="K2" s="368"/>
      <c r="L2" s="368"/>
      <c r="M2" s="368"/>
      <c r="N2" s="368"/>
      <c r="O2" s="368"/>
      <c r="P2" s="368"/>
      <c r="Q2" s="368"/>
      <c r="R2" s="368"/>
      <c r="S2" s="368"/>
      <c r="T2" s="368"/>
      <c r="U2" s="173"/>
      <c r="V2" s="173"/>
      <c r="W2" s="173"/>
      <c r="X2" s="173"/>
      <c r="Y2" s="173"/>
      <c r="AA2"/>
      <c r="AB2"/>
    </row>
    <row r="3" spans="1:40" x14ac:dyDescent="0.25">
      <c r="B3" s="173"/>
      <c r="C3" s="368" t="s">
        <v>1614</v>
      </c>
      <c r="D3" s="368"/>
      <c r="E3" s="368"/>
      <c r="F3" s="368"/>
      <c r="G3" s="368"/>
      <c r="H3" s="368"/>
      <c r="I3" s="368"/>
      <c r="J3" s="368"/>
      <c r="K3" s="368"/>
      <c r="L3" s="368"/>
      <c r="M3" s="368"/>
      <c r="N3" s="368"/>
      <c r="O3" s="368"/>
      <c r="P3" s="368"/>
      <c r="Q3" s="368"/>
      <c r="R3" s="368"/>
      <c r="S3" s="368"/>
      <c r="T3" s="368"/>
      <c r="U3" s="368"/>
      <c r="V3" s="368"/>
      <c r="W3" s="173"/>
      <c r="X3" s="173"/>
      <c r="Y3" s="173"/>
      <c r="AA3"/>
      <c r="AB3"/>
    </row>
    <row r="4" spans="1:40" x14ac:dyDescent="0.25">
      <c r="B4" s="138"/>
      <c r="C4" s="130"/>
      <c r="D4" s="149"/>
      <c r="E4" s="149"/>
      <c r="F4" s="149"/>
      <c r="G4" s="149"/>
      <c r="H4" s="130"/>
      <c r="I4" s="130"/>
      <c r="J4" s="149"/>
      <c r="K4" s="130"/>
      <c r="L4" s="130"/>
      <c r="M4" s="130"/>
      <c r="N4" s="130"/>
      <c r="O4" s="130"/>
      <c r="P4" s="130"/>
      <c r="Q4" s="130"/>
      <c r="R4" s="130"/>
      <c r="S4" s="130"/>
      <c r="T4" s="130"/>
      <c r="U4" s="130"/>
      <c r="V4" s="130"/>
      <c r="W4" s="133"/>
      <c r="X4" s="130"/>
      <c r="Y4" s="130"/>
      <c r="AA4"/>
      <c r="AB4"/>
    </row>
    <row r="5" spans="1:40" s="153" customFormat="1" ht="14.25" customHeight="1" x14ac:dyDescent="0.25">
      <c r="B5" s="174"/>
      <c r="C5" s="289"/>
      <c r="D5" s="289"/>
      <c r="E5" s="289"/>
      <c r="F5" s="289"/>
      <c r="G5" s="289"/>
      <c r="H5" s="289"/>
      <c r="I5" s="289"/>
      <c r="J5" s="367"/>
      <c r="K5" s="367"/>
      <c r="L5" s="367"/>
      <c r="M5" s="367"/>
      <c r="N5" s="367"/>
      <c r="O5" s="367"/>
      <c r="P5" s="367"/>
      <c r="Q5" s="367"/>
      <c r="R5" s="367"/>
      <c r="S5" s="367"/>
      <c r="T5" s="367"/>
      <c r="U5" s="367"/>
      <c r="V5" s="367"/>
      <c r="W5" s="367"/>
      <c r="X5" s="367"/>
      <c r="Y5" s="367"/>
      <c r="Z5" s="367"/>
      <c r="AA5" s="367"/>
      <c r="AB5" s="367"/>
    </row>
    <row r="6" spans="1:40" s="153" customFormat="1" x14ac:dyDescent="0.25">
      <c r="B6" s="154"/>
      <c r="C6" s="453"/>
      <c r="D6" s="453"/>
      <c r="E6" s="453"/>
      <c r="F6" s="453"/>
      <c r="G6" s="453"/>
      <c r="H6" s="453"/>
      <c r="I6" s="453"/>
      <c r="J6" s="453"/>
      <c r="K6" s="453"/>
      <c r="L6" s="453"/>
      <c r="M6" s="453"/>
      <c r="N6" s="453"/>
      <c r="O6" s="453"/>
      <c r="P6" s="453"/>
      <c r="Q6" s="453"/>
      <c r="R6" s="453"/>
      <c r="S6" s="453"/>
      <c r="T6" s="154"/>
      <c r="U6" s="154"/>
      <c r="V6" s="154"/>
      <c r="W6" s="154"/>
      <c r="X6" s="154"/>
      <c r="Y6" s="154"/>
    </row>
    <row r="7" spans="1:40" s="153" customFormat="1" ht="37.5" customHeight="1" x14ac:dyDescent="0.25">
      <c r="B7" s="168"/>
      <c r="C7" s="362" t="s">
        <v>288</v>
      </c>
      <c r="D7" s="328"/>
      <c r="E7" s="361" t="s">
        <v>289</v>
      </c>
      <c r="F7" s="326"/>
      <c r="G7" s="361" t="s">
        <v>290</v>
      </c>
      <c r="H7" s="155"/>
      <c r="I7" s="156"/>
      <c r="J7" s="364" t="s">
        <v>1694</v>
      </c>
      <c r="K7" s="365"/>
      <c r="L7" s="365"/>
      <c r="M7" s="365"/>
      <c r="N7" s="365"/>
      <c r="O7" s="365"/>
      <c r="P7" s="365"/>
      <c r="Q7" s="365"/>
      <c r="R7" s="365"/>
      <c r="S7" s="156"/>
      <c r="T7" s="363" t="s">
        <v>291</v>
      </c>
      <c r="U7" s="363"/>
      <c r="V7" s="363"/>
      <c r="W7" s="157"/>
      <c r="X7" s="157"/>
      <c r="Y7" s="157"/>
      <c r="Z7" s="157"/>
      <c r="AH7" s="362" t="s">
        <v>292</v>
      </c>
      <c r="AI7" s="362"/>
      <c r="AJ7" s="362"/>
      <c r="AK7" s="362"/>
      <c r="AL7" s="362"/>
      <c r="AM7" s="362"/>
      <c r="AN7" s="362"/>
    </row>
    <row r="8" spans="1:40" s="153" customFormat="1" ht="80.25" customHeight="1" x14ac:dyDescent="0.25">
      <c r="B8" s="168"/>
      <c r="C8" s="362"/>
      <c r="D8" s="328"/>
      <c r="E8" s="361"/>
      <c r="F8" s="327"/>
      <c r="G8" s="361"/>
      <c r="H8" s="155"/>
      <c r="J8" s="159" t="s">
        <v>345</v>
      </c>
      <c r="K8" s="159" t="s">
        <v>346</v>
      </c>
      <c r="L8" s="179">
        <v>0</v>
      </c>
      <c r="M8" s="179">
        <v>0.2</v>
      </c>
      <c r="N8" s="179">
        <v>0.4</v>
      </c>
      <c r="O8" s="179">
        <v>0.6</v>
      </c>
      <c r="P8" s="179">
        <v>0.8</v>
      </c>
      <c r="Q8" s="179">
        <v>1</v>
      </c>
      <c r="R8" s="180" t="s">
        <v>293</v>
      </c>
      <c r="T8" s="161"/>
      <c r="U8" s="161" t="s">
        <v>347</v>
      </c>
      <c r="V8" s="160" t="s">
        <v>348</v>
      </c>
      <c r="W8" s="158"/>
      <c r="Y8" s="158"/>
      <c r="AH8" s="362"/>
      <c r="AI8" s="362"/>
      <c r="AJ8" s="362"/>
      <c r="AK8" s="362"/>
      <c r="AL8" s="362"/>
      <c r="AM8" s="362"/>
      <c r="AN8" s="362"/>
    </row>
    <row r="9" spans="1:40" ht="42" customHeight="1" x14ac:dyDescent="0.25">
      <c r="H9" s="126"/>
      <c r="K9" s="32"/>
      <c r="L9" s="32"/>
      <c r="M9" s="32"/>
      <c r="N9" s="32"/>
      <c r="O9" s="32"/>
      <c r="P9" s="33"/>
      <c r="Q9" s="116"/>
      <c r="R9" s="117"/>
      <c r="T9" s="34"/>
      <c r="U9" s="34"/>
      <c r="V9" s="33"/>
      <c r="W9" s="131" t="s">
        <v>349</v>
      </c>
      <c r="X9" s="131" t="s">
        <v>350</v>
      </c>
      <c r="Z9" s="118" t="s">
        <v>294</v>
      </c>
      <c r="AH9" s="359"/>
      <c r="AI9" s="359"/>
      <c r="AJ9" s="359"/>
      <c r="AK9" s="359"/>
      <c r="AL9" s="359"/>
      <c r="AM9" s="359"/>
      <c r="AN9" s="359"/>
    </row>
    <row r="10" spans="1:40" ht="47.25" customHeight="1" x14ac:dyDescent="0.25">
      <c r="B10" s="288">
        <v>1</v>
      </c>
      <c r="C10" s="141" t="s">
        <v>295</v>
      </c>
      <c r="D10" s="176"/>
      <c r="E10" s="266" t="s">
        <v>296</v>
      </c>
      <c r="F10" s="176"/>
      <c r="G10" s="189"/>
      <c r="H10" s="126"/>
      <c r="I10" s="135"/>
      <c r="J10" s="124">
        <f>SUM(L10:Q10)</f>
        <v>0</v>
      </c>
      <c r="K10" s="124">
        <f>SUM(L10:Q10)</f>
        <v>0</v>
      </c>
      <c r="L10" s="122"/>
      <c r="M10" s="122"/>
      <c r="N10" s="122"/>
      <c r="O10" s="122"/>
      <c r="P10" s="123"/>
      <c r="Q10" s="184"/>
      <c r="R10" s="123"/>
      <c r="T10" s="125" t="str">
        <f>IF(SUM(L10:Q10)=1,((L10*0)+(M10*20)+(N10*40)+(O10*60)+(P10*80)+(Q10*100)),"")</f>
        <v/>
      </c>
      <c r="U10" s="147" t="e">
        <f>1/$J$28</f>
        <v>#DIV/0!</v>
      </c>
      <c r="V10" s="127" t="e">
        <f t="shared" ref="V10" si="0">1/$K$28</f>
        <v>#DIV/0!</v>
      </c>
      <c r="W10" s="139" t="e">
        <f>IF(R10=1,0,T10*U10)</f>
        <v>#VALUE!</v>
      </c>
      <c r="X10" s="35" t="e">
        <f>IF(R10=1,0,T10*V10)</f>
        <v>#VALUE!</v>
      </c>
      <c r="Y10" s="134"/>
      <c r="Z10" s="360"/>
      <c r="AA10" s="360"/>
      <c r="AH10" s="359" t="s">
        <v>1615</v>
      </c>
      <c r="AI10" s="359"/>
      <c r="AJ10" s="359"/>
      <c r="AK10" s="359"/>
      <c r="AL10" s="359"/>
      <c r="AM10" s="359"/>
      <c r="AN10" s="359"/>
    </row>
    <row r="11" spans="1:40" ht="47.25" customHeight="1" x14ac:dyDescent="0.25">
      <c r="B11" s="288">
        <v>2</v>
      </c>
      <c r="C11" s="141" t="s">
        <v>297</v>
      </c>
      <c r="D11" s="176"/>
      <c r="E11" s="266" t="s">
        <v>298</v>
      </c>
      <c r="F11" s="176"/>
      <c r="G11" s="189"/>
      <c r="H11" s="126"/>
      <c r="I11" s="135"/>
      <c r="J11" s="124">
        <f>SUM(L11:Q11)</f>
        <v>0</v>
      </c>
      <c r="K11" s="124">
        <f t="shared" ref="K11" si="1">SUM(L11:Q11)</f>
        <v>0</v>
      </c>
      <c r="L11" s="122"/>
      <c r="M11" s="122"/>
      <c r="N11" s="122"/>
      <c r="O11" s="122"/>
      <c r="P11" s="123"/>
      <c r="Q11" s="122"/>
      <c r="R11" s="123"/>
      <c r="T11" s="125" t="str">
        <f t="shared" ref="T11" si="2">IF(SUM(L11:Q11)=1,((L11*0)+(M11*20)+(N11*40)+(O11*60)+(P11*80)+(Q11*100)),"")</f>
        <v/>
      </c>
      <c r="U11" s="147" t="e">
        <f>1/$J$28</f>
        <v>#DIV/0!</v>
      </c>
      <c r="V11" s="127" t="e">
        <f t="shared" ref="V11" si="3">1/$K$28</f>
        <v>#DIV/0!</v>
      </c>
      <c r="W11" s="139" t="e">
        <f>IF(R11=1,0,T11*U11)</f>
        <v>#VALUE!</v>
      </c>
      <c r="X11" s="35" t="e">
        <f t="shared" ref="X11" si="4">IF(R11=1,0,T11*V11)</f>
        <v>#VALUE!</v>
      </c>
      <c r="Z11" s="360"/>
      <c r="AA11" s="360"/>
      <c r="AH11" s="359" t="s">
        <v>1616</v>
      </c>
      <c r="AI11" s="359"/>
      <c r="AJ11" s="359"/>
      <c r="AK11" s="359"/>
      <c r="AL11" s="359"/>
      <c r="AM11" s="359"/>
      <c r="AN11" s="359"/>
    </row>
    <row r="12" spans="1:40" ht="50.25" customHeight="1" x14ac:dyDescent="0.25">
      <c r="B12" s="288" t="s">
        <v>299</v>
      </c>
      <c r="C12" s="142" t="s">
        <v>300</v>
      </c>
      <c r="D12" s="176"/>
      <c r="E12" s="266" t="s">
        <v>301</v>
      </c>
      <c r="F12" s="176"/>
      <c r="G12" s="189"/>
      <c r="H12" s="119"/>
      <c r="I12" s="135"/>
      <c r="J12" s="152"/>
      <c r="K12" s="124">
        <f t="shared" ref="K12" si="5">SUM(L12:Q12)</f>
        <v>0</v>
      </c>
      <c r="L12" s="122"/>
      <c r="M12" s="122"/>
      <c r="N12" s="122"/>
      <c r="O12" s="122"/>
      <c r="P12" s="123"/>
      <c r="Q12" s="122"/>
      <c r="R12" s="123"/>
      <c r="T12" s="125" t="str">
        <f t="shared" ref="T12" si="6">IF(SUM(L12:Q12)=1,((L12*0)+(M12*20)+(N12*40)+(O12*60)+(P12*80)+(Q12*100)),"")</f>
        <v/>
      </c>
      <c r="U12" s="147"/>
      <c r="V12" s="127" t="e">
        <f t="shared" ref="V12:V26" si="7">1/$K$28</f>
        <v>#DIV/0!</v>
      </c>
      <c r="W12" s="139"/>
      <c r="X12" s="35" t="e">
        <f t="shared" ref="X12" si="8">IF(R12=1,0,T12*V12)</f>
        <v>#VALUE!</v>
      </c>
      <c r="Z12" s="360"/>
      <c r="AA12" s="360"/>
      <c r="AH12" s="359" t="s">
        <v>1617</v>
      </c>
      <c r="AI12" s="359"/>
      <c r="AJ12" s="359"/>
      <c r="AK12" s="359"/>
      <c r="AL12" s="359"/>
      <c r="AM12" s="359"/>
      <c r="AN12" s="359"/>
    </row>
    <row r="13" spans="1:40" ht="50.25" customHeight="1" x14ac:dyDescent="0.25">
      <c r="B13" s="288" t="s">
        <v>302</v>
      </c>
      <c r="C13" s="143" t="s">
        <v>303</v>
      </c>
      <c r="D13" s="176"/>
      <c r="E13" s="266" t="s">
        <v>304</v>
      </c>
      <c r="F13" s="176"/>
      <c r="G13" s="189"/>
      <c r="H13" s="126"/>
      <c r="I13" s="135"/>
      <c r="J13" s="152"/>
      <c r="K13" s="124">
        <f t="shared" ref="K13:K26" si="9">SUM(L13:Q13)</f>
        <v>0</v>
      </c>
      <c r="L13" s="122"/>
      <c r="M13" s="122"/>
      <c r="N13" s="122"/>
      <c r="O13" s="122"/>
      <c r="P13" s="123"/>
      <c r="Q13" s="122"/>
      <c r="R13" s="123"/>
      <c r="T13" s="125" t="str">
        <f t="shared" ref="T13:T26" si="10">IF(SUM(L13:Q13)=1,((L13*0)+(M13*20)+(N13*40)+(O13*60)+(P13*80)+(Q13*100)),"")</f>
        <v/>
      </c>
      <c r="U13" s="147"/>
      <c r="V13" s="127" t="e">
        <f t="shared" si="7"/>
        <v>#DIV/0!</v>
      </c>
      <c r="W13" s="139"/>
      <c r="X13" s="35" t="e">
        <f t="shared" ref="X13:X26" si="11">IF(R13=1,0,T13*V13)</f>
        <v>#VALUE!</v>
      </c>
      <c r="Z13" s="360"/>
      <c r="AA13" s="360"/>
      <c r="AH13" s="359" t="s">
        <v>1618</v>
      </c>
      <c r="AI13" s="359"/>
      <c r="AJ13" s="359"/>
      <c r="AK13" s="359"/>
      <c r="AL13" s="359"/>
      <c r="AM13" s="359"/>
      <c r="AN13" s="359"/>
    </row>
    <row r="14" spans="1:40" ht="50.25" customHeight="1" x14ac:dyDescent="0.25">
      <c r="B14" s="288" t="s">
        <v>305</v>
      </c>
      <c r="C14" s="162" t="s">
        <v>306</v>
      </c>
      <c r="D14" s="182"/>
      <c r="E14" s="266" t="s">
        <v>307</v>
      </c>
      <c r="F14" s="182"/>
      <c r="G14" s="190"/>
      <c r="H14" s="115"/>
      <c r="I14" s="135"/>
      <c r="J14" s="152"/>
      <c r="K14" s="124">
        <f t="shared" si="9"/>
        <v>0</v>
      </c>
      <c r="L14" s="122"/>
      <c r="M14" s="122"/>
      <c r="N14" s="122"/>
      <c r="O14" s="122"/>
      <c r="P14" s="123"/>
      <c r="Q14" s="122"/>
      <c r="R14" s="123"/>
      <c r="T14" s="125" t="str">
        <f t="shared" si="10"/>
        <v/>
      </c>
      <c r="U14" s="147"/>
      <c r="V14" s="127" t="e">
        <f t="shared" si="7"/>
        <v>#DIV/0!</v>
      </c>
      <c r="W14" s="139"/>
      <c r="X14" s="35" t="e">
        <f t="shared" si="11"/>
        <v>#VALUE!</v>
      </c>
      <c r="Z14" s="360"/>
      <c r="AA14" s="360"/>
      <c r="AH14" s="359" t="s">
        <v>1619</v>
      </c>
      <c r="AI14" s="359"/>
      <c r="AJ14" s="359"/>
      <c r="AK14" s="359"/>
      <c r="AL14" s="359"/>
      <c r="AM14" s="359"/>
      <c r="AN14" s="359"/>
    </row>
    <row r="15" spans="1:40" ht="48" customHeight="1" x14ac:dyDescent="0.25">
      <c r="B15" s="288" t="s">
        <v>308</v>
      </c>
      <c r="C15" s="143" t="s">
        <v>309</v>
      </c>
      <c r="D15" s="176"/>
      <c r="E15" s="266" t="s">
        <v>310</v>
      </c>
      <c r="F15" s="176"/>
      <c r="G15" s="189"/>
      <c r="H15" s="115"/>
      <c r="I15" s="135"/>
      <c r="J15" s="152"/>
      <c r="K15" s="124">
        <f t="shared" si="9"/>
        <v>0</v>
      </c>
      <c r="L15" s="122"/>
      <c r="M15" s="122"/>
      <c r="N15" s="122"/>
      <c r="O15" s="122"/>
      <c r="P15" s="123"/>
      <c r="Q15" s="122"/>
      <c r="R15" s="123"/>
      <c r="T15" s="125" t="str">
        <f t="shared" si="10"/>
        <v/>
      </c>
      <c r="U15" s="147"/>
      <c r="V15" s="127" t="e">
        <f t="shared" si="7"/>
        <v>#DIV/0!</v>
      </c>
      <c r="W15" s="139"/>
      <c r="X15" s="35" t="e">
        <f t="shared" si="11"/>
        <v>#VALUE!</v>
      </c>
      <c r="Z15" s="360"/>
      <c r="AA15" s="360"/>
      <c r="AH15" s="359" t="s">
        <v>1620</v>
      </c>
      <c r="AI15" s="359"/>
      <c r="AJ15" s="359"/>
      <c r="AK15" s="359"/>
      <c r="AL15" s="359"/>
      <c r="AM15" s="359"/>
      <c r="AN15" s="359"/>
    </row>
    <row r="16" spans="1:40" ht="49.5" customHeight="1" x14ac:dyDescent="0.25">
      <c r="B16" s="288" t="s">
        <v>311</v>
      </c>
      <c r="C16" s="143" t="s">
        <v>312</v>
      </c>
      <c r="D16" s="176"/>
      <c r="E16" s="266" t="s">
        <v>313</v>
      </c>
      <c r="F16" s="176"/>
      <c r="G16" s="189"/>
      <c r="H16" s="115"/>
      <c r="I16" s="135"/>
      <c r="J16" s="152"/>
      <c r="K16" s="124">
        <f t="shared" si="9"/>
        <v>0</v>
      </c>
      <c r="L16" s="122"/>
      <c r="M16" s="122"/>
      <c r="N16" s="122"/>
      <c r="O16" s="122"/>
      <c r="P16" s="123"/>
      <c r="Q16" s="122"/>
      <c r="R16" s="123"/>
      <c r="T16" s="125" t="str">
        <f t="shared" si="10"/>
        <v/>
      </c>
      <c r="U16" s="147"/>
      <c r="V16" s="127" t="e">
        <f t="shared" si="7"/>
        <v>#DIV/0!</v>
      </c>
      <c r="W16" s="139"/>
      <c r="X16" s="35" t="e">
        <f t="shared" si="11"/>
        <v>#VALUE!</v>
      </c>
      <c r="Z16" s="360"/>
      <c r="AA16" s="360"/>
      <c r="AH16" s="359" t="s">
        <v>1621</v>
      </c>
      <c r="AI16" s="359"/>
      <c r="AJ16" s="359"/>
      <c r="AK16" s="359"/>
      <c r="AL16" s="359"/>
      <c r="AM16" s="359"/>
      <c r="AN16" s="359"/>
    </row>
    <row r="17" spans="1:40" ht="55.5" customHeight="1" x14ac:dyDescent="0.25">
      <c r="B17" s="288" t="s">
        <v>314</v>
      </c>
      <c r="C17" s="143" t="s">
        <v>315</v>
      </c>
      <c r="D17" s="176"/>
      <c r="E17" s="266" t="s">
        <v>316</v>
      </c>
      <c r="F17" s="176"/>
      <c r="G17" s="189"/>
      <c r="H17" s="115"/>
      <c r="I17" s="135"/>
      <c r="J17" s="152"/>
      <c r="K17" s="124">
        <f t="shared" si="9"/>
        <v>0</v>
      </c>
      <c r="L17" s="122"/>
      <c r="M17" s="122"/>
      <c r="N17" s="122"/>
      <c r="O17" s="122"/>
      <c r="P17" s="123"/>
      <c r="Q17" s="122"/>
      <c r="R17" s="123"/>
      <c r="T17" s="125" t="str">
        <f t="shared" si="10"/>
        <v/>
      </c>
      <c r="U17" s="147"/>
      <c r="V17" s="127" t="e">
        <f t="shared" si="7"/>
        <v>#DIV/0!</v>
      </c>
      <c r="W17" s="139"/>
      <c r="X17" s="35" t="e">
        <f t="shared" si="11"/>
        <v>#VALUE!</v>
      </c>
      <c r="Z17" s="360"/>
      <c r="AA17" s="360"/>
      <c r="AH17" s="359" t="s">
        <v>1622</v>
      </c>
      <c r="AI17" s="359"/>
      <c r="AJ17" s="359"/>
      <c r="AK17" s="359"/>
      <c r="AL17" s="359"/>
      <c r="AM17" s="359"/>
      <c r="AN17" s="359"/>
    </row>
    <row r="18" spans="1:40" ht="63" customHeight="1" x14ac:dyDescent="0.25">
      <c r="B18" s="288" t="s">
        <v>317</v>
      </c>
      <c r="C18" s="144" t="s">
        <v>318</v>
      </c>
      <c r="D18" s="176"/>
      <c r="E18" s="266" t="s">
        <v>319</v>
      </c>
      <c r="F18" s="176"/>
      <c r="G18" s="189"/>
      <c r="H18" s="115"/>
      <c r="I18" s="135"/>
      <c r="J18" s="152"/>
      <c r="K18" s="124">
        <f t="shared" si="9"/>
        <v>0</v>
      </c>
      <c r="L18" s="122"/>
      <c r="M18" s="122"/>
      <c r="N18" s="122"/>
      <c r="O18" s="122"/>
      <c r="P18" s="123"/>
      <c r="Q18" s="122"/>
      <c r="R18" s="123"/>
      <c r="T18" s="125" t="str">
        <f t="shared" si="10"/>
        <v/>
      </c>
      <c r="U18" s="147"/>
      <c r="V18" s="127" t="e">
        <f t="shared" si="7"/>
        <v>#DIV/0!</v>
      </c>
      <c r="W18" s="139"/>
      <c r="X18" s="35" t="e">
        <f t="shared" si="11"/>
        <v>#VALUE!</v>
      </c>
      <c r="Z18" s="360"/>
      <c r="AA18" s="360"/>
      <c r="AH18" s="359" t="s">
        <v>1623</v>
      </c>
      <c r="AI18" s="359"/>
      <c r="AJ18" s="359"/>
      <c r="AK18" s="359"/>
      <c r="AL18" s="359"/>
      <c r="AM18" s="359"/>
      <c r="AN18" s="359"/>
    </row>
    <row r="19" spans="1:40" ht="49.5" customHeight="1" x14ac:dyDescent="0.25">
      <c r="B19" s="288">
        <v>3</v>
      </c>
      <c r="C19" s="141" t="s">
        <v>320</v>
      </c>
      <c r="D19" s="176"/>
      <c r="E19" s="266" t="s">
        <v>321</v>
      </c>
      <c r="F19" s="176"/>
      <c r="G19" s="189"/>
      <c r="H19" s="115"/>
      <c r="I19" s="135"/>
      <c r="J19" s="124">
        <f>SUM(L19:Q19)</f>
        <v>0</v>
      </c>
      <c r="K19" s="124">
        <f t="shared" si="9"/>
        <v>0</v>
      </c>
      <c r="L19" s="122"/>
      <c r="M19" s="122"/>
      <c r="N19" s="122"/>
      <c r="O19" s="122"/>
      <c r="P19" s="123"/>
      <c r="Q19" s="122"/>
      <c r="R19" s="123"/>
      <c r="T19" s="125" t="str">
        <f t="shared" si="10"/>
        <v/>
      </c>
      <c r="U19" s="147" t="e">
        <f>1/$J$28</f>
        <v>#DIV/0!</v>
      </c>
      <c r="V19" s="127" t="e">
        <f t="shared" si="7"/>
        <v>#DIV/0!</v>
      </c>
      <c r="W19" s="139" t="e">
        <f>IF(R19=1,0,T19*U19)</f>
        <v>#VALUE!</v>
      </c>
      <c r="X19" s="35" t="e">
        <f t="shared" si="11"/>
        <v>#VALUE!</v>
      </c>
      <c r="Z19" s="360"/>
      <c r="AA19" s="360"/>
      <c r="AH19" s="359" t="s">
        <v>1624</v>
      </c>
      <c r="AI19" s="359"/>
      <c r="AJ19" s="359"/>
      <c r="AK19" s="359"/>
      <c r="AL19" s="359"/>
      <c r="AM19" s="359"/>
      <c r="AN19" s="359"/>
    </row>
    <row r="20" spans="1:40" s="150" customFormat="1" ht="50.25" customHeight="1" x14ac:dyDescent="0.25">
      <c r="B20" s="288" t="s">
        <v>322</v>
      </c>
      <c r="C20" s="142" t="s">
        <v>323</v>
      </c>
      <c r="D20" s="176"/>
      <c r="E20" s="266" t="s">
        <v>324</v>
      </c>
      <c r="F20" s="176"/>
      <c r="G20" s="176"/>
      <c r="H20" s="115"/>
      <c r="I20" s="152"/>
      <c r="J20" s="152"/>
      <c r="K20" s="124">
        <f t="shared" si="9"/>
        <v>0</v>
      </c>
      <c r="L20" s="122"/>
      <c r="M20" s="122"/>
      <c r="N20" s="122"/>
      <c r="O20" s="122"/>
      <c r="P20" s="123"/>
      <c r="Q20" s="122"/>
      <c r="R20" s="123"/>
      <c r="T20" s="125" t="str">
        <f t="shared" si="10"/>
        <v/>
      </c>
      <c r="U20" s="147"/>
      <c r="V20" s="127" t="e">
        <f t="shared" si="7"/>
        <v>#DIV/0!</v>
      </c>
      <c r="W20" s="139"/>
      <c r="X20" s="35" t="e">
        <f t="shared" si="11"/>
        <v>#VALUE!</v>
      </c>
      <c r="Z20" s="360"/>
      <c r="AA20" s="360"/>
      <c r="AH20" s="359" t="s">
        <v>1625</v>
      </c>
      <c r="AI20" s="359"/>
      <c r="AJ20" s="359"/>
      <c r="AK20" s="359"/>
      <c r="AL20" s="359"/>
      <c r="AM20" s="359"/>
      <c r="AN20" s="359"/>
    </row>
    <row r="21" spans="1:40" s="150" customFormat="1" ht="50.25" customHeight="1" x14ac:dyDescent="0.25">
      <c r="B21" s="288" t="s">
        <v>325</v>
      </c>
      <c r="C21" s="143" t="s">
        <v>326</v>
      </c>
      <c r="D21" s="176"/>
      <c r="E21" s="266" t="s">
        <v>327</v>
      </c>
      <c r="F21" s="176"/>
      <c r="G21" s="176"/>
      <c r="H21" s="115"/>
      <c r="I21" s="152"/>
      <c r="J21" s="152"/>
      <c r="K21" s="124">
        <f t="shared" si="9"/>
        <v>0</v>
      </c>
      <c r="L21" s="122"/>
      <c r="M21" s="122"/>
      <c r="N21" s="122"/>
      <c r="O21" s="122"/>
      <c r="P21" s="123"/>
      <c r="Q21" s="122"/>
      <c r="R21" s="123"/>
      <c r="T21" s="125" t="str">
        <f t="shared" si="10"/>
        <v/>
      </c>
      <c r="U21" s="147"/>
      <c r="V21" s="127" t="e">
        <f t="shared" si="7"/>
        <v>#DIV/0!</v>
      </c>
      <c r="W21" s="139"/>
      <c r="X21" s="35" t="e">
        <f t="shared" si="11"/>
        <v>#VALUE!</v>
      </c>
      <c r="Z21" s="360"/>
      <c r="AA21" s="360"/>
      <c r="AH21" s="359" t="s">
        <v>1626</v>
      </c>
      <c r="AI21" s="359"/>
      <c r="AJ21" s="359"/>
      <c r="AK21" s="359"/>
      <c r="AL21" s="359"/>
      <c r="AM21" s="359"/>
      <c r="AN21" s="359"/>
    </row>
    <row r="22" spans="1:40" s="150" customFormat="1" ht="45.75" customHeight="1" x14ac:dyDescent="0.25">
      <c r="B22" s="288" t="s">
        <v>328</v>
      </c>
      <c r="C22" s="143" t="s">
        <v>329</v>
      </c>
      <c r="D22" s="176"/>
      <c r="E22" s="266" t="s">
        <v>330</v>
      </c>
      <c r="F22" s="176"/>
      <c r="G22" s="176"/>
      <c r="H22" s="115"/>
      <c r="I22" s="152"/>
      <c r="J22" s="152"/>
      <c r="K22" s="124">
        <f t="shared" si="9"/>
        <v>0</v>
      </c>
      <c r="L22" s="122"/>
      <c r="M22" s="122"/>
      <c r="N22" s="122"/>
      <c r="O22" s="122"/>
      <c r="P22" s="123"/>
      <c r="Q22" s="122"/>
      <c r="R22" s="123"/>
      <c r="T22" s="125" t="str">
        <f t="shared" si="10"/>
        <v/>
      </c>
      <c r="U22" s="147"/>
      <c r="V22" s="127" t="e">
        <f t="shared" si="7"/>
        <v>#DIV/0!</v>
      </c>
      <c r="W22" s="139"/>
      <c r="X22" s="35" t="e">
        <f t="shared" si="11"/>
        <v>#VALUE!</v>
      </c>
      <c r="Z22" s="360"/>
      <c r="AA22" s="360"/>
      <c r="AH22" s="359" t="s">
        <v>1627</v>
      </c>
      <c r="AI22" s="359"/>
      <c r="AJ22" s="359"/>
      <c r="AK22" s="359"/>
      <c r="AL22" s="359"/>
      <c r="AM22" s="359"/>
      <c r="AN22" s="359"/>
    </row>
    <row r="23" spans="1:40" s="150" customFormat="1" ht="46.5" customHeight="1" x14ac:dyDescent="0.25">
      <c r="B23" s="288" t="s">
        <v>331</v>
      </c>
      <c r="C23" s="143" t="s">
        <v>332</v>
      </c>
      <c r="D23" s="176"/>
      <c r="E23" s="266" t="s">
        <v>333</v>
      </c>
      <c r="F23" s="176"/>
      <c r="G23" s="176"/>
      <c r="H23" s="115"/>
      <c r="I23" s="152"/>
      <c r="J23" s="152"/>
      <c r="K23" s="124">
        <f t="shared" si="9"/>
        <v>0</v>
      </c>
      <c r="L23" s="122"/>
      <c r="M23" s="122"/>
      <c r="N23" s="122"/>
      <c r="O23" s="122"/>
      <c r="P23" s="123"/>
      <c r="Q23" s="122"/>
      <c r="R23" s="123"/>
      <c r="T23" s="125" t="str">
        <f t="shared" si="10"/>
        <v/>
      </c>
      <c r="U23" s="147"/>
      <c r="V23" s="127" t="e">
        <f t="shared" si="7"/>
        <v>#DIV/0!</v>
      </c>
      <c r="W23" s="139"/>
      <c r="X23" s="35" t="e">
        <f t="shared" si="11"/>
        <v>#VALUE!</v>
      </c>
      <c r="Z23" s="360"/>
      <c r="AA23" s="360"/>
      <c r="AH23" s="359" t="s">
        <v>1628</v>
      </c>
      <c r="AI23" s="359"/>
      <c r="AJ23" s="359"/>
      <c r="AK23" s="359"/>
      <c r="AL23" s="359"/>
      <c r="AM23" s="359"/>
      <c r="AN23" s="359"/>
    </row>
    <row r="24" spans="1:40" s="150" customFormat="1" ht="47.25" customHeight="1" x14ac:dyDescent="0.25">
      <c r="B24" s="288" t="s">
        <v>334</v>
      </c>
      <c r="C24" s="143" t="s">
        <v>335</v>
      </c>
      <c r="D24" s="176"/>
      <c r="E24" s="266" t="s">
        <v>336</v>
      </c>
      <c r="F24" s="176"/>
      <c r="G24" s="176"/>
      <c r="H24" s="115"/>
      <c r="I24" s="152"/>
      <c r="J24" s="152"/>
      <c r="K24" s="124">
        <f t="shared" si="9"/>
        <v>0</v>
      </c>
      <c r="L24" s="122"/>
      <c r="M24" s="122"/>
      <c r="N24" s="122"/>
      <c r="O24" s="122"/>
      <c r="P24" s="123"/>
      <c r="Q24" s="122"/>
      <c r="R24" s="123"/>
      <c r="T24" s="125" t="str">
        <f t="shared" si="10"/>
        <v/>
      </c>
      <c r="U24" s="147"/>
      <c r="V24" s="127" t="e">
        <f t="shared" si="7"/>
        <v>#DIV/0!</v>
      </c>
      <c r="W24" s="139"/>
      <c r="X24" s="35" t="e">
        <f t="shared" si="11"/>
        <v>#VALUE!</v>
      </c>
      <c r="Z24" s="360"/>
      <c r="AA24" s="360"/>
      <c r="AH24" s="359" t="s">
        <v>1629</v>
      </c>
      <c r="AI24" s="359"/>
      <c r="AJ24" s="359"/>
      <c r="AK24" s="359"/>
      <c r="AL24" s="359"/>
      <c r="AM24" s="359"/>
      <c r="AN24" s="359"/>
    </row>
    <row r="25" spans="1:40" s="150" customFormat="1" ht="51" customHeight="1" x14ac:dyDescent="0.25">
      <c r="B25" s="288" t="s">
        <v>337</v>
      </c>
      <c r="C25" s="143" t="s">
        <v>338</v>
      </c>
      <c r="D25" s="176"/>
      <c r="E25" s="266" t="s">
        <v>339</v>
      </c>
      <c r="F25" s="176"/>
      <c r="G25" s="176"/>
      <c r="H25" s="115"/>
      <c r="I25" s="152"/>
      <c r="J25" s="152"/>
      <c r="K25" s="124">
        <f t="shared" si="9"/>
        <v>0</v>
      </c>
      <c r="L25" s="122"/>
      <c r="M25" s="122"/>
      <c r="N25" s="122"/>
      <c r="O25" s="122"/>
      <c r="P25" s="123"/>
      <c r="Q25" s="122"/>
      <c r="R25" s="123"/>
      <c r="T25" s="125" t="str">
        <f t="shared" si="10"/>
        <v/>
      </c>
      <c r="U25" s="147"/>
      <c r="V25" s="127" t="e">
        <f t="shared" si="7"/>
        <v>#DIV/0!</v>
      </c>
      <c r="W25" s="139"/>
      <c r="X25" s="35" t="e">
        <f t="shared" si="11"/>
        <v>#VALUE!</v>
      </c>
      <c r="Z25" s="360"/>
      <c r="AA25" s="360"/>
      <c r="AH25" s="359" t="s">
        <v>1630</v>
      </c>
      <c r="AI25" s="359"/>
      <c r="AJ25" s="359"/>
      <c r="AK25" s="359"/>
      <c r="AL25" s="359"/>
      <c r="AM25" s="359"/>
      <c r="AN25" s="359"/>
    </row>
    <row r="26" spans="1:40" s="150" customFormat="1" ht="45" customHeight="1" x14ac:dyDescent="0.25">
      <c r="B26" s="288" t="s">
        <v>340</v>
      </c>
      <c r="C26" s="144" t="s">
        <v>341</v>
      </c>
      <c r="D26" s="176"/>
      <c r="E26" s="266" t="s">
        <v>342</v>
      </c>
      <c r="F26" s="176"/>
      <c r="G26" s="176"/>
      <c r="H26" s="115"/>
      <c r="I26" s="152"/>
      <c r="J26" s="152"/>
      <c r="K26" s="124">
        <f t="shared" si="9"/>
        <v>0</v>
      </c>
      <c r="L26" s="122"/>
      <c r="M26" s="122"/>
      <c r="N26" s="122"/>
      <c r="O26" s="122"/>
      <c r="P26" s="123"/>
      <c r="Q26" s="122"/>
      <c r="R26" s="123"/>
      <c r="T26" s="125" t="str">
        <f t="shared" si="10"/>
        <v/>
      </c>
      <c r="U26" s="147"/>
      <c r="V26" s="127" t="e">
        <f t="shared" si="7"/>
        <v>#DIV/0!</v>
      </c>
      <c r="W26" s="139"/>
      <c r="X26" s="35" t="e">
        <f t="shared" si="11"/>
        <v>#VALUE!</v>
      </c>
      <c r="Z26" s="360"/>
      <c r="AA26" s="360"/>
      <c r="AH26" s="332"/>
      <c r="AI26" s="332"/>
      <c r="AJ26" s="332"/>
      <c r="AK26" s="332"/>
      <c r="AL26" s="332"/>
      <c r="AM26" s="332"/>
      <c r="AN26" s="332"/>
    </row>
    <row r="27" spans="1:40" x14ac:dyDescent="0.25">
      <c r="C27" s="135"/>
      <c r="D27" s="152"/>
      <c r="E27" s="152"/>
      <c r="F27" s="152"/>
      <c r="G27" s="152"/>
      <c r="W27" s="171" t="e">
        <f>SUM(W10:W26)</f>
        <v>#VALUE!</v>
      </c>
      <c r="X27" s="171" t="e">
        <f>SUM(X10:X26)</f>
        <v>#VALUE!</v>
      </c>
      <c r="Z27" s="167"/>
      <c r="AA27" s="167"/>
    </row>
    <row r="28" spans="1:40" s="134" customFormat="1" ht="12.75" customHeight="1" x14ac:dyDescent="0.25">
      <c r="A28" s="150"/>
      <c r="B28" s="137"/>
      <c r="C28" s="135"/>
      <c r="D28" s="152"/>
      <c r="E28" s="152"/>
      <c r="F28" s="152"/>
      <c r="G28" s="152"/>
      <c r="J28" s="150">
        <f>SUM(J10:J26)</f>
        <v>0</v>
      </c>
      <c r="K28" s="183">
        <f>SUM(K10:K26)</f>
        <v>0</v>
      </c>
      <c r="S28" s="118" t="s">
        <v>343</v>
      </c>
      <c r="T28" s="129">
        <f>SUMIF(J28,3-W31,W27)</f>
        <v>0</v>
      </c>
    </row>
    <row r="29" spans="1:40" x14ac:dyDescent="0.25">
      <c r="C29" s="135"/>
      <c r="D29" s="152"/>
      <c r="E29" s="152"/>
      <c r="F29" s="152"/>
      <c r="G29" s="152"/>
      <c r="S29" s="118" t="s">
        <v>344</v>
      </c>
      <c r="T29" s="129">
        <f>SUMIF(K28,17-W32,X27)</f>
        <v>0</v>
      </c>
      <c r="Y29" s="128"/>
    </row>
    <row r="30" spans="1:40" x14ac:dyDescent="0.25">
      <c r="C30" s="135"/>
      <c r="D30" s="152"/>
      <c r="E30" s="152"/>
      <c r="F30" s="152"/>
      <c r="G30" s="152"/>
      <c r="Y30" s="128"/>
    </row>
    <row r="31" spans="1:40" x14ac:dyDescent="0.25">
      <c r="C31" s="135"/>
      <c r="D31" s="152"/>
      <c r="E31" s="152"/>
      <c r="F31" s="152"/>
      <c r="G31" s="152"/>
      <c r="T31"/>
      <c r="U31"/>
      <c r="V31" s="131" t="s">
        <v>351</v>
      </c>
      <c r="W31" s="131">
        <f>SUM(R10,R11,R19)</f>
        <v>0</v>
      </c>
      <c r="X31"/>
      <c r="Y31"/>
      <c r="Z31"/>
      <c r="AA31"/>
      <c r="AB31"/>
      <c r="AC31"/>
      <c r="AD31"/>
    </row>
    <row r="32" spans="1:40" ht="13.5" customHeight="1" x14ac:dyDescent="0.25">
      <c r="C32" s="135"/>
      <c r="D32" s="152"/>
      <c r="E32" s="152"/>
      <c r="F32" s="152"/>
      <c r="G32" s="152"/>
      <c r="T32"/>
      <c r="U32"/>
      <c r="V32" s="131" t="s">
        <v>352</v>
      </c>
      <c r="W32" s="131">
        <f>SUM(R10:R26)</f>
        <v>0</v>
      </c>
      <c r="X32"/>
      <c r="Y32"/>
      <c r="Z32"/>
      <c r="AA32"/>
      <c r="AB32"/>
      <c r="AC32"/>
      <c r="AD32"/>
    </row>
    <row r="33" spans="3:33" x14ac:dyDescent="0.25">
      <c r="C33" s="135"/>
      <c r="D33" s="152"/>
      <c r="E33" s="152"/>
      <c r="F33" s="152"/>
      <c r="G33" s="152"/>
      <c r="T33"/>
      <c r="U33"/>
      <c r="V33"/>
      <c r="W33"/>
      <c r="X33"/>
      <c r="Y33"/>
      <c r="Z33"/>
      <c r="AA33"/>
      <c r="AB33"/>
      <c r="AC33"/>
      <c r="AD33"/>
    </row>
    <row r="34" spans="3:33" x14ac:dyDescent="0.25">
      <c r="T34"/>
      <c r="U34"/>
      <c r="V34"/>
      <c r="W34"/>
      <c r="X34"/>
      <c r="Y34"/>
      <c r="Z34"/>
      <c r="AA34"/>
      <c r="AB34"/>
      <c r="AC34"/>
      <c r="AD34"/>
    </row>
    <row r="35" spans="3:33" x14ac:dyDescent="0.25">
      <c r="T35"/>
      <c r="U35"/>
      <c r="V35"/>
      <c r="W35"/>
      <c r="X35"/>
      <c r="Y35"/>
      <c r="Z35"/>
      <c r="AA35"/>
      <c r="AB35"/>
      <c r="AC35"/>
      <c r="AD35"/>
    </row>
    <row r="40" spans="3:33" ht="22.5" customHeight="1" x14ac:dyDescent="0.25">
      <c r="AB40" s="136"/>
      <c r="AC40" s="136"/>
      <c r="AD40" s="136"/>
    </row>
    <row r="42" spans="3:33" ht="15" customHeight="1" x14ac:dyDescent="0.25">
      <c r="AB42" s="132"/>
      <c r="AC42" s="132"/>
      <c r="AD42" s="132"/>
      <c r="AE42" s="132"/>
      <c r="AF42" s="132"/>
      <c r="AG42" s="132"/>
    </row>
  </sheetData>
  <sheetProtection formatCells="0" formatColumns="0" formatRows="0" insertColumns="0" insertRows="0" insertHyperlinks="0" deleteColumns="0" deleteRows="0" sort="0" autoFilter="0" pivotTables="0"/>
  <mergeCells count="45">
    <mergeCell ref="Z15:AA15"/>
    <mergeCell ref="J7:R7"/>
    <mergeCell ref="E7:E8"/>
    <mergeCell ref="G7:G8"/>
    <mergeCell ref="C1:V1"/>
    <mergeCell ref="C2:T2"/>
    <mergeCell ref="C3:V3"/>
    <mergeCell ref="J5:AB5"/>
    <mergeCell ref="C6:S6"/>
    <mergeCell ref="Z22:AA22"/>
    <mergeCell ref="Z23:AA23"/>
    <mergeCell ref="Z24:AA24"/>
    <mergeCell ref="Z25:AA25"/>
    <mergeCell ref="Z26:AA26"/>
    <mergeCell ref="Z16:AA16"/>
    <mergeCell ref="Z17:AA17"/>
    <mergeCell ref="Z18:AA18"/>
    <mergeCell ref="Z19:AA19"/>
    <mergeCell ref="Z20:AA20"/>
    <mergeCell ref="AH14:AN14"/>
    <mergeCell ref="AH15:AN15"/>
    <mergeCell ref="T7:V7"/>
    <mergeCell ref="C7:C8"/>
    <mergeCell ref="Z21:AA21"/>
    <mergeCell ref="Z10:AA10"/>
    <mergeCell ref="Z11:AA11"/>
    <mergeCell ref="Z12:AA12"/>
    <mergeCell ref="Z13:AA13"/>
    <mergeCell ref="Z14:AA14"/>
    <mergeCell ref="AH7:AN8"/>
    <mergeCell ref="AH10:AN10"/>
    <mergeCell ref="AH9:AN9"/>
    <mergeCell ref="AH11:AN11"/>
    <mergeCell ref="AH12:AN12"/>
    <mergeCell ref="AH13:AN13"/>
    <mergeCell ref="AH16:AN16"/>
    <mergeCell ref="AH17:AN17"/>
    <mergeCell ref="AH18:AN18"/>
    <mergeCell ref="AH25:AN25"/>
    <mergeCell ref="AH19:AN19"/>
    <mergeCell ref="AH20:AN20"/>
    <mergeCell ref="AH21:AN21"/>
    <mergeCell ref="AH22:AN22"/>
    <mergeCell ref="AH23:AN23"/>
    <mergeCell ref="AH24:AN24"/>
  </mergeCells>
  <conditionalFormatting sqref="K10:K26">
    <cfRule type="cellIs" dxfId="634" priority="1644" stopIfTrue="1" operator="notEqual">
      <formula>1</formula>
    </cfRule>
    <cfRule type="cellIs" dxfId="633" priority="1645" stopIfTrue="1" operator="equal">
      <formula>1</formula>
    </cfRule>
  </conditionalFormatting>
  <conditionalFormatting sqref="K28">
    <cfRule type="cellIs" dxfId="632" priority="1621" stopIfTrue="1" operator="notEqual">
      <formula>1</formula>
    </cfRule>
    <cfRule type="cellIs" dxfId="631" priority="1622" stopIfTrue="1" operator="equal">
      <formula>1</formula>
    </cfRule>
  </conditionalFormatting>
  <conditionalFormatting sqref="T29">
    <cfRule type="containsBlanks" dxfId="630" priority="1083" stopIfTrue="1">
      <formula>LEN(TRIM(T29))=0</formula>
    </cfRule>
    <cfRule type="cellIs" dxfId="629" priority="1084" stopIfTrue="1" operator="lessThan">
      <formula>19.999</formula>
    </cfRule>
    <cfRule type="cellIs" dxfId="628" priority="1085" stopIfTrue="1" operator="lessThan">
      <formula>39.999</formula>
    </cfRule>
    <cfRule type="cellIs" dxfId="627" priority="1086" stopIfTrue="1" operator="lessThan">
      <formula>59.999</formula>
    </cfRule>
    <cfRule type="cellIs" dxfId="626" priority="1087" stopIfTrue="1" operator="lessThan">
      <formula>79.999</formula>
    </cfRule>
    <cfRule type="cellIs" dxfId="625" priority="1088" stopIfTrue="1" operator="lessThan">
      <formula>89.999</formula>
    </cfRule>
    <cfRule type="cellIs" dxfId="624" priority="1089" stopIfTrue="1" operator="between">
      <formula>90</formula>
      <formula>100</formula>
    </cfRule>
  </conditionalFormatting>
  <conditionalFormatting sqref="T28">
    <cfRule type="containsBlanks" dxfId="623" priority="393" stopIfTrue="1">
      <formula>LEN(TRIM(T28))=0</formula>
    </cfRule>
    <cfRule type="cellIs" dxfId="622" priority="394" stopIfTrue="1" operator="lessThan">
      <formula>19.999</formula>
    </cfRule>
    <cfRule type="cellIs" dxfId="621" priority="395" stopIfTrue="1" operator="lessThan">
      <formula>39.999</formula>
    </cfRule>
    <cfRule type="cellIs" dxfId="620" priority="396" stopIfTrue="1" operator="lessThan">
      <formula>59.999</formula>
    </cfRule>
    <cfRule type="cellIs" dxfId="619" priority="397" stopIfTrue="1" operator="lessThan">
      <formula>79.999</formula>
    </cfRule>
    <cfRule type="cellIs" dxfId="618" priority="398" stopIfTrue="1" operator="lessThan">
      <formula>89.999</formula>
    </cfRule>
    <cfRule type="cellIs" dxfId="617" priority="399" stopIfTrue="1" operator="between">
      <formula>90</formula>
      <formula>100</formula>
    </cfRule>
  </conditionalFormatting>
  <conditionalFormatting sqref="J10">
    <cfRule type="cellIs" dxfId="616" priority="136" stopIfTrue="1" operator="notEqual">
      <formula>1</formula>
    </cfRule>
    <cfRule type="cellIs" dxfId="615" priority="137" stopIfTrue="1" operator="equal">
      <formula>1</formula>
    </cfRule>
  </conditionalFormatting>
  <conditionalFormatting sqref="J11">
    <cfRule type="cellIs" dxfId="614" priority="11" stopIfTrue="1" operator="notEqual">
      <formula>1</formula>
    </cfRule>
    <cfRule type="cellIs" dxfId="613" priority="12" stopIfTrue="1" operator="equal">
      <formula>1</formula>
    </cfRule>
  </conditionalFormatting>
  <conditionalFormatting sqref="J19">
    <cfRule type="cellIs" dxfId="612" priority="9" stopIfTrue="1" operator="notEqual">
      <formula>1</formula>
    </cfRule>
    <cfRule type="cellIs" dxfId="611" priority="10" stopIfTrue="1" operator="equal">
      <formula>1</formula>
    </cfRule>
  </conditionalFormatting>
  <conditionalFormatting sqref="X10:X26">
    <cfRule type="expression" dxfId="610" priority="1662" stopIfTrue="1">
      <formula>#REF!=0</formula>
    </cfRule>
  </conditionalFormatting>
  <pageMargins left="0.7" right="0.7" top="0.75" bottom="0.75" header="0.3" footer="0.3"/>
  <pageSetup paperSize="9" scale="41" orientation="landscape" r:id="rId1"/>
  <colBreaks count="1" manualBreakCount="1">
    <brk id="33" max="1048575" man="1"/>
  </colBreaks>
  <ignoredErrors>
    <ignoredError sqref="T10:T2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59049" r:id="rId4" name="Button 3945">
              <controlPr defaultSize="0" print="0" autoLine="0" autoPict="0" macro="[0]!ButtonOpenAll">
                <anchor moveWithCells="1" sizeWithCells="1">
                  <from>
                    <xdr:col>2</xdr:col>
                    <xdr:colOff>2800350</xdr:colOff>
                    <xdr:row>3</xdr:row>
                    <xdr:rowOff>104775</xdr:rowOff>
                  </from>
                  <to>
                    <xdr:col>2</xdr:col>
                    <xdr:colOff>3876675</xdr:colOff>
                    <xdr:row>5</xdr:row>
                    <xdr:rowOff>85725</xdr:rowOff>
                  </to>
                </anchor>
              </controlPr>
            </control>
          </mc:Choice>
        </mc:AlternateContent>
        <mc:AlternateContent xmlns:mc="http://schemas.openxmlformats.org/markup-compatibility/2006">
          <mc:Choice Requires="x14">
            <control shapeId="1627207" r:id="rId5" name="Button 4167">
              <controlPr defaultSize="0" print="0" autoLine="0" autoPict="0" macro="[0]!ButtonD4_CloseAll">
                <anchor moveWithCells="1" sizeWithCells="1">
                  <from>
                    <xdr:col>2</xdr:col>
                    <xdr:colOff>3981450</xdr:colOff>
                    <xdr:row>3</xdr:row>
                    <xdr:rowOff>85725</xdr:rowOff>
                  </from>
                  <to>
                    <xdr:col>5</xdr:col>
                    <xdr:colOff>38100</xdr:colOff>
                    <xdr:row>5</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88555558946501"/>
  </sheetPr>
  <dimension ref="A1:AN76"/>
  <sheetViews>
    <sheetView showGridLines="0" zoomScale="85" zoomScaleNormal="85" workbookViewId="0">
      <pane ySplit="8" topLeftCell="A39" activePane="bottomLeft" state="frozen"/>
      <selection pane="bottomLeft" activeCell="O58" sqref="O58"/>
    </sheetView>
  </sheetViews>
  <sheetFormatPr defaultRowHeight="15" outlineLevelCol="1" x14ac:dyDescent="0.25"/>
  <cols>
    <col min="1" max="1" width="1.7109375" style="150" customWidth="1"/>
    <col min="2" max="2" width="5" style="150" customWidth="1"/>
    <col min="3" max="3" width="65.85546875" style="150" customWidth="1"/>
    <col min="4" max="4" width="2.5703125" style="150" customWidth="1" outlineLevel="1"/>
    <col min="5" max="5" width="5.7109375" style="150" customWidth="1" outlineLevel="1"/>
    <col min="6" max="6" width="2.5703125" style="150" customWidth="1" outlineLevel="1"/>
    <col min="7" max="7" width="6.140625" style="150" customWidth="1" outlineLevel="1"/>
    <col min="8" max="8" width="2.5703125" style="150" customWidth="1"/>
    <col min="9" max="9" width="5.28515625" style="150" hidden="1" customWidth="1"/>
    <col min="10"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7.28515625" style="150" customWidth="1"/>
    <col min="20" max="20" width="13.28515625" style="150" customWidth="1"/>
    <col min="21" max="21" width="8.28515625" style="150" hidden="1" customWidth="1"/>
    <col min="22" max="22" width="6.710937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16384" width="9.140625" style="150"/>
  </cols>
  <sheetData>
    <row r="1" spans="1:40" ht="30" customHeight="1" x14ac:dyDescent="0.25">
      <c r="A1" s="332"/>
      <c r="B1" s="172"/>
      <c r="C1" s="355" t="s">
        <v>353</v>
      </c>
      <c r="D1" s="355"/>
      <c r="E1" s="355"/>
      <c r="F1" s="355"/>
      <c r="G1" s="355"/>
      <c r="H1" s="355"/>
      <c r="I1" s="355"/>
      <c r="J1" s="355"/>
      <c r="K1" s="355"/>
      <c r="L1" s="355"/>
      <c r="M1" s="355"/>
      <c r="N1" s="355"/>
      <c r="O1" s="355"/>
      <c r="P1" s="355"/>
      <c r="Q1" s="355"/>
      <c r="R1" s="355"/>
      <c r="S1" s="355"/>
      <c r="T1" s="355"/>
      <c r="U1" s="355"/>
      <c r="V1" s="355"/>
      <c r="W1" s="355"/>
      <c r="X1" s="172"/>
      <c r="Y1" s="172"/>
    </row>
    <row r="2" spans="1:40" x14ac:dyDescent="0.25">
      <c r="B2" s="173"/>
      <c r="C2" s="368" t="s">
        <v>1631</v>
      </c>
      <c r="D2" s="368"/>
      <c r="E2" s="368"/>
      <c r="F2" s="368"/>
      <c r="G2" s="368"/>
      <c r="H2" s="368"/>
      <c r="I2" s="368"/>
      <c r="J2" s="368"/>
      <c r="K2" s="368"/>
      <c r="L2" s="368"/>
      <c r="M2" s="368"/>
      <c r="N2" s="368"/>
      <c r="O2" s="368"/>
      <c r="P2" s="368"/>
      <c r="Q2" s="368"/>
      <c r="R2" s="368"/>
      <c r="S2" s="368"/>
      <c r="T2" s="368"/>
      <c r="U2" s="368"/>
      <c r="V2" s="368"/>
      <c r="W2" s="173"/>
      <c r="X2" s="173"/>
      <c r="Y2" s="173"/>
    </row>
    <row r="3" spans="1:40" x14ac:dyDescent="0.25">
      <c r="B3" s="173"/>
      <c r="C3" s="368" t="s">
        <v>1632</v>
      </c>
      <c r="D3" s="368"/>
      <c r="E3" s="368"/>
      <c r="F3" s="368"/>
      <c r="G3" s="368"/>
      <c r="H3" s="368"/>
      <c r="I3" s="368"/>
      <c r="J3" s="368"/>
      <c r="K3" s="368"/>
      <c r="L3" s="368"/>
      <c r="M3" s="368"/>
      <c r="N3" s="368"/>
      <c r="O3" s="368"/>
      <c r="P3" s="368"/>
      <c r="Q3" s="368"/>
      <c r="R3" s="368"/>
      <c r="S3" s="368"/>
      <c r="T3" s="368"/>
      <c r="U3" s="368"/>
      <c r="V3" s="368"/>
      <c r="W3" s="173"/>
      <c r="X3" s="173"/>
      <c r="Y3" s="173"/>
    </row>
    <row r="4" spans="1:40" x14ac:dyDescent="0.25">
      <c r="B4" s="173"/>
      <c r="C4" s="149"/>
      <c r="D4" s="149"/>
      <c r="E4" s="149"/>
      <c r="F4" s="149"/>
      <c r="G4" s="149"/>
      <c r="H4" s="149"/>
      <c r="I4" s="149"/>
      <c r="J4" s="149"/>
      <c r="K4" s="149"/>
      <c r="L4" s="149"/>
      <c r="M4" s="149"/>
      <c r="N4" s="149"/>
      <c r="O4" s="149"/>
      <c r="P4" s="149"/>
      <c r="Q4" s="149"/>
      <c r="R4" s="149"/>
      <c r="S4" s="149"/>
      <c r="T4" s="149"/>
      <c r="U4" s="149"/>
      <c r="V4" s="149"/>
      <c r="W4" s="149"/>
      <c r="X4" s="149"/>
      <c r="Y4" s="149"/>
    </row>
    <row r="5" spans="1:40" s="153" customFormat="1" ht="14.25" customHeight="1" x14ac:dyDescent="0.25">
      <c r="B5" s="174"/>
      <c r="C5" s="289"/>
      <c r="D5" s="289"/>
      <c r="E5" s="289"/>
      <c r="F5" s="289"/>
      <c r="G5" s="289"/>
      <c r="H5" s="289"/>
      <c r="I5" s="289"/>
      <c r="J5" s="289"/>
      <c r="K5" s="289"/>
      <c r="L5" s="367"/>
      <c r="M5" s="367"/>
      <c r="N5" s="367"/>
      <c r="O5" s="367"/>
      <c r="P5" s="367"/>
      <c r="Q5" s="367"/>
      <c r="R5" s="367"/>
      <c r="S5" s="367"/>
      <c r="T5" s="367"/>
      <c r="U5" s="367"/>
      <c r="V5" s="367"/>
      <c r="W5" s="367"/>
      <c r="X5" s="367"/>
      <c r="Y5" s="367"/>
      <c r="Z5" s="367"/>
      <c r="AA5" s="367"/>
      <c r="AB5" s="367"/>
      <c r="AC5" s="367"/>
      <c r="AD5" s="367"/>
    </row>
    <row r="6" spans="1:40" s="153" customFormat="1" x14ac:dyDescent="0.25">
      <c r="B6" s="154"/>
      <c r="C6" s="453"/>
      <c r="D6" s="453"/>
      <c r="E6" s="453"/>
      <c r="F6" s="453"/>
      <c r="G6" s="453"/>
      <c r="H6" s="453"/>
      <c r="I6" s="453"/>
      <c r="J6" s="453"/>
      <c r="K6" s="453"/>
      <c r="L6" s="453"/>
      <c r="M6" s="453"/>
      <c r="N6" s="453"/>
      <c r="O6" s="453"/>
      <c r="P6" s="453"/>
      <c r="Q6" s="453"/>
      <c r="R6" s="453"/>
      <c r="S6" s="453"/>
      <c r="T6" s="154"/>
      <c r="U6" s="154"/>
      <c r="V6" s="154"/>
      <c r="W6" s="154"/>
      <c r="X6" s="154"/>
      <c r="Y6" s="154"/>
    </row>
    <row r="7" spans="1:40" s="153" customFormat="1" ht="37.5" customHeight="1" x14ac:dyDescent="0.25">
      <c r="B7" s="168"/>
      <c r="C7" s="362" t="s">
        <v>354</v>
      </c>
      <c r="D7" s="325"/>
      <c r="E7" s="361" t="s">
        <v>355</v>
      </c>
      <c r="F7" s="326"/>
      <c r="G7" s="361" t="s">
        <v>356</v>
      </c>
      <c r="H7" s="155"/>
      <c r="I7" s="156"/>
      <c r="J7" s="364" t="s">
        <v>1694</v>
      </c>
      <c r="K7" s="365"/>
      <c r="L7" s="365"/>
      <c r="M7" s="365"/>
      <c r="N7" s="365"/>
      <c r="O7" s="365"/>
      <c r="P7" s="365"/>
      <c r="Q7" s="365"/>
      <c r="R7" s="365"/>
      <c r="S7" s="156"/>
      <c r="T7" s="363" t="s">
        <v>357</v>
      </c>
      <c r="U7" s="363"/>
      <c r="V7" s="363"/>
      <c r="W7" s="157"/>
      <c r="X7" s="157"/>
      <c r="Y7" s="157"/>
      <c r="Z7" s="157"/>
      <c r="AH7" s="362" t="s">
        <v>358</v>
      </c>
      <c r="AI7" s="362"/>
      <c r="AJ7" s="362"/>
      <c r="AK7" s="362"/>
      <c r="AL7" s="362"/>
      <c r="AM7" s="362"/>
      <c r="AN7" s="362"/>
    </row>
    <row r="8" spans="1:40" s="153" customFormat="1" ht="80.25" customHeight="1" x14ac:dyDescent="0.25">
      <c r="B8" s="168"/>
      <c r="C8" s="362"/>
      <c r="D8" s="325"/>
      <c r="E8" s="361"/>
      <c r="F8" s="327"/>
      <c r="G8" s="361"/>
      <c r="H8" s="155"/>
      <c r="J8" s="159" t="s">
        <v>511</v>
      </c>
      <c r="K8" s="159" t="s">
        <v>512</v>
      </c>
      <c r="L8" s="179">
        <v>0</v>
      </c>
      <c r="M8" s="179">
        <v>0.2</v>
      </c>
      <c r="N8" s="179">
        <v>0.4</v>
      </c>
      <c r="O8" s="179">
        <v>0.6</v>
      </c>
      <c r="P8" s="179">
        <v>0.8</v>
      </c>
      <c r="Q8" s="179">
        <v>1</v>
      </c>
      <c r="R8" s="180" t="s">
        <v>359</v>
      </c>
      <c r="T8" s="161"/>
      <c r="U8" s="161" t="s">
        <v>513</v>
      </c>
      <c r="V8" s="160" t="s">
        <v>514</v>
      </c>
      <c r="W8" s="158"/>
      <c r="Y8" s="158"/>
      <c r="AH8" s="362"/>
      <c r="AI8" s="362"/>
      <c r="AJ8" s="362"/>
      <c r="AK8" s="362"/>
      <c r="AL8" s="362"/>
      <c r="AM8" s="362"/>
      <c r="AN8" s="362"/>
    </row>
    <row r="9" spans="1:40" ht="42" customHeight="1" x14ac:dyDescent="0.25">
      <c r="B9" s="288"/>
      <c r="D9" s="126"/>
      <c r="E9" s="126"/>
      <c r="F9" s="126"/>
      <c r="G9" s="126"/>
      <c r="H9" s="126"/>
      <c r="K9" s="32"/>
      <c r="L9" s="32"/>
      <c r="M9" s="32"/>
      <c r="N9" s="32"/>
      <c r="O9" s="32"/>
      <c r="P9" s="33"/>
      <c r="Q9" s="116"/>
      <c r="R9" s="117"/>
      <c r="T9" s="34"/>
      <c r="U9" s="34"/>
      <c r="V9" s="33"/>
      <c r="W9" s="150" t="s">
        <v>515</v>
      </c>
      <c r="X9" s="150" t="s">
        <v>516</v>
      </c>
      <c r="Z9" s="118" t="s">
        <v>360</v>
      </c>
    </row>
    <row r="10" spans="1:40" ht="49.5" customHeight="1" x14ac:dyDescent="0.25">
      <c r="B10" s="288">
        <v>1</v>
      </c>
      <c r="C10" s="141" t="s">
        <v>361</v>
      </c>
      <c r="D10" s="126"/>
      <c r="E10" s="270" t="s">
        <v>362</v>
      </c>
      <c r="F10" s="270"/>
      <c r="G10" s="270"/>
      <c r="H10" s="126"/>
      <c r="I10" s="152">
        <f>SUM(K10:K60)</f>
        <v>0</v>
      </c>
      <c r="J10" s="124">
        <f>SUM(L10:Q10)</f>
        <v>0</v>
      </c>
      <c r="K10" s="124">
        <f t="shared" ref="K10" si="0">SUM(L10:Q10)</f>
        <v>0</v>
      </c>
      <c r="L10" s="122"/>
      <c r="M10" s="122"/>
      <c r="N10" s="122"/>
      <c r="O10" s="122"/>
      <c r="P10" s="123"/>
      <c r="Q10" s="122"/>
      <c r="R10" s="123"/>
      <c r="T10" s="125" t="str">
        <f>IF(SUM(L10:Q10)=1,((L10*0)+(M10*20)+(N10*40)+(O10*60)+(P10*80)+(Q10*100)),"")</f>
        <v/>
      </c>
      <c r="U10" s="147" t="e">
        <f>1/$J$62</f>
        <v>#DIV/0!</v>
      </c>
      <c r="V10" s="127" t="e">
        <f t="shared" ref="V10" si="1">1/$K$62</f>
        <v>#DIV/0!</v>
      </c>
      <c r="W10" s="139" t="e">
        <f>IF(R10=1,0,T10*U10)</f>
        <v>#VALUE!</v>
      </c>
      <c r="X10" s="35" t="e">
        <f t="shared" ref="X10" si="2">IF(R10=1,0,T10*V10)</f>
        <v>#VALUE!</v>
      </c>
      <c r="Z10" s="360"/>
      <c r="AA10" s="360"/>
    </row>
    <row r="11" spans="1:40" ht="50.25" customHeight="1" x14ac:dyDescent="0.25">
      <c r="B11" s="288" t="s">
        <v>363</v>
      </c>
      <c r="C11" s="145" t="s">
        <v>364</v>
      </c>
      <c r="D11" s="126"/>
      <c r="E11" s="270" t="s">
        <v>365</v>
      </c>
      <c r="F11" s="270"/>
      <c r="G11" s="270"/>
      <c r="H11" s="126"/>
      <c r="I11" s="152"/>
      <c r="J11" s="152"/>
      <c r="K11" s="124">
        <f t="shared" ref="K11" si="3">SUM(L11:Q11)</f>
        <v>0</v>
      </c>
      <c r="L11" s="122"/>
      <c r="M11" s="122"/>
      <c r="N11" s="122"/>
      <c r="O11" s="122"/>
      <c r="P11" s="123"/>
      <c r="Q11" s="122"/>
      <c r="R11" s="123"/>
      <c r="T11" s="125" t="str">
        <f t="shared" ref="T11" si="4">IF(SUM(L11:Q11)=1,((L11*0)+(M11*20)+(N11*40)+(O11*60)+(P11*80)+(Q11*100)),"")</f>
        <v/>
      </c>
      <c r="U11" s="147"/>
      <c r="V11" s="127" t="e">
        <f t="shared" ref="V11" si="5">1/$K$62</f>
        <v>#DIV/0!</v>
      </c>
      <c r="W11" s="139"/>
      <c r="X11" s="35" t="e">
        <f t="shared" ref="X11" si="6">IF(R11=1,0,T11*V11)</f>
        <v>#VALUE!</v>
      </c>
      <c r="Z11" s="360"/>
      <c r="AA11" s="360"/>
      <c r="AH11" s="359" t="s">
        <v>1633</v>
      </c>
      <c r="AI11" s="359"/>
      <c r="AJ11" s="359"/>
      <c r="AK11" s="359"/>
      <c r="AL11" s="359"/>
      <c r="AM11" s="359"/>
      <c r="AN11" s="359"/>
    </row>
    <row r="12" spans="1:40" ht="49.5" customHeight="1" x14ac:dyDescent="0.25">
      <c r="B12" s="288">
        <v>2</v>
      </c>
      <c r="C12" s="141" t="s">
        <v>366</v>
      </c>
      <c r="D12" s="176"/>
      <c r="E12" s="264" t="s">
        <v>367</v>
      </c>
      <c r="F12" s="266"/>
      <c r="G12" s="265" t="s">
        <v>368</v>
      </c>
      <c r="H12" s="115"/>
      <c r="I12" s="152"/>
      <c r="J12" s="124">
        <f>SUM(L12:Q12)</f>
        <v>0</v>
      </c>
      <c r="K12" s="124">
        <f t="shared" ref="K12:K50" si="7">SUM(L12:Q12)</f>
        <v>0</v>
      </c>
      <c r="L12" s="122"/>
      <c r="M12" s="122"/>
      <c r="N12" s="122"/>
      <c r="O12" s="122"/>
      <c r="P12" s="123"/>
      <c r="Q12" s="122"/>
      <c r="R12" s="123"/>
      <c r="T12" s="125" t="str">
        <f t="shared" ref="T12" si="8">IF(SUM(L12:Q12)=1,((L12*0)+(M12*20)+(N12*40)+(O12*60)+(P12*80)+(Q12*100)),"")</f>
        <v/>
      </c>
      <c r="U12" s="147" t="e">
        <f>1/$J$62</f>
        <v>#DIV/0!</v>
      </c>
      <c r="V12" s="127" t="e">
        <f t="shared" ref="V12:V41" si="9">1/$K$62</f>
        <v>#DIV/0!</v>
      </c>
      <c r="W12" s="186" t="e">
        <f>IF(R12=1,0,T12*U12)</f>
        <v>#VALUE!</v>
      </c>
      <c r="X12" s="35" t="e">
        <f t="shared" ref="X12:X50" si="10">IF(R12=1,0,T12*V12)</f>
        <v>#VALUE!</v>
      </c>
      <c r="Z12" s="360"/>
      <c r="AA12" s="360"/>
      <c r="AH12" s="356" t="s">
        <v>1634</v>
      </c>
      <c r="AI12" s="356"/>
      <c r="AJ12" s="356"/>
      <c r="AK12" s="356"/>
      <c r="AL12" s="356"/>
      <c r="AM12" s="356"/>
      <c r="AN12" s="356"/>
    </row>
    <row r="13" spans="1:40" ht="51" customHeight="1" x14ac:dyDescent="0.25">
      <c r="B13" s="288" t="s">
        <v>369</v>
      </c>
      <c r="C13" s="145" t="s">
        <v>370</v>
      </c>
      <c r="D13" s="176"/>
      <c r="E13" s="264" t="s">
        <v>371</v>
      </c>
      <c r="F13" s="266"/>
      <c r="G13" s="266"/>
      <c r="H13" s="115"/>
      <c r="I13" s="152"/>
      <c r="J13" s="152"/>
      <c r="K13" s="124">
        <f t="shared" si="7"/>
        <v>0</v>
      </c>
      <c r="L13" s="122"/>
      <c r="M13" s="122"/>
      <c r="N13" s="122"/>
      <c r="O13" s="122"/>
      <c r="P13" s="123"/>
      <c r="Q13" s="122"/>
      <c r="R13" s="123"/>
      <c r="T13" s="125" t="str">
        <f t="shared" ref="T13:T50" si="11">IF(SUM(L13:Q13)=1,((L13*0)+(M13*20)+(N13*40)+(O13*60)+(P13*80)+(Q13*100)),"")</f>
        <v/>
      </c>
      <c r="U13" s="147"/>
      <c r="V13" s="127" t="e">
        <f t="shared" si="9"/>
        <v>#DIV/0!</v>
      </c>
      <c r="W13" s="139"/>
      <c r="X13" s="35" t="e">
        <f t="shared" si="10"/>
        <v>#VALUE!</v>
      </c>
      <c r="Z13" s="360"/>
      <c r="AA13" s="360"/>
      <c r="AH13" s="359" t="s">
        <v>1635</v>
      </c>
      <c r="AI13" s="359"/>
      <c r="AJ13" s="359"/>
      <c r="AK13" s="359"/>
      <c r="AL13" s="359"/>
      <c r="AM13" s="359"/>
      <c r="AN13" s="359"/>
    </row>
    <row r="14" spans="1:40" ht="55.5" customHeight="1" x14ac:dyDescent="0.25">
      <c r="B14" s="288">
        <v>3</v>
      </c>
      <c r="C14" s="141" t="s">
        <v>372</v>
      </c>
      <c r="D14" s="176"/>
      <c r="E14" s="266" t="s">
        <v>373</v>
      </c>
      <c r="F14" s="266"/>
      <c r="G14" s="265" t="s">
        <v>374</v>
      </c>
      <c r="H14" s="115"/>
      <c r="I14" s="152"/>
      <c r="J14" s="124">
        <f>SUM(L14:Q14)</f>
        <v>0</v>
      </c>
      <c r="K14" s="124">
        <f t="shared" si="7"/>
        <v>0</v>
      </c>
      <c r="L14" s="122"/>
      <c r="M14" s="122"/>
      <c r="N14" s="122"/>
      <c r="O14" s="122"/>
      <c r="P14" s="123"/>
      <c r="Q14" s="122"/>
      <c r="R14" s="123"/>
      <c r="T14" s="125" t="str">
        <f t="shared" si="11"/>
        <v/>
      </c>
      <c r="U14" s="147" t="e">
        <f>1/$J$62</f>
        <v>#DIV/0!</v>
      </c>
      <c r="V14" s="127" t="e">
        <f t="shared" si="9"/>
        <v>#DIV/0!</v>
      </c>
      <c r="W14" s="186" t="e">
        <f>IF(R14=1,0,T14*U14)</f>
        <v>#VALUE!</v>
      </c>
      <c r="X14" s="35" t="e">
        <f t="shared" si="10"/>
        <v>#VALUE!</v>
      </c>
      <c r="Z14" s="360"/>
      <c r="AA14" s="360"/>
      <c r="AH14" s="359" t="s">
        <v>1636</v>
      </c>
      <c r="AI14" s="359"/>
      <c r="AJ14" s="359"/>
      <c r="AK14" s="359"/>
      <c r="AL14" s="359"/>
      <c r="AM14" s="359"/>
      <c r="AN14" s="359"/>
    </row>
    <row r="15" spans="1:40" ht="51.75" customHeight="1" x14ac:dyDescent="0.25">
      <c r="B15" s="288" t="s">
        <v>375</v>
      </c>
      <c r="C15" s="146" t="s">
        <v>376</v>
      </c>
      <c r="D15" s="177"/>
      <c r="E15" s="264" t="s">
        <v>377</v>
      </c>
      <c r="F15" s="266"/>
      <c r="G15" s="266"/>
      <c r="H15" s="120"/>
      <c r="I15" s="152"/>
      <c r="J15" s="152"/>
      <c r="K15" s="124">
        <f t="shared" si="7"/>
        <v>0</v>
      </c>
      <c r="L15" s="122"/>
      <c r="M15" s="122"/>
      <c r="N15" s="122"/>
      <c r="O15" s="122"/>
      <c r="P15" s="123"/>
      <c r="Q15" s="122"/>
      <c r="R15" s="123"/>
      <c r="T15" s="125" t="str">
        <f t="shared" si="11"/>
        <v/>
      </c>
      <c r="U15" s="147"/>
      <c r="V15" s="127" t="e">
        <f t="shared" si="9"/>
        <v>#DIV/0!</v>
      </c>
      <c r="W15" s="139"/>
      <c r="X15" s="35" t="e">
        <f t="shared" si="10"/>
        <v>#VALUE!</v>
      </c>
      <c r="Z15" s="360"/>
      <c r="AA15" s="360"/>
      <c r="AH15" s="359" t="s">
        <v>1637</v>
      </c>
      <c r="AI15" s="359"/>
      <c r="AJ15" s="359"/>
      <c r="AK15" s="359"/>
      <c r="AL15" s="359"/>
      <c r="AM15" s="359"/>
      <c r="AN15" s="359"/>
    </row>
    <row r="16" spans="1:40" ht="60" customHeight="1" x14ac:dyDescent="0.25">
      <c r="B16" s="288">
        <v>4</v>
      </c>
      <c r="C16" s="141" t="s">
        <v>378</v>
      </c>
      <c r="D16" s="119"/>
      <c r="E16" s="270" t="s">
        <v>379</v>
      </c>
      <c r="F16" s="266"/>
      <c r="G16" s="265" t="s">
        <v>380</v>
      </c>
      <c r="H16" s="119"/>
      <c r="I16" s="152"/>
      <c r="J16" s="124">
        <f>SUM(L16:Q16)</f>
        <v>0</v>
      </c>
      <c r="K16" s="124">
        <f t="shared" si="7"/>
        <v>0</v>
      </c>
      <c r="L16" s="122"/>
      <c r="M16" s="122"/>
      <c r="N16" s="122"/>
      <c r="O16" s="122"/>
      <c r="P16" s="123"/>
      <c r="Q16" s="122"/>
      <c r="R16" s="123"/>
      <c r="T16" s="125" t="str">
        <f t="shared" si="11"/>
        <v/>
      </c>
      <c r="U16" s="147" t="e">
        <f>1/$J$62</f>
        <v>#DIV/0!</v>
      </c>
      <c r="V16" s="127" t="e">
        <f t="shared" si="9"/>
        <v>#DIV/0!</v>
      </c>
      <c r="W16" s="139" t="e">
        <f>IF(R16=1,0,T16*U16)</f>
        <v>#VALUE!</v>
      </c>
      <c r="X16" s="35" t="e">
        <f t="shared" si="10"/>
        <v>#VALUE!</v>
      </c>
      <c r="Z16" s="360"/>
      <c r="AA16" s="360"/>
      <c r="AH16" s="359" t="s">
        <v>1638</v>
      </c>
      <c r="AI16" s="359"/>
      <c r="AJ16" s="359"/>
      <c r="AK16" s="359"/>
      <c r="AL16" s="359"/>
      <c r="AM16" s="359"/>
      <c r="AN16" s="359"/>
    </row>
    <row r="17" spans="2:40" ht="54" customHeight="1" x14ac:dyDescent="0.25">
      <c r="B17" s="288">
        <v>5</v>
      </c>
      <c r="C17" s="141" t="s">
        <v>381</v>
      </c>
      <c r="D17" s="126"/>
      <c r="E17" s="270" t="s">
        <v>382</v>
      </c>
      <c r="F17" s="270"/>
      <c r="G17" s="270"/>
      <c r="H17" s="126"/>
      <c r="I17" s="152"/>
      <c r="J17" s="124">
        <f>SUM(L17:Q17)</f>
        <v>0</v>
      </c>
      <c r="K17" s="124">
        <f t="shared" si="7"/>
        <v>0</v>
      </c>
      <c r="L17" s="122"/>
      <c r="M17" s="122"/>
      <c r="N17" s="122"/>
      <c r="O17" s="122"/>
      <c r="P17" s="123"/>
      <c r="Q17" s="122"/>
      <c r="R17" s="123"/>
      <c r="T17" s="125" t="str">
        <f t="shared" si="11"/>
        <v/>
      </c>
      <c r="U17" s="147" t="e">
        <f>1/$J$62</f>
        <v>#DIV/0!</v>
      </c>
      <c r="V17" s="127" t="e">
        <f t="shared" si="9"/>
        <v>#DIV/0!</v>
      </c>
      <c r="W17" s="139" t="e">
        <f>IF(R17=1,0,T17*U17)</f>
        <v>#VALUE!</v>
      </c>
      <c r="X17" s="35" t="e">
        <f t="shared" si="10"/>
        <v>#VALUE!</v>
      </c>
      <c r="Z17" s="360"/>
      <c r="AA17" s="360"/>
      <c r="AH17" s="359" t="s">
        <v>1639</v>
      </c>
      <c r="AI17" s="359"/>
      <c r="AJ17" s="359"/>
      <c r="AK17" s="359"/>
      <c r="AL17" s="359"/>
      <c r="AM17" s="359"/>
      <c r="AN17" s="359"/>
    </row>
    <row r="18" spans="2:40" ht="59.25" customHeight="1" x14ac:dyDescent="0.25">
      <c r="B18" s="288" t="s">
        <v>383</v>
      </c>
      <c r="C18" s="142" t="s">
        <v>384</v>
      </c>
      <c r="D18" s="115"/>
      <c r="E18" s="270" t="s">
        <v>385</v>
      </c>
      <c r="F18" s="271"/>
      <c r="G18" s="273"/>
      <c r="H18" s="115"/>
      <c r="I18" s="152"/>
      <c r="J18" s="152"/>
      <c r="K18" s="124">
        <f t="shared" si="7"/>
        <v>0</v>
      </c>
      <c r="L18" s="122"/>
      <c r="M18" s="122"/>
      <c r="N18" s="122"/>
      <c r="O18" s="122"/>
      <c r="P18" s="123"/>
      <c r="Q18" s="122"/>
      <c r="R18" s="123"/>
      <c r="T18" s="125" t="str">
        <f t="shared" si="11"/>
        <v/>
      </c>
      <c r="U18" s="147"/>
      <c r="V18" s="127" t="e">
        <f t="shared" si="9"/>
        <v>#DIV/0!</v>
      </c>
      <c r="W18" s="139"/>
      <c r="X18" s="35" t="e">
        <f t="shared" si="10"/>
        <v>#VALUE!</v>
      </c>
      <c r="Z18" s="360"/>
      <c r="AA18" s="360"/>
      <c r="AH18" s="359" t="s">
        <v>1640</v>
      </c>
      <c r="AI18" s="359"/>
      <c r="AJ18" s="359"/>
      <c r="AK18" s="359"/>
      <c r="AL18" s="359"/>
      <c r="AM18" s="359"/>
      <c r="AN18" s="359"/>
    </row>
    <row r="19" spans="2:40" ht="61.5" customHeight="1" x14ac:dyDescent="0.25">
      <c r="B19" s="288" t="s">
        <v>386</v>
      </c>
      <c r="C19" s="143" t="s">
        <v>387</v>
      </c>
      <c r="D19" s="115"/>
      <c r="E19" s="270" t="s">
        <v>388</v>
      </c>
      <c r="F19" s="271"/>
      <c r="G19" s="273"/>
      <c r="H19" s="115"/>
      <c r="I19" s="152"/>
      <c r="J19" s="152"/>
      <c r="K19" s="124">
        <f t="shared" si="7"/>
        <v>0</v>
      </c>
      <c r="L19" s="122"/>
      <c r="M19" s="122"/>
      <c r="N19" s="122"/>
      <c r="O19" s="122"/>
      <c r="P19" s="123"/>
      <c r="Q19" s="122"/>
      <c r="R19" s="123"/>
      <c r="T19" s="125" t="str">
        <f t="shared" si="11"/>
        <v/>
      </c>
      <c r="U19" s="147"/>
      <c r="V19" s="127" t="e">
        <f t="shared" si="9"/>
        <v>#DIV/0!</v>
      </c>
      <c r="W19" s="139"/>
      <c r="X19" s="35" t="e">
        <f t="shared" si="10"/>
        <v>#VALUE!</v>
      </c>
      <c r="Z19" s="360"/>
      <c r="AA19" s="360"/>
      <c r="AH19" s="359" t="s">
        <v>1641</v>
      </c>
      <c r="AI19" s="359"/>
      <c r="AJ19" s="359"/>
      <c r="AK19" s="359"/>
      <c r="AL19" s="359"/>
      <c r="AM19" s="359"/>
      <c r="AN19" s="359"/>
    </row>
    <row r="20" spans="2:40" ht="72" customHeight="1" x14ac:dyDescent="0.25">
      <c r="B20" s="288" t="s">
        <v>389</v>
      </c>
      <c r="C20" s="143" t="s">
        <v>390</v>
      </c>
      <c r="D20" s="115"/>
      <c r="E20" s="270" t="s">
        <v>391</v>
      </c>
      <c r="F20" s="271"/>
      <c r="G20" s="265" t="s">
        <v>392</v>
      </c>
      <c r="H20" s="115"/>
      <c r="I20" s="152"/>
      <c r="J20" s="152"/>
      <c r="K20" s="124">
        <f t="shared" si="7"/>
        <v>0</v>
      </c>
      <c r="L20" s="122"/>
      <c r="M20" s="122"/>
      <c r="N20" s="122"/>
      <c r="O20" s="122"/>
      <c r="P20" s="123"/>
      <c r="Q20" s="122"/>
      <c r="R20" s="123"/>
      <c r="T20" s="125" t="str">
        <f t="shared" si="11"/>
        <v/>
      </c>
      <c r="U20" s="147"/>
      <c r="V20" s="127" t="e">
        <f t="shared" si="9"/>
        <v>#DIV/0!</v>
      </c>
      <c r="W20" s="139"/>
      <c r="X20" s="35" t="e">
        <f t="shared" si="10"/>
        <v>#VALUE!</v>
      </c>
      <c r="Z20" s="360"/>
      <c r="AA20" s="360"/>
      <c r="AH20" s="359" t="s">
        <v>1642</v>
      </c>
      <c r="AI20" s="359"/>
      <c r="AJ20" s="359"/>
      <c r="AK20" s="359"/>
      <c r="AL20" s="359"/>
      <c r="AM20" s="359"/>
      <c r="AN20" s="359"/>
    </row>
    <row r="21" spans="2:40" ht="57.75" customHeight="1" x14ac:dyDescent="0.25">
      <c r="B21" s="288" t="s">
        <v>393</v>
      </c>
      <c r="C21" s="143" t="s">
        <v>394</v>
      </c>
      <c r="D21" s="115"/>
      <c r="E21" s="270" t="s">
        <v>395</v>
      </c>
      <c r="F21" s="271"/>
      <c r="G21" s="273"/>
      <c r="H21" s="115"/>
      <c r="I21" s="152"/>
      <c r="J21" s="152"/>
      <c r="K21" s="124">
        <f t="shared" si="7"/>
        <v>0</v>
      </c>
      <c r="L21" s="122"/>
      <c r="M21" s="122"/>
      <c r="N21" s="122"/>
      <c r="O21" s="122"/>
      <c r="P21" s="123"/>
      <c r="Q21" s="122"/>
      <c r="R21" s="123"/>
      <c r="T21" s="125" t="str">
        <f t="shared" si="11"/>
        <v/>
      </c>
      <c r="U21" s="147"/>
      <c r="V21" s="127" t="e">
        <f t="shared" si="9"/>
        <v>#DIV/0!</v>
      </c>
      <c r="W21" s="139"/>
      <c r="X21" s="35" t="e">
        <f t="shared" si="10"/>
        <v>#VALUE!</v>
      </c>
      <c r="Z21" s="360"/>
      <c r="AA21" s="360"/>
      <c r="AH21" s="359" t="s">
        <v>1643</v>
      </c>
      <c r="AI21" s="359"/>
      <c r="AJ21" s="359"/>
      <c r="AK21" s="359"/>
      <c r="AL21" s="359"/>
      <c r="AM21" s="359"/>
      <c r="AN21" s="359"/>
    </row>
    <row r="22" spans="2:40" ht="60.75" customHeight="1" x14ac:dyDescent="0.25">
      <c r="B22" s="288" t="s">
        <v>396</v>
      </c>
      <c r="C22" s="143" t="s">
        <v>397</v>
      </c>
      <c r="D22" s="115"/>
      <c r="E22" s="270" t="s">
        <v>398</v>
      </c>
      <c r="F22" s="271"/>
      <c r="G22" s="265" t="s">
        <v>399</v>
      </c>
      <c r="H22" s="115"/>
      <c r="I22" s="152"/>
      <c r="J22" s="152"/>
      <c r="K22" s="124">
        <f t="shared" si="7"/>
        <v>0</v>
      </c>
      <c r="L22" s="122"/>
      <c r="M22" s="122"/>
      <c r="N22" s="122"/>
      <c r="O22" s="122"/>
      <c r="P22" s="123"/>
      <c r="Q22" s="122"/>
      <c r="R22" s="123"/>
      <c r="T22" s="125" t="str">
        <f t="shared" si="11"/>
        <v/>
      </c>
      <c r="U22" s="147"/>
      <c r="V22" s="127" t="e">
        <f t="shared" si="9"/>
        <v>#DIV/0!</v>
      </c>
      <c r="W22" s="139"/>
      <c r="X22" s="35" t="e">
        <f t="shared" si="10"/>
        <v>#VALUE!</v>
      </c>
      <c r="Z22" s="360"/>
      <c r="AA22" s="360"/>
      <c r="AH22" s="332"/>
      <c r="AI22" s="332"/>
      <c r="AJ22" s="332"/>
      <c r="AK22" s="332"/>
      <c r="AL22" s="332"/>
      <c r="AM22" s="332"/>
      <c r="AN22" s="332"/>
    </row>
    <row r="23" spans="2:40" ht="57.75" customHeight="1" x14ac:dyDescent="0.25">
      <c r="B23" s="288" t="s">
        <v>400</v>
      </c>
      <c r="C23" s="143" t="s">
        <v>401</v>
      </c>
      <c r="D23" s="126"/>
      <c r="E23" s="270" t="s">
        <v>402</v>
      </c>
      <c r="F23" s="270"/>
      <c r="G23" s="270"/>
      <c r="H23" s="126"/>
      <c r="I23" s="152"/>
      <c r="J23" s="152"/>
      <c r="K23" s="124">
        <f t="shared" si="7"/>
        <v>0</v>
      </c>
      <c r="L23" s="122"/>
      <c r="M23" s="122"/>
      <c r="N23" s="122"/>
      <c r="O23" s="122"/>
      <c r="P23" s="123"/>
      <c r="Q23" s="122"/>
      <c r="R23" s="123"/>
      <c r="T23" s="125" t="str">
        <f t="shared" si="11"/>
        <v/>
      </c>
      <c r="U23" s="147"/>
      <c r="V23" s="127" t="e">
        <f t="shared" si="9"/>
        <v>#DIV/0!</v>
      </c>
      <c r="W23" s="139"/>
      <c r="X23" s="35" t="e">
        <f t="shared" si="10"/>
        <v>#VALUE!</v>
      </c>
      <c r="Z23" s="360"/>
      <c r="AA23" s="360"/>
      <c r="AH23" s="359" t="s">
        <v>1644</v>
      </c>
      <c r="AI23" s="359"/>
      <c r="AJ23" s="359"/>
      <c r="AK23" s="359"/>
      <c r="AL23" s="359"/>
      <c r="AM23" s="359"/>
      <c r="AN23" s="359"/>
    </row>
    <row r="24" spans="2:40" ht="62.25" customHeight="1" x14ac:dyDescent="0.25">
      <c r="B24" s="288" t="s">
        <v>403</v>
      </c>
      <c r="C24" s="144" t="s">
        <v>404</v>
      </c>
      <c r="D24" s="126"/>
      <c r="E24" s="270" t="s">
        <v>405</v>
      </c>
      <c r="F24" s="270"/>
      <c r="G24" s="265" t="s">
        <v>406</v>
      </c>
      <c r="H24" s="126"/>
      <c r="I24" s="152"/>
      <c r="J24" s="152"/>
      <c r="K24" s="124">
        <f t="shared" si="7"/>
        <v>0</v>
      </c>
      <c r="L24" s="122"/>
      <c r="M24" s="122"/>
      <c r="N24" s="122"/>
      <c r="O24" s="122"/>
      <c r="P24" s="123"/>
      <c r="Q24" s="122"/>
      <c r="R24" s="123"/>
      <c r="T24" s="125" t="str">
        <f t="shared" si="11"/>
        <v/>
      </c>
      <c r="U24" s="147"/>
      <c r="V24" s="127" t="e">
        <f t="shared" si="9"/>
        <v>#DIV/0!</v>
      </c>
      <c r="W24" s="139"/>
      <c r="X24" s="35" t="e">
        <f t="shared" si="10"/>
        <v>#VALUE!</v>
      </c>
      <c r="Z24" s="360"/>
      <c r="AA24" s="360"/>
      <c r="AH24" s="359" t="s">
        <v>1645</v>
      </c>
      <c r="AI24" s="359"/>
      <c r="AJ24" s="359"/>
      <c r="AK24" s="359"/>
      <c r="AL24" s="359"/>
      <c r="AM24" s="359"/>
      <c r="AN24" s="359"/>
    </row>
    <row r="25" spans="2:40" ht="55.5" customHeight="1" x14ac:dyDescent="0.25">
      <c r="B25" s="288">
        <v>6</v>
      </c>
      <c r="C25" s="141" t="s">
        <v>407</v>
      </c>
      <c r="D25" s="115"/>
      <c r="E25" s="270" t="s">
        <v>408</v>
      </c>
      <c r="F25" s="271"/>
      <c r="G25" s="273"/>
      <c r="H25" s="115"/>
      <c r="I25" s="152"/>
      <c r="J25" s="124">
        <f>SUM(L25:Q25)</f>
        <v>0</v>
      </c>
      <c r="K25" s="124">
        <f t="shared" si="7"/>
        <v>0</v>
      </c>
      <c r="L25" s="122"/>
      <c r="M25" s="122"/>
      <c r="N25" s="122"/>
      <c r="O25" s="122"/>
      <c r="P25" s="123"/>
      <c r="Q25" s="122"/>
      <c r="R25" s="123"/>
      <c r="T25" s="125" t="str">
        <f t="shared" si="11"/>
        <v/>
      </c>
      <c r="U25" s="147" t="e">
        <f>1/$J$62</f>
        <v>#DIV/0!</v>
      </c>
      <c r="V25" s="127" t="e">
        <f t="shared" si="9"/>
        <v>#DIV/0!</v>
      </c>
      <c r="W25" s="139" t="e">
        <f>IF(R25=1,0,T25*U25)</f>
        <v>#VALUE!</v>
      </c>
      <c r="X25" s="35" t="e">
        <f t="shared" si="10"/>
        <v>#VALUE!</v>
      </c>
      <c r="Z25" s="360"/>
      <c r="AA25" s="360"/>
      <c r="AH25" s="359" t="s">
        <v>1646</v>
      </c>
      <c r="AI25" s="359"/>
      <c r="AJ25" s="359"/>
      <c r="AK25" s="359"/>
      <c r="AL25" s="359"/>
      <c r="AM25" s="359"/>
      <c r="AN25" s="359"/>
    </row>
    <row r="26" spans="2:40" ht="54.75" customHeight="1" x14ac:dyDescent="0.25">
      <c r="B26" s="288">
        <v>7</v>
      </c>
      <c r="C26" s="141" t="s">
        <v>409</v>
      </c>
      <c r="D26" s="115"/>
      <c r="E26" s="270" t="s">
        <v>410</v>
      </c>
      <c r="F26" s="271"/>
      <c r="G26" s="273"/>
      <c r="H26" s="115"/>
      <c r="I26" s="152"/>
      <c r="J26" s="124">
        <f>SUM(L26:Q26)</f>
        <v>0</v>
      </c>
      <c r="K26" s="124">
        <f t="shared" si="7"/>
        <v>0</v>
      </c>
      <c r="L26" s="122"/>
      <c r="M26" s="122"/>
      <c r="N26" s="122"/>
      <c r="O26" s="122"/>
      <c r="P26" s="123"/>
      <c r="Q26" s="122"/>
      <c r="R26" s="123"/>
      <c r="T26" s="125" t="str">
        <f t="shared" si="11"/>
        <v/>
      </c>
      <c r="U26" s="147" t="e">
        <f>1/$J$62</f>
        <v>#DIV/0!</v>
      </c>
      <c r="V26" s="127" t="e">
        <f t="shared" si="9"/>
        <v>#DIV/0!</v>
      </c>
      <c r="W26" s="139" t="e">
        <f>IF(R26=1,0,T26*U26)</f>
        <v>#VALUE!</v>
      </c>
      <c r="X26" s="35" t="e">
        <f t="shared" si="10"/>
        <v>#VALUE!</v>
      </c>
      <c r="Z26" s="360"/>
      <c r="AA26" s="360"/>
      <c r="AH26" s="359" t="s">
        <v>1647</v>
      </c>
      <c r="AI26" s="359"/>
      <c r="AJ26" s="359"/>
      <c r="AK26" s="359"/>
      <c r="AL26" s="359"/>
      <c r="AM26" s="359"/>
      <c r="AN26" s="359"/>
    </row>
    <row r="27" spans="2:40" ht="55.5" customHeight="1" x14ac:dyDescent="0.25">
      <c r="B27" s="288" t="s">
        <v>411</v>
      </c>
      <c r="C27" s="142" t="s">
        <v>412</v>
      </c>
      <c r="D27" s="119"/>
      <c r="E27" s="266" t="s">
        <v>413</v>
      </c>
      <c r="F27" s="266"/>
      <c r="G27" s="266"/>
      <c r="H27" s="119"/>
      <c r="I27" s="152"/>
      <c r="J27" s="152"/>
      <c r="K27" s="124">
        <f t="shared" si="7"/>
        <v>0</v>
      </c>
      <c r="L27" s="122"/>
      <c r="M27" s="122"/>
      <c r="N27" s="122"/>
      <c r="O27" s="122"/>
      <c r="P27" s="123"/>
      <c r="Q27" s="122"/>
      <c r="R27" s="123"/>
      <c r="T27" s="125" t="str">
        <f t="shared" si="11"/>
        <v/>
      </c>
      <c r="U27" s="147"/>
      <c r="V27" s="127" t="e">
        <f t="shared" si="9"/>
        <v>#DIV/0!</v>
      </c>
      <c r="W27" s="139"/>
      <c r="X27" s="35" t="e">
        <f t="shared" si="10"/>
        <v>#VALUE!</v>
      </c>
      <c r="Z27" s="360"/>
      <c r="AA27" s="360"/>
      <c r="AH27" s="359" t="s">
        <v>1648</v>
      </c>
      <c r="AI27" s="359"/>
      <c r="AJ27" s="359"/>
      <c r="AK27" s="359"/>
      <c r="AL27" s="359"/>
      <c r="AM27" s="359"/>
      <c r="AN27" s="359"/>
    </row>
    <row r="28" spans="2:40" ht="55.5" customHeight="1" x14ac:dyDescent="0.25">
      <c r="B28" s="288" t="s">
        <v>414</v>
      </c>
      <c r="C28" s="143" t="s">
        <v>415</v>
      </c>
      <c r="D28" s="115"/>
      <c r="E28" s="266" t="s">
        <v>416</v>
      </c>
      <c r="F28" s="271"/>
      <c r="G28" s="265" t="s">
        <v>417</v>
      </c>
      <c r="H28" s="115"/>
      <c r="I28" s="152"/>
      <c r="J28" s="152"/>
      <c r="K28" s="124">
        <f t="shared" si="7"/>
        <v>0</v>
      </c>
      <c r="L28" s="122"/>
      <c r="M28" s="122"/>
      <c r="N28" s="122"/>
      <c r="O28" s="122"/>
      <c r="P28" s="123"/>
      <c r="Q28" s="122"/>
      <c r="R28" s="123"/>
      <c r="T28" s="125" t="str">
        <f t="shared" si="11"/>
        <v/>
      </c>
      <c r="U28" s="147"/>
      <c r="V28" s="127" t="e">
        <f t="shared" si="9"/>
        <v>#DIV/0!</v>
      </c>
      <c r="W28" s="139"/>
      <c r="X28" s="35" t="e">
        <f t="shared" si="10"/>
        <v>#VALUE!</v>
      </c>
      <c r="Z28" s="360"/>
      <c r="AA28" s="360"/>
      <c r="AH28" s="356" t="s">
        <v>1649</v>
      </c>
      <c r="AI28" s="356"/>
      <c r="AJ28" s="356"/>
      <c r="AK28" s="356"/>
      <c r="AL28" s="356"/>
      <c r="AM28" s="356"/>
      <c r="AN28" s="356"/>
    </row>
    <row r="29" spans="2:40" ht="53.25" customHeight="1" x14ac:dyDescent="0.25">
      <c r="B29" s="288" t="s">
        <v>418</v>
      </c>
      <c r="C29" s="143" t="s">
        <v>419</v>
      </c>
      <c r="D29" s="115"/>
      <c r="E29" s="271" t="s">
        <v>420</v>
      </c>
      <c r="F29" s="271"/>
      <c r="G29" s="265" t="s">
        <v>421</v>
      </c>
      <c r="H29" s="115"/>
      <c r="I29" s="152"/>
      <c r="J29" s="152"/>
      <c r="K29" s="124">
        <f t="shared" si="7"/>
        <v>0</v>
      </c>
      <c r="L29" s="122"/>
      <c r="M29" s="122"/>
      <c r="N29" s="122"/>
      <c r="O29" s="122"/>
      <c r="P29" s="123"/>
      <c r="Q29" s="122"/>
      <c r="R29" s="123"/>
      <c r="T29" s="125" t="str">
        <f t="shared" si="11"/>
        <v/>
      </c>
      <c r="U29" s="147"/>
      <c r="V29" s="127" t="e">
        <f t="shared" si="9"/>
        <v>#DIV/0!</v>
      </c>
      <c r="W29" s="139"/>
      <c r="X29" s="35" t="e">
        <f t="shared" si="10"/>
        <v>#VALUE!</v>
      </c>
      <c r="Z29" s="360"/>
      <c r="AA29" s="360"/>
      <c r="AH29" s="356" t="s">
        <v>1650</v>
      </c>
      <c r="AI29" s="356"/>
      <c r="AJ29" s="356"/>
      <c r="AK29" s="356"/>
      <c r="AL29" s="356"/>
      <c r="AM29" s="356"/>
      <c r="AN29" s="356"/>
    </row>
    <row r="30" spans="2:40" ht="57" customHeight="1" x14ac:dyDescent="0.25">
      <c r="B30" s="288" t="s">
        <v>422</v>
      </c>
      <c r="C30" s="143" t="s">
        <v>423</v>
      </c>
      <c r="D30" s="115"/>
      <c r="E30" s="271" t="s">
        <v>424</v>
      </c>
      <c r="F30" s="271"/>
      <c r="G30" s="265" t="s">
        <v>425</v>
      </c>
      <c r="H30" s="115"/>
      <c r="I30" s="152"/>
      <c r="J30" s="152"/>
      <c r="K30" s="124">
        <f t="shared" si="7"/>
        <v>0</v>
      </c>
      <c r="L30" s="122"/>
      <c r="M30" s="122"/>
      <c r="N30" s="122"/>
      <c r="O30" s="122"/>
      <c r="P30" s="123"/>
      <c r="Q30" s="122"/>
      <c r="R30" s="123"/>
      <c r="T30" s="125" t="str">
        <f t="shared" si="11"/>
        <v/>
      </c>
      <c r="U30" s="147"/>
      <c r="V30" s="127" t="e">
        <f t="shared" si="9"/>
        <v>#DIV/0!</v>
      </c>
      <c r="W30" s="139"/>
      <c r="X30" s="35" t="e">
        <f t="shared" si="10"/>
        <v>#VALUE!</v>
      </c>
      <c r="Z30" s="360"/>
      <c r="AA30" s="360"/>
      <c r="AH30" s="356" t="s">
        <v>1651</v>
      </c>
      <c r="AI30" s="356"/>
      <c r="AJ30" s="356"/>
      <c r="AK30" s="356"/>
      <c r="AL30" s="356"/>
      <c r="AM30" s="356"/>
      <c r="AN30" s="356"/>
    </row>
    <row r="31" spans="2:40" ht="59.25" customHeight="1" x14ac:dyDescent="0.25">
      <c r="B31" s="288" t="s">
        <v>426</v>
      </c>
      <c r="C31" s="143" t="s">
        <v>427</v>
      </c>
      <c r="D31" s="115"/>
      <c r="E31" s="271" t="s">
        <v>428</v>
      </c>
      <c r="F31" s="271"/>
      <c r="G31" s="273"/>
      <c r="H31" s="115"/>
      <c r="I31" s="152"/>
      <c r="J31" s="152"/>
      <c r="K31" s="124">
        <f t="shared" si="7"/>
        <v>0</v>
      </c>
      <c r="L31" s="122"/>
      <c r="M31" s="122"/>
      <c r="N31" s="122"/>
      <c r="O31" s="122"/>
      <c r="P31" s="123"/>
      <c r="Q31" s="122"/>
      <c r="R31" s="123"/>
      <c r="T31" s="125" t="str">
        <f t="shared" si="11"/>
        <v/>
      </c>
      <c r="U31" s="147"/>
      <c r="V31" s="127" t="e">
        <f t="shared" si="9"/>
        <v>#DIV/0!</v>
      </c>
      <c r="W31" s="139"/>
      <c r="X31" s="35" t="e">
        <f t="shared" si="10"/>
        <v>#VALUE!</v>
      </c>
      <c r="Z31" s="360"/>
      <c r="AA31" s="360"/>
      <c r="AH31" s="359" t="s">
        <v>1652</v>
      </c>
      <c r="AI31" s="359"/>
      <c r="AJ31" s="359"/>
      <c r="AK31" s="359"/>
      <c r="AL31" s="359"/>
      <c r="AM31" s="359"/>
      <c r="AN31" s="359"/>
    </row>
    <row r="32" spans="2:40" ht="54" customHeight="1" x14ac:dyDescent="0.25">
      <c r="B32" s="288" t="s">
        <v>429</v>
      </c>
      <c r="C32" s="143" t="s">
        <v>430</v>
      </c>
      <c r="D32" s="115"/>
      <c r="E32" s="271" t="s">
        <v>431</v>
      </c>
      <c r="F32" s="271"/>
      <c r="G32" s="273"/>
      <c r="H32" s="115"/>
      <c r="I32" s="152"/>
      <c r="J32" s="152"/>
      <c r="K32" s="124">
        <f t="shared" si="7"/>
        <v>0</v>
      </c>
      <c r="L32" s="122"/>
      <c r="M32" s="122"/>
      <c r="N32" s="122"/>
      <c r="O32" s="122"/>
      <c r="P32" s="123"/>
      <c r="Q32" s="122"/>
      <c r="R32" s="123"/>
      <c r="T32" s="125" t="str">
        <f t="shared" si="11"/>
        <v/>
      </c>
      <c r="U32" s="147"/>
      <c r="V32" s="127" t="e">
        <f t="shared" si="9"/>
        <v>#DIV/0!</v>
      </c>
      <c r="W32" s="139"/>
      <c r="X32" s="35" t="e">
        <f t="shared" si="10"/>
        <v>#VALUE!</v>
      </c>
      <c r="Z32" s="360"/>
      <c r="AA32" s="360"/>
      <c r="AH32" s="332"/>
      <c r="AI32" s="332"/>
      <c r="AJ32" s="332"/>
      <c r="AK32" s="332"/>
      <c r="AL32" s="332"/>
      <c r="AM32" s="332"/>
      <c r="AN32" s="332"/>
    </row>
    <row r="33" spans="2:40" ht="52.5" customHeight="1" x14ac:dyDescent="0.25">
      <c r="B33" s="288" t="s">
        <v>432</v>
      </c>
      <c r="C33" s="144" t="s">
        <v>433</v>
      </c>
      <c r="D33" s="115"/>
      <c r="E33" s="271" t="s">
        <v>434</v>
      </c>
      <c r="F33" s="271"/>
      <c r="G33" s="265" t="s">
        <v>435</v>
      </c>
      <c r="H33" s="115"/>
      <c r="I33" s="152"/>
      <c r="J33" s="152"/>
      <c r="K33" s="124">
        <f t="shared" si="7"/>
        <v>0</v>
      </c>
      <c r="L33" s="122"/>
      <c r="M33" s="122"/>
      <c r="N33" s="122"/>
      <c r="O33" s="122"/>
      <c r="P33" s="123"/>
      <c r="Q33" s="122"/>
      <c r="R33" s="123"/>
      <c r="T33" s="125" t="str">
        <f t="shared" si="11"/>
        <v/>
      </c>
      <c r="U33" s="147"/>
      <c r="V33" s="127" t="e">
        <f t="shared" si="9"/>
        <v>#DIV/0!</v>
      </c>
      <c r="W33" s="139"/>
      <c r="X33" s="35" t="e">
        <f t="shared" si="10"/>
        <v>#VALUE!</v>
      </c>
      <c r="Z33" s="360"/>
      <c r="AA33" s="360"/>
      <c r="AH33" s="332"/>
      <c r="AI33" s="332"/>
      <c r="AJ33" s="332"/>
      <c r="AK33" s="332"/>
      <c r="AL33" s="332"/>
      <c r="AM33" s="332"/>
      <c r="AN33" s="332"/>
    </row>
    <row r="34" spans="2:40" ht="54.75" customHeight="1" x14ac:dyDescent="0.25">
      <c r="B34" s="288">
        <v>8</v>
      </c>
      <c r="C34" s="141" t="s">
        <v>436</v>
      </c>
      <c r="D34" s="115"/>
      <c r="E34" s="271"/>
      <c r="F34" s="271"/>
      <c r="G34" s="273"/>
      <c r="H34" s="115"/>
      <c r="I34" s="152"/>
      <c r="J34" s="124">
        <f>SUM(L34:Q34)</f>
        <v>0</v>
      </c>
      <c r="K34" s="124">
        <f t="shared" si="7"/>
        <v>0</v>
      </c>
      <c r="L34" s="122"/>
      <c r="M34" s="122"/>
      <c r="N34" s="122"/>
      <c r="O34" s="122"/>
      <c r="P34" s="123"/>
      <c r="Q34" s="122"/>
      <c r="R34" s="123"/>
      <c r="T34" s="125" t="str">
        <f t="shared" si="11"/>
        <v/>
      </c>
      <c r="U34" s="147" t="e">
        <f>1/$J$62</f>
        <v>#DIV/0!</v>
      </c>
      <c r="V34" s="127" t="e">
        <f t="shared" si="9"/>
        <v>#DIV/0!</v>
      </c>
      <c r="W34" s="139" t="e">
        <f>IF(R34=1,0,T34*U34)</f>
        <v>#VALUE!</v>
      </c>
      <c r="X34" s="35" t="e">
        <f t="shared" si="10"/>
        <v>#VALUE!</v>
      </c>
      <c r="Z34" s="360"/>
      <c r="AA34" s="360"/>
      <c r="AH34" s="359" t="s">
        <v>1653</v>
      </c>
      <c r="AI34" s="359"/>
      <c r="AJ34" s="359"/>
      <c r="AK34" s="359"/>
      <c r="AL34" s="359"/>
      <c r="AM34" s="359"/>
      <c r="AN34" s="359"/>
    </row>
    <row r="35" spans="2:40" ht="51" customHeight="1" x14ac:dyDescent="0.25">
      <c r="B35" s="288" t="s">
        <v>437</v>
      </c>
      <c r="C35" s="142" t="s">
        <v>438</v>
      </c>
      <c r="D35" s="115"/>
      <c r="E35" s="271"/>
      <c r="F35" s="271"/>
      <c r="G35" s="273"/>
      <c r="H35" s="115"/>
      <c r="I35" s="152"/>
      <c r="J35" s="152"/>
      <c r="K35" s="124">
        <f t="shared" si="7"/>
        <v>0</v>
      </c>
      <c r="L35" s="122"/>
      <c r="M35" s="122"/>
      <c r="N35" s="122"/>
      <c r="O35" s="122"/>
      <c r="P35" s="123"/>
      <c r="Q35" s="122"/>
      <c r="R35" s="123"/>
      <c r="T35" s="125" t="str">
        <f t="shared" si="11"/>
        <v/>
      </c>
      <c r="U35" s="147"/>
      <c r="V35" s="127" t="e">
        <f t="shared" si="9"/>
        <v>#DIV/0!</v>
      </c>
      <c r="W35" s="139"/>
      <c r="X35" s="35" t="e">
        <f t="shared" si="10"/>
        <v>#VALUE!</v>
      </c>
      <c r="Z35" s="360"/>
      <c r="AA35" s="360"/>
      <c r="AH35" s="359" t="s">
        <v>1654</v>
      </c>
      <c r="AI35" s="359"/>
      <c r="AJ35" s="359"/>
      <c r="AK35" s="359"/>
      <c r="AL35" s="359"/>
      <c r="AM35" s="359"/>
      <c r="AN35" s="359"/>
    </row>
    <row r="36" spans="2:40" ht="54.75" customHeight="1" x14ac:dyDescent="0.25">
      <c r="B36" s="288" t="s">
        <v>439</v>
      </c>
      <c r="C36" s="143" t="s">
        <v>440</v>
      </c>
      <c r="D36" s="120"/>
      <c r="E36" s="271"/>
      <c r="F36" s="271"/>
      <c r="G36" s="273"/>
      <c r="H36" s="120"/>
      <c r="I36" s="152"/>
      <c r="J36" s="152"/>
      <c r="K36" s="124">
        <f t="shared" si="7"/>
        <v>0</v>
      </c>
      <c r="L36" s="122"/>
      <c r="M36" s="122"/>
      <c r="N36" s="122"/>
      <c r="O36" s="122"/>
      <c r="P36" s="123"/>
      <c r="Q36" s="122"/>
      <c r="R36" s="123"/>
      <c r="T36" s="125" t="str">
        <f t="shared" si="11"/>
        <v/>
      </c>
      <c r="U36" s="147"/>
      <c r="V36" s="127" t="e">
        <f t="shared" si="9"/>
        <v>#DIV/0!</v>
      </c>
      <c r="W36" s="139"/>
      <c r="X36" s="35" t="e">
        <f t="shared" si="10"/>
        <v>#VALUE!</v>
      </c>
      <c r="Z36" s="360"/>
      <c r="AA36" s="360"/>
      <c r="AH36" s="359" t="s">
        <v>1655</v>
      </c>
      <c r="AI36" s="359"/>
      <c r="AJ36" s="359"/>
      <c r="AK36" s="359"/>
      <c r="AL36" s="359"/>
      <c r="AM36" s="359"/>
      <c r="AN36" s="359"/>
    </row>
    <row r="37" spans="2:40" ht="49.5" customHeight="1" x14ac:dyDescent="0.25">
      <c r="B37" s="288" t="s">
        <v>441</v>
      </c>
      <c r="C37" s="143" t="s">
        <v>442</v>
      </c>
      <c r="D37" s="115"/>
      <c r="E37" s="271"/>
      <c r="F37" s="271"/>
      <c r="G37" s="273"/>
      <c r="H37" s="115"/>
      <c r="I37" s="152"/>
      <c r="J37" s="152"/>
      <c r="K37" s="124">
        <f t="shared" si="7"/>
        <v>0</v>
      </c>
      <c r="L37" s="122"/>
      <c r="M37" s="122"/>
      <c r="N37" s="122"/>
      <c r="O37" s="122"/>
      <c r="P37" s="123"/>
      <c r="Q37" s="122"/>
      <c r="R37" s="123"/>
      <c r="T37" s="125" t="str">
        <f t="shared" si="11"/>
        <v/>
      </c>
      <c r="U37" s="147"/>
      <c r="V37" s="127" t="e">
        <f t="shared" si="9"/>
        <v>#DIV/0!</v>
      </c>
      <c r="W37" s="139"/>
      <c r="X37" s="35" t="e">
        <f t="shared" si="10"/>
        <v>#VALUE!</v>
      </c>
      <c r="Z37" s="360"/>
      <c r="AA37" s="360"/>
      <c r="AH37" s="332"/>
      <c r="AI37" s="332"/>
      <c r="AJ37" s="332"/>
      <c r="AK37" s="332"/>
      <c r="AL37" s="332"/>
      <c r="AM37" s="332"/>
      <c r="AN37" s="332"/>
    </row>
    <row r="38" spans="2:40" ht="48.75" customHeight="1" x14ac:dyDescent="0.25">
      <c r="B38" s="288" t="s">
        <v>443</v>
      </c>
      <c r="C38" s="143" t="s">
        <v>444</v>
      </c>
      <c r="D38" s="115"/>
      <c r="E38" s="271"/>
      <c r="F38" s="271"/>
      <c r="G38" s="273"/>
      <c r="H38" s="115"/>
      <c r="I38" s="152"/>
      <c r="J38" s="152"/>
      <c r="K38" s="124">
        <f t="shared" si="7"/>
        <v>0</v>
      </c>
      <c r="L38" s="122"/>
      <c r="M38" s="122"/>
      <c r="N38" s="122"/>
      <c r="O38" s="122"/>
      <c r="P38" s="123"/>
      <c r="Q38" s="122"/>
      <c r="R38" s="123"/>
      <c r="T38" s="125" t="str">
        <f t="shared" si="11"/>
        <v/>
      </c>
      <c r="U38" s="147"/>
      <c r="V38" s="127" t="e">
        <f t="shared" si="9"/>
        <v>#DIV/0!</v>
      </c>
      <c r="W38" s="139"/>
      <c r="X38" s="35" t="e">
        <f t="shared" si="10"/>
        <v>#VALUE!</v>
      </c>
      <c r="Z38" s="360"/>
      <c r="AA38" s="360"/>
      <c r="AH38" s="359" t="s">
        <v>1656</v>
      </c>
      <c r="AI38" s="359"/>
      <c r="AJ38" s="359"/>
      <c r="AK38" s="359"/>
      <c r="AL38" s="359"/>
      <c r="AM38" s="359"/>
      <c r="AN38" s="359"/>
    </row>
    <row r="39" spans="2:40" ht="49.5" customHeight="1" x14ac:dyDescent="0.25">
      <c r="B39" s="288" t="s">
        <v>445</v>
      </c>
      <c r="C39" s="143" t="s">
        <v>446</v>
      </c>
      <c r="D39" s="115"/>
      <c r="E39" s="271"/>
      <c r="F39" s="271"/>
      <c r="G39" s="273"/>
      <c r="H39" s="115"/>
      <c r="I39" s="152"/>
      <c r="J39" s="152"/>
      <c r="K39" s="124">
        <f t="shared" si="7"/>
        <v>0</v>
      </c>
      <c r="L39" s="122"/>
      <c r="M39" s="122"/>
      <c r="N39" s="122"/>
      <c r="O39" s="122"/>
      <c r="P39" s="123"/>
      <c r="Q39" s="122"/>
      <c r="R39" s="123"/>
      <c r="T39" s="125" t="str">
        <f t="shared" si="11"/>
        <v/>
      </c>
      <c r="U39" s="147"/>
      <c r="V39" s="127" t="e">
        <f t="shared" si="9"/>
        <v>#DIV/0!</v>
      </c>
      <c r="W39" s="139"/>
      <c r="X39" s="35" t="e">
        <f t="shared" si="10"/>
        <v>#VALUE!</v>
      </c>
      <c r="Z39" s="360"/>
      <c r="AA39" s="360"/>
      <c r="AH39" s="359" t="s">
        <v>1657</v>
      </c>
      <c r="AI39" s="359"/>
      <c r="AJ39" s="359"/>
      <c r="AK39" s="359"/>
      <c r="AL39" s="359"/>
      <c r="AM39" s="359"/>
      <c r="AN39" s="359"/>
    </row>
    <row r="40" spans="2:40" ht="51" customHeight="1" x14ac:dyDescent="0.25">
      <c r="B40" s="288" t="s">
        <v>447</v>
      </c>
      <c r="C40" s="144" t="s">
        <v>448</v>
      </c>
      <c r="D40" s="115"/>
      <c r="E40" s="271"/>
      <c r="F40" s="271"/>
      <c r="G40" s="273"/>
      <c r="H40" s="115"/>
      <c r="I40" s="152"/>
      <c r="J40" s="152"/>
      <c r="K40" s="124">
        <f t="shared" si="7"/>
        <v>0</v>
      </c>
      <c r="L40" s="122"/>
      <c r="M40" s="122"/>
      <c r="N40" s="122"/>
      <c r="O40" s="122"/>
      <c r="P40" s="123"/>
      <c r="Q40" s="122"/>
      <c r="R40" s="123"/>
      <c r="T40" s="125" t="str">
        <f t="shared" si="11"/>
        <v/>
      </c>
      <c r="U40" s="147"/>
      <c r="V40" s="127" t="e">
        <f t="shared" si="9"/>
        <v>#DIV/0!</v>
      </c>
      <c r="W40" s="139"/>
      <c r="X40" s="35" t="e">
        <f t="shared" si="10"/>
        <v>#VALUE!</v>
      </c>
      <c r="Z40" s="360"/>
      <c r="AA40" s="360"/>
      <c r="AH40" s="359" t="s">
        <v>1658</v>
      </c>
      <c r="AI40" s="359"/>
      <c r="AJ40" s="359"/>
      <c r="AK40" s="359"/>
      <c r="AL40" s="359"/>
      <c r="AM40" s="359"/>
      <c r="AN40" s="359"/>
    </row>
    <row r="41" spans="2:40" ht="63" customHeight="1" x14ac:dyDescent="0.25">
      <c r="B41" s="288">
        <v>9</v>
      </c>
      <c r="C41" s="141" t="s">
        <v>449</v>
      </c>
      <c r="D41" s="115"/>
      <c r="E41" s="271" t="s">
        <v>450</v>
      </c>
      <c r="F41" s="271"/>
      <c r="G41" s="273"/>
      <c r="H41" s="115"/>
      <c r="I41" s="152"/>
      <c r="J41" s="124">
        <f>SUM(L41:Q41)</f>
        <v>0</v>
      </c>
      <c r="K41" s="124">
        <f t="shared" si="7"/>
        <v>0</v>
      </c>
      <c r="L41" s="122"/>
      <c r="M41" s="122"/>
      <c r="N41" s="122"/>
      <c r="O41" s="122"/>
      <c r="P41" s="123"/>
      <c r="Q41" s="122"/>
      <c r="R41" s="123"/>
      <c r="T41" s="125" t="str">
        <f t="shared" si="11"/>
        <v/>
      </c>
      <c r="U41" s="147" t="e">
        <f>1/$J$62</f>
        <v>#DIV/0!</v>
      </c>
      <c r="V41" s="127" t="e">
        <f t="shared" si="9"/>
        <v>#DIV/0!</v>
      </c>
      <c r="W41" s="139" t="e">
        <f>IF(R41=1,0,T41*U41)</f>
        <v>#VALUE!</v>
      </c>
      <c r="X41" s="35" t="e">
        <f t="shared" si="10"/>
        <v>#VALUE!</v>
      </c>
      <c r="Z41" s="360"/>
      <c r="AA41" s="360"/>
      <c r="AH41" s="359" t="s">
        <v>1659</v>
      </c>
      <c r="AI41" s="359"/>
      <c r="AJ41" s="359"/>
      <c r="AK41" s="359"/>
      <c r="AL41" s="359"/>
      <c r="AM41" s="359"/>
      <c r="AN41" s="359"/>
    </row>
    <row r="42" spans="2:40" ht="51.75" customHeight="1" x14ac:dyDescent="0.25">
      <c r="B42" s="288" t="s">
        <v>451</v>
      </c>
      <c r="C42" s="163" t="s">
        <v>452</v>
      </c>
      <c r="D42" s="120"/>
      <c r="E42" s="271" t="s">
        <v>453</v>
      </c>
      <c r="F42" s="271"/>
      <c r="G42" s="265" t="s">
        <v>454</v>
      </c>
      <c r="H42" s="120"/>
      <c r="I42" s="152"/>
      <c r="J42" s="152"/>
      <c r="K42" s="124">
        <f t="shared" si="7"/>
        <v>0</v>
      </c>
      <c r="L42" s="122"/>
      <c r="M42" s="122"/>
      <c r="N42" s="122"/>
      <c r="O42" s="122"/>
      <c r="P42" s="123"/>
      <c r="Q42" s="122"/>
      <c r="R42" s="123"/>
      <c r="T42" s="125" t="str">
        <f t="shared" si="11"/>
        <v/>
      </c>
      <c r="U42" s="147"/>
      <c r="V42" s="127" t="e">
        <f t="shared" ref="V42" si="12">1/$K$62</f>
        <v>#DIV/0!</v>
      </c>
      <c r="W42" s="139"/>
      <c r="X42" s="35" t="e">
        <f t="shared" si="10"/>
        <v>#VALUE!</v>
      </c>
      <c r="Z42" s="360"/>
      <c r="AA42" s="360"/>
      <c r="AH42" s="359" t="s">
        <v>1660</v>
      </c>
      <c r="AI42" s="359"/>
      <c r="AJ42" s="359"/>
      <c r="AK42" s="359"/>
      <c r="AL42" s="359"/>
      <c r="AM42" s="359"/>
      <c r="AN42" s="359"/>
    </row>
    <row r="43" spans="2:40" ht="49.5" customHeight="1" x14ac:dyDescent="0.25">
      <c r="B43" s="288" t="s">
        <v>455</v>
      </c>
      <c r="C43" s="143" t="s">
        <v>456</v>
      </c>
      <c r="D43" s="115"/>
      <c r="E43" s="271" t="s">
        <v>457</v>
      </c>
      <c r="F43" s="271"/>
      <c r="G43" s="273"/>
      <c r="H43" s="115"/>
      <c r="I43" s="152"/>
      <c r="J43" s="152"/>
      <c r="K43" s="124">
        <f t="shared" si="7"/>
        <v>0</v>
      </c>
      <c r="L43" s="122"/>
      <c r="M43" s="122"/>
      <c r="N43" s="122"/>
      <c r="O43" s="122"/>
      <c r="P43" s="123"/>
      <c r="Q43" s="122"/>
      <c r="R43" s="123"/>
      <c r="T43" s="125" t="str">
        <f t="shared" si="11"/>
        <v/>
      </c>
      <c r="U43" s="147"/>
      <c r="V43" s="127" t="e">
        <f t="shared" ref="V43" si="13">1/$K$62</f>
        <v>#DIV/0!</v>
      </c>
      <c r="W43" s="139"/>
      <c r="X43" s="35" t="e">
        <f t="shared" si="10"/>
        <v>#VALUE!</v>
      </c>
      <c r="Z43" s="360"/>
      <c r="AA43" s="360"/>
      <c r="AH43" s="359" t="s">
        <v>1661</v>
      </c>
      <c r="AI43" s="359"/>
      <c r="AJ43" s="359"/>
      <c r="AK43" s="359"/>
      <c r="AL43" s="359"/>
      <c r="AM43" s="359"/>
      <c r="AN43" s="359"/>
    </row>
    <row r="44" spans="2:40" ht="48" customHeight="1" x14ac:dyDescent="0.25">
      <c r="B44" s="288" t="s">
        <v>458</v>
      </c>
      <c r="C44" s="143" t="s">
        <v>459</v>
      </c>
      <c r="D44" s="115"/>
      <c r="E44" s="271" t="s">
        <v>460</v>
      </c>
      <c r="F44" s="271"/>
      <c r="G44" s="273"/>
      <c r="H44" s="115"/>
      <c r="I44" s="152"/>
      <c r="J44" s="152"/>
      <c r="K44" s="124">
        <f t="shared" si="7"/>
        <v>0</v>
      </c>
      <c r="L44" s="122"/>
      <c r="M44" s="122"/>
      <c r="N44" s="122"/>
      <c r="O44" s="122"/>
      <c r="P44" s="123"/>
      <c r="Q44" s="122"/>
      <c r="R44" s="123"/>
      <c r="T44" s="125" t="str">
        <f t="shared" si="11"/>
        <v/>
      </c>
      <c r="U44" s="147"/>
      <c r="V44" s="127" t="e">
        <f t="shared" ref="V44:V60" si="14">1/$K$62</f>
        <v>#DIV/0!</v>
      </c>
      <c r="W44" s="139"/>
      <c r="X44" s="35" t="e">
        <f t="shared" si="10"/>
        <v>#VALUE!</v>
      </c>
      <c r="Z44" s="360"/>
      <c r="AA44" s="360"/>
      <c r="AH44" s="359" t="s">
        <v>1662</v>
      </c>
      <c r="AI44" s="359"/>
      <c r="AJ44" s="359"/>
      <c r="AK44" s="359"/>
      <c r="AL44" s="359"/>
      <c r="AM44" s="359"/>
      <c r="AN44" s="359"/>
    </row>
    <row r="45" spans="2:40" ht="50.25" customHeight="1" x14ac:dyDescent="0.25">
      <c r="B45" s="288" t="s">
        <v>461</v>
      </c>
      <c r="C45" s="143" t="s">
        <v>462</v>
      </c>
      <c r="D45" s="115"/>
      <c r="E45" s="271" t="s">
        <v>463</v>
      </c>
      <c r="F45" s="271"/>
      <c r="G45" s="273"/>
      <c r="H45" s="115"/>
      <c r="I45" s="152"/>
      <c r="J45" s="152"/>
      <c r="K45" s="124">
        <f t="shared" si="7"/>
        <v>0</v>
      </c>
      <c r="L45" s="122"/>
      <c r="M45" s="122"/>
      <c r="N45" s="122"/>
      <c r="O45" s="122"/>
      <c r="P45" s="123"/>
      <c r="Q45" s="122"/>
      <c r="R45" s="123"/>
      <c r="T45" s="125" t="str">
        <f t="shared" si="11"/>
        <v/>
      </c>
      <c r="U45" s="147"/>
      <c r="V45" s="127" t="e">
        <f t="shared" si="14"/>
        <v>#DIV/0!</v>
      </c>
      <c r="W45" s="139"/>
      <c r="X45" s="35" t="e">
        <f t="shared" si="10"/>
        <v>#VALUE!</v>
      </c>
      <c r="Z45" s="360"/>
      <c r="AA45" s="360"/>
      <c r="AH45" s="359" t="s">
        <v>1663</v>
      </c>
      <c r="AI45" s="359"/>
      <c r="AJ45" s="359"/>
      <c r="AK45" s="359"/>
      <c r="AL45" s="359"/>
      <c r="AM45" s="359"/>
      <c r="AN45" s="359"/>
    </row>
    <row r="46" spans="2:40" ht="56.25" customHeight="1" x14ac:dyDescent="0.25">
      <c r="B46" s="288" t="s">
        <v>464</v>
      </c>
      <c r="C46" s="143" t="s">
        <v>465</v>
      </c>
      <c r="D46" s="115"/>
      <c r="E46" s="271" t="s">
        <v>466</v>
      </c>
      <c r="F46" s="271"/>
      <c r="G46" s="273"/>
      <c r="H46" s="115"/>
      <c r="I46" s="152"/>
      <c r="J46" s="152"/>
      <c r="K46" s="124">
        <f t="shared" si="7"/>
        <v>0</v>
      </c>
      <c r="L46" s="122"/>
      <c r="M46" s="122"/>
      <c r="N46" s="122"/>
      <c r="O46" s="122"/>
      <c r="P46" s="123"/>
      <c r="Q46" s="122"/>
      <c r="R46" s="123"/>
      <c r="T46" s="125" t="str">
        <f t="shared" si="11"/>
        <v/>
      </c>
      <c r="U46" s="147"/>
      <c r="V46" s="127" t="e">
        <f t="shared" si="14"/>
        <v>#DIV/0!</v>
      </c>
      <c r="W46" s="139"/>
      <c r="X46" s="35" t="e">
        <f t="shared" si="10"/>
        <v>#VALUE!</v>
      </c>
      <c r="Z46" s="360"/>
      <c r="AA46" s="360"/>
      <c r="AH46" s="359" t="s">
        <v>1664</v>
      </c>
      <c r="AI46" s="359"/>
      <c r="AJ46" s="359"/>
      <c r="AK46" s="359"/>
      <c r="AL46" s="359"/>
      <c r="AM46" s="359"/>
      <c r="AN46" s="359"/>
    </row>
    <row r="47" spans="2:40" ht="52.5" customHeight="1" x14ac:dyDescent="0.25">
      <c r="B47" s="288" t="s">
        <v>467</v>
      </c>
      <c r="C47" s="144" t="s">
        <v>468</v>
      </c>
      <c r="D47" s="176"/>
      <c r="E47" s="266" t="s">
        <v>469</v>
      </c>
      <c r="F47" s="266"/>
      <c r="G47" s="266"/>
      <c r="H47" s="126"/>
      <c r="I47" s="152"/>
      <c r="J47" s="152"/>
      <c r="K47" s="124">
        <f t="shared" si="7"/>
        <v>0</v>
      </c>
      <c r="L47" s="122"/>
      <c r="M47" s="122"/>
      <c r="N47" s="122"/>
      <c r="O47" s="122"/>
      <c r="P47" s="123"/>
      <c r="Q47" s="122"/>
      <c r="R47" s="123"/>
      <c r="T47" s="125" t="str">
        <f t="shared" si="11"/>
        <v/>
      </c>
      <c r="U47" s="147"/>
      <c r="V47" s="127" t="e">
        <f t="shared" si="14"/>
        <v>#DIV/0!</v>
      </c>
      <c r="W47" s="139"/>
      <c r="X47" s="35" t="e">
        <f t="shared" si="10"/>
        <v>#VALUE!</v>
      </c>
      <c r="Z47" s="360"/>
      <c r="AA47" s="360"/>
      <c r="AH47" s="359" t="s">
        <v>1665</v>
      </c>
      <c r="AI47" s="359"/>
      <c r="AJ47" s="359"/>
      <c r="AK47" s="359"/>
      <c r="AL47" s="359"/>
      <c r="AM47" s="359"/>
      <c r="AN47" s="359"/>
    </row>
    <row r="48" spans="2:40" ht="54.75" customHeight="1" x14ac:dyDescent="0.25">
      <c r="B48" s="288">
        <v>10</v>
      </c>
      <c r="C48" s="141" t="s">
        <v>470</v>
      </c>
      <c r="D48" s="115"/>
      <c r="E48" s="271" t="s">
        <v>471</v>
      </c>
      <c r="F48" s="271"/>
      <c r="G48" s="273"/>
      <c r="H48" s="115"/>
      <c r="I48" s="152"/>
      <c r="J48" s="124">
        <f>SUM(L48:Q48)</f>
        <v>0</v>
      </c>
      <c r="K48" s="124">
        <f t="shared" si="7"/>
        <v>0</v>
      </c>
      <c r="L48" s="122"/>
      <c r="M48" s="122"/>
      <c r="N48" s="122"/>
      <c r="O48" s="122"/>
      <c r="P48" s="123"/>
      <c r="Q48" s="122"/>
      <c r="R48" s="123"/>
      <c r="T48" s="125" t="str">
        <f t="shared" si="11"/>
        <v/>
      </c>
      <c r="U48" s="147" t="e">
        <f>1/$J$62</f>
        <v>#DIV/0!</v>
      </c>
      <c r="V48" s="127" t="e">
        <f t="shared" si="14"/>
        <v>#DIV/0!</v>
      </c>
      <c r="W48" s="139" t="e">
        <f>IF(R48=1,0,T48*U48)</f>
        <v>#VALUE!</v>
      </c>
      <c r="X48" s="35" t="e">
        <f t="shared" si="10"/>
        <v>#VALUE!</v>
      </c>
      <c r="Z48" s="360"/>
      <c r="AA48" s="360"/>
      <c r="AH48" s="359" t="s">
        <v>1666</v>
      </c>
      <c r="AI48" s="359"/>
      <c r="AJ48" s="359"/>
      <c r="AK48" s="359"/>
      <c r="AL48" s="359"/>
      <c r="AM48" s="359"/>
      <c r="AN48" s="359"/>
    </row>
    <row r="49" spans="2:40" ht="50.25" customHeight="1" x14ac:dyDescent="0.25">
      <c r="B49" s="288" t="s">
        <v>472</v>
      </c>
      <c r="C49" s="142" t="s">
        <v>473</v>
      </c>
      <c r="D49" s="115"/>
      <c r="E49" s="271" t="s">
        <v>474</v>
      </c>
      <c r="F49" s="271"/>
      <c r="G49" s="273"/>
      <c r="H49" s="115"/>
      <c r="I49" s="152"/>
      <c r="J49" s="152"/>
      <c r="K49" s="124">
        <f t="shared" si="7"/>
        <v>0</v>
      </c>
      <c r="L49" s="122"/>
      <c r="M49" s="122"/>
      <c r="N49" s="122"/>
      <c r="O49" s="122"/>
      <c r="P49" s="123"/>
      <c r="Q49" s="122"/>
      <c r="R49" s="123"/>
      <c r="T49" s="125" t="str">
        <f t="shared" si="11"/>
        <v/>
      </c>
      <c r="U49" s="147"/>
      <c r="V49" s="127" t="e">
        <f t="shared" si="14"/>
        <v>#DIV/0!</v>
      </c>
      <c r="W49" s="139"/>
      <c r="X49" s="35" t="e">
        <f t="shared" si="10"/>
        <v>#VALUE!</v>
      </c>
      <c r="Z49" s="360"/>
      <c r="AA49" s="360"/>
      <c r="AH49" s="359" t="s">
        <v>1667</v>
      </c>
      <c r="AI49" s="359"/>
      <c r="AJ49" s="359"/>
      <c r="AK49" s="359"/>
      <c r="AL49" s="359"/>
      <c r="AM49" s="359"/>
      <c r="AN49" s="359"/>
    </row>
    <row r="50" spans="2:40" ht="50.25" customHeight="1" x14ac:dyDescent="0.25">
      <c r="B50" s="288" t="s">
        <v>475</v>
      </c>
      <c r="C50" s="144" t="s">
        <v>476</v>
      </c>
      <c r="D50" s="115"/>
      <c r="E50" s="271" t="s">
        <v>477</v>
      </c>
      <c r="F50" s="271"/>
      <c r="G50" s="273"/>
      <c r="H50" s="115"/>
      <c r="I50" s="152"/>
      <c r="J50" s="152"/>
      <c r="K50" s="124">
        <f t="shared" si="7"/>
        <v>0</v>
      </c>
      <c r="L50" s="122"/>
      <c r="M50" s="122"/>
      <c r="N50" s="122"/>
      <c r="O50" s="122"/>
      <c r="P50" s="123"/>
      <c r="Q50" s="122"/>
      <c r="R50" s="123"/>
      <c r="T50" s="125" t="str">
        <f t="shared" si="11"/>
        <v/>
      </c>
      <c r="U50" s="147"/>
      <c r="V50" s="127" t="e">
        <f t="shared" si="14"/>
        <v>#DIV/0!</v>
      </c>
      <c r="W50" s="139"/>
      <c r="X50" s="35" t="e">
        <f t="shared" si="10"/>
        <v>#VALUE!</v>
      </c>
      <c r="Z50" s="360"/>
      <c r="AA50" s="360"/>
      <c r="AH50" s="359" t="s">
        <v>1668</v>
      </c>
      <c r="AI50" s="359"/>
      <c r="AJ50" s="359"/>
      <c r="AK50" s="359"/>
      <c r="AL50" s="359"/>
      <c r="AM50" s="359"/>
      <c r="AN50" s="359"/>
    </row>
    <row r="51" spans="2:40" ht="49.5" customHeight="1" x14ac:dyDescent="0.25">
      <c r="B51" s="288">
        <v>11</v>
      </c>
      <c r="C51" s="141" t="s">
        <v>478</v>
      </c>
      <c r="D51" s="115"/>
      <c r="E51" s="271"/>
      <c r="F51" s="271"/>
      <c r="G51" s="265" t="s">
        <v>479</v>
      </c>
      <c r="H51" s="115"/>
      <c r="I51" s="152"/>
      <c r="J51" s="124">
        <f>SUM(L51:Q51)</f>
        <v>0</v>
      </c>
      <c r="K51" s="124">
        <f t="shared" ref="K51" si="15">SUM(L51:Q51)</f>
        <v>0</v>
      </c>
      <c r="L51" s="122"/>
      <c r="M51" s="122"/>
      <c r="N51" s="122"/>
      <c r="O51" s="122"/>
      <c r="P51" s="123"/>
      <c r="Q51" s="122"/>
      <c r="R51" s="123"/>
      <c r="T51" s="125" t="str">
        <f t="shared" ref="T51" si="16">IF(SUM(L51:Q51)=1,((L51*0)+(M51*20)+(N51*40)+(O51*60)+(P51*80)+(Q51*100)),"")</f>
        <v/>
      </c>
      <c r="U51" s="147" t="e">
        <f>1/$J$62</f>
        <v>#DIV/0!</v>
      </c>
      <c r="V51" s="127" t="e">
        <f t="shared" si="14"/>
        <v>#DIV/0!</v>
      </c>
      <c r="W51" s="139" t="e">
        <f>IF(R51=1,0,T51*U51)</f>
        <v>#VALUE!</v>
      </c>
      <c r="X51" s="35" t="e">
        <f t="shared" ref="X51" si="17">IF(R51=1,0,T51*V51)</f>
        <v>#VALUE!</v>
      </c>
      <c r="Z51" s="360"/>
      <c r="AA51" s="360"/>
      <c r="AH51" s="356" t="s">
        <v>1669</v>
      </c>
      <c r="AI51" s="356"/>
      <c r="AJ51" s="356"/>
      <c r="AK51" s="356"/>
      <c r="AL51" s="356"/>
      <c r="AM51" s="356"/>
      <c r="AN51" s="356"/>
    </row>
    <row r="52" spans="2:40" ht="46.5" customHeight="1" x14ac:dyDescent="0.25">
      <c r="B52" s="288" t="s">
        <v>480</v>
      </c>
      <c r="C52" s="142" t="s">
        <v>481</v>
      </c>
      <c r="D52" s="115"/>
      <c r="E52" s="271"/>
      <c r="F52" s="271"/>
      <c r="G52" s="265" t="s">
        <v>482</v>
      </c>
      <c r="H52" s="115"/>
      <c r="I52" s="152"/>
      <c r="J52" s="152"/>
      <c r="K52" s="124">
        <f t="shared" ref="K52" si="18">SUM(L52:Q52)</f>
        <v>0</v>
      </c>
      <c r="L52" s="122"/>
      <c r="M52" s="122"/>
      <c r="N52" s="122"/>
      <c r="O52" s="122"/>
      <c r="P52" s="123"/>
      <c r="Q52" s="122"/>
      <c r="R52" s="123"/>
      <c r="T52" s="125" t="str">
        <f t="shared" ref="T52" si="19">IF(SUM(L52:Q52)=1,((L52*0)+(M52*20)+(N52*40)+(O52*60)+(P52*80)+(Q52*100)),"")</f>
        <v/>
      </c>
      <c r="U52" s="147"/>
      <c r="V52" s="127" t="e">
        <f t="shared" si="14"/>
        <v>#DIV/0!</v>
      </c>
      <c r="W52" s="139"/>
      <c r="X52" s="35" t="e">
        <f t="shared" ref="X52" si="20">IF(R52=1,0,T52*V52)</f>
        <v>#VALUE!</v>
      </c>
      <c r="Z52" s="360"/>
      <c r="AA52" s="360"/>
      <c r="AH52" s="359" t="s">
        <v>1670</v>
      </c>
      <c r="AI52" s="359"/>
      <c r="AJ52" s="359"/>
      <c r="AK52" s="359"/>
      <c r="AL52" s="359"/>
      <c r="AM52" s="359"/>
      <c r="AN52" s="359"/>
    </row>
    <row r="53" spans="2:40" ht="48.75" customHeight="1" x14ac:dyDescent="0.25">
      <c r="B53" s="288" t="s">
        <v>483</v>
      </c>
      <c r="C53" s="144" t="s">
        <v>484</v>
      </c>
      <c r="D53" s="176"/>
      <c r="E53" s="266"/>
      <c r="F53" s="266"/>
      <c r="G53" s="265" t="s">
        <v>485</v>
      </c>
      <c r="I53" s="152"/>
      <c r="J53" s="152"/>
      <c r="K53" s="124">
        <f t="shared" ref="K53:K60" si="21">SUM(L53:Q53)</f>
        <v>0</v>
      </c>
      <c r="L53" s="122"/>
      <c r="M53" s="122"/>
      <c r="N53" s="122"/>
      <c r="O53" s="122"/>
      <c r="P53" s="123"/>
      <c r="Q53" s="122"/>
      <c r="R53" s="123"/>
      <c r="T53" s="125" t="str">
        <f t="shared" ref="T53:T60" si="22">IF(SUM(L53:Q53)=1,((L53*0)+(M53*20)+(N53*40)+(O53*60)+(P53*80)+(Q53*100)),"")</f>
        <v/>
      </c>
      <c r="U53" s="147"/>
      <c r="V53" s="127" t="e">
        <f t="shared" si="14"/>
        <v>#DIV/0!</v>
      </c>
      <c r="W53" s="139"/>
      <c r="X53" s="35" t="e">
        <f t="shared" ref="X53:X60" si="23">IF(R53=1,0,T53*V53)</f>
        <v>#VALUE!</v>
      </c>
      <c r="Z53" s="360"/>
      <c r="AA53" s="360"/>
      <c r="AH53" s="359" t="s">
        <v>1671</v>
      </c>
      <c r="AI53" s="359"/>
      <c r="AJ53" s="359"/>
      <c r="AK53" s="359"/>
      <c r="AL53" s="359"/>
      <c r="AM53" s="359"/>
      <c r="AN53" s="359"/>
    </row>
    <row r="54" spans="2:40" ht="61.5" customHeight="1" x14ac:dyDescent="0.25">
      <c r="B54" s="288">
        <v>12</v>
      </c>
      <c r="C54" s="141" t="s">
        <v>486</v>
      </c>
      <c r="D54" s="176"/>
      <c r="E54" s="266" t="s">
        <v>487</v>
      </c>
      <c r="F54" s="266"/>
      <c r="G54" s="265" t="s">
        <v>488</v>
      </c>
      <c r="I54" s="152"/>
      <c r="J54" s="124">
        <f>SUM(L54:Q54)</f>
        <v>0</v>
      </c>
      <c r="K54" s="124">
        <f t="shared" si="21"/>
        <v>0</v>
      </c>
      <c r="L54" s="122"/>
      <c r="M54" s="122"/>
      <c r="N54" s="122"/>
      <c r="O54" s="122"/>
      <c r="P54" s="123"/>
      <c r="Q54" s="122"/>
      <c r="R54" s="123"/>
      <c r="T54" s="125" t="str">
        <f t="shared" si="22"/>
        <v/>
      </c>
      <c r="U54" s="147" t="e">
        <f>1/$J$62</f>
        <v>#DIV/0!</v>
      </c>
      <c r="V54" s="127" t="e">
        <f t="shared" si="14"/>
        <v>#DIV/0!</v>
      </c>
      <c r="W54" s="186" t="e">
        <f>IF(R54=1,0,T54*U54)</f>
        <v>#VALUE!</v>
      </c>
      <c r="X54" s="35" t="e">
        <f t="shared" si="23"/>
        <v>#VALUE!</v>
      </c>
      <c r="Z54" s="360"/>
      <c r="AA54" s="360"/>
      <c r="AH54" s="359" t="s">
        <v>1672</v>
      </c>
      <c r="AI54" s="359"/>
      <c r="AJ54" s="359"/>
      <c r="AK54" s="359"/>
      <c r="AL54" s="359"/>
      <c r="AM54" s="359"/>
      <c r="AN54" s="359"/>
    </row>
    <row r="55" spans="2:40" ht="46.5" customHeight="1" x14ac:dyDescent="0.25">
      <c r="B55" s="288" t="s">
        <v>489</v>
      </c>
      <c r="C55" s="142" t="s">
        <v>490</v>
      </c>
      <c r="D55" s="176"/>
      <c r="E55" s="266" t="s">
        <v>491</v>
      </c>
      <c r="F55" s="266"/>
      <c r="G55" s="266"/>
      <c r="I55" s="152"/>
      <c r="J55" s="152"/>
      <c r="K55" s="124">
        <f t="shared" si="21"/>
        <v>0</v>
      </c>
      <c r="L55" s="122"/>
      <c r="M55" s="122"/>
      <c r="N55" s="122"/>
      <c r="O55" s="122"/>
      <c r="P55" s="123"/>
      <c r="Q55" s="122"/>
      <c r="R55" s="123"/>
      <c r="T55" s="125" t="str">
        <f t="shared" si="22"/>
        <v/>
      </c>
      <c r="U55" s="147"/>
      <c r="V55" s="127" t="e">
        <f t="shared" si="14"/>
        <v>#DIV/0!</v>
      </c>
      <c r="W55" s="139"/>
      <c r="X55" s="35" t="e">
        <f t="shared" si="23"/>
        <v>#VALUE!</v>
      </c>
      <c r="Z55" s="360"/>
      <c r="AA55" s="360"/>
      <c r="AH55" s="359" t="s">
        <v>1673</v>
      </c>
      <c r="AI55" s="359"/>
      <c r="AJ55" s="359"/>
      <c r="AK55" s="359"/>
      <c r="AL55" s="359"/>
      <c r="AM55" s="359"/>
      <c r="AN55" s="359"/>
    </row>
    <row r="56" spans="2:40" ht="49.5" customHeight="1" x14ac:dyDescent="0.25">
      <c r="B56" s="288" t="s">
        <v>492</v>
      </c>
      <c r="C56" s="143" t="s">
        <v>493</v>
      </c>
      <c r="D56" s="176"/>
      <c r="E56" s="266" t="s">
        <v>494</v>
      </c>
      <c r="F56" s="266"/>
      <c r="G56" s="265" t="s">
        <v>495</v>
      </c>
      <c r="I56" s="152"/>
      <c r="J56" s="152"/>
      <c r="K56" s="124">
        <f t="shared" si="21"/>
        <v>0</v>
      </c>
      <c r="L56" s="122"/>
      <c r="M56" s="122"/>
      <c r="N56" s="122"/>
      <c r="O56" s="122"/>
      <c r="P56" s="123"/>
      <c r="Q56" s="122"/>
      <c r="R56" s="123"/>
      <c r="T56" s="125" t="str">
        <f t="shared" si="22"/>
        <v/>
      </c>
      <c r="U56" s="147"/>
      <c r="V56" s="127" t="e">
        <f t="shared" si="14"/>
        <v>#DIV/0!</v>
      </c>
      <c r="W56" s="139"/>
      <c r="X56" s="35" t="e">
        <f t="shared" si="23"/>
        <v>#VALUE!</v>
      </c>
      <c r="Z56" s="360"/>
      <c r="AA56" s="360"/>
      <c r="AH56" s="359" t="s">
        <v>1674</v>
      </c>
      <c r="AI56" s="359"/>
      <c r="AJ56" s="359"/>
      <c r="AK56" s="359"/>
      <c r="AL56" s="359"/>
      <c r="AM56" s="359"/>
      <c r="AN56" s="359"/>
    </row>
    <row r="57" spans="2:40" ht="53.25" customHeight="1" x14ac:dyDescent="0.25">
      <c r="B57" s="288" t="s">
        <v>496</v>
      </c>
      <c r="C57" s="143" t="s">
        <v>497</v>
      </c>
      <c r="D57" s="176"/>
      <c r="E57" s="266" t="s">
        <v>498</v>
      </c>
      <c r="F57" s="266"/>
      <c r="G57" s="266"/>
      <c r="I57" s="152"/>
      <c r="J57" s="152"/>
      <c r="K57" s="124">
        <f t="shared" si="21"/>
        <v>0</v>
      </c>
      <c r="L57" s="122"/>
      <c r="M57" s="122"/>
      <c r="N57" s="122"/>
      <c r="O57" s="122"/>
      <c r="P57" s="123"/>
      <c r="Q57" s="122"/>
      <c r="R57" s="123"/>
      <c r="T57" s="125" t="str">
        <f t="shared" si="22"/>
        <v/>
      </c>
      <c r="U57" s="147"/>
      <c r="V57" s="127" t="e">
        <f t="shared" si="14"/>
        <v>#DIV/0!</v>
      </c>
      <c r="W57" s="139"/>
      <c r="X57" s="35" t="e">
        <f t="shared" si="23"/>
        <v>#VALUE!</v>
      </c>
      <c r="Z57" s="360"/>
      <c r="AA57" s="360"/>
      <c r="AH57" s="359" t="s">
        <v>1675</v>
      </c>
      <c r="AI57" s="359"/>
      <c r="AJ57" s="359"/>
      <c r="AK57" s="359"/>
      <c r="AL57" s="359"/>
      <c r="AM57" s="359"/>
      <c r="AN57" s="359"/>
    </row>
    <row r="58" spans="2:40" ht="48.75" customHeight="1" x14ac:dyDescent="0.25">
      <c r="B58" s="288" t="s">
        <v>499</v>
      </c>
      <c r="C58" s="143" t="s">
        <v>500</v>
      </c>
      <c r="D58" s="176"/>
      <c r="E58" s="266" t="s">
        <v>501</v>
      </c>
      <c r="F58" s="266"/>
      <c r="G58" s="266"/>
      <c r="I58" s="152"/>
      <c r="J58" s="152"/>
      <c r="K58" s="124">
        <f t="shared" si="21"/>
        <v>0</v>
      </c>
      <c r="L58" s="122"/>
      <c r="M58" s="122"/>
      <c r="N58" s="122"/>
      <c r="O58" s="122"/>
      <c r="P58" s="123"/>
      <c r="Q58" s="122"/>
      <c r="R58" s="123"/>
      <c r="T58" s="125" t="str">
        <f t="shared" si="22"/>
        <v/>
      </c>
      <c r="U58" s="147"/>
      <c r="V58" s="127" t="e">
        <f t="shared" si="14"/>
        <v>#DIV/0!</v>
      </c>
      <c r="W58" s="139"/>
      <c r="X58" s="35" t="e">
        <f t="shared" si="23"/>
        <v>#VALUE!</v>
      </c>
      <c r="Z58" s="360"/>
      <c r="AA58" s="360"/>
      <c r="AH58" s="359" t="s">
        <v>1676</v>
      </c>
      <c r="AI58" s="359"/>
      <c r="AJ58" s="359"/>
      <c r="AK58" s="359"/>
      <c r="AL58" s="359"/>
      <c r="AM58" s="359"/>
      <c r="AN58" s="359"/>
    </row>
    <row r="59" spans="2:40" ht="51.75" customHeight="1" x14ac:dyDescent="0.25">
      <c r="B59" s="288" t="s">
        <v>502</v>
      </c>
      <c r="C59" s="143" t="s">
        <v>503</v>
      </c>
      <c r="D59" s="176"/>
      <c r="E59" s="266" t="s">
        <v>504</v>
      </c>
      <c r="F59" s="266"/>
      <c r="G59" s="265" t="s">
        <v>505</v>
      </c>
      <c r="I59" s="152"/>
      <c r="J59" s="152"/>
      <c r="K59" s="124">
        <f t="shared" si="21"/>
        <v>0</v>
      </c>
      <c r="L59" s="122"/>
      <c r="M59" s="122"/>
      <c r="N59" s="122"/>
      <c r="O59" s="122"/>
      <c r="P59" s="123"/>
      <c r="Q59" s="122"/>
      <c r="R59" s="123"/>
      <c r="T59" s="125" t="str">
        <f t="shared" si="22"/>
        <v/>
      </c>
      <c r="U59" s="147"/>
      <c r="V59" s="127" t="e">
        <f t="shared" si="14"/>
        <v>#DIV/0!</v>
      </c>
      <c r="W59" s="139"/>
      <c r="X59" s="35" t="e">
        <f t="shared" si="23"/>
        <v>#VALUE!</v>
      </c>
      <c r="Z59" s="360"/>
      <c r="AA59" s="360"/>
      <c r="AH59" s="359" t="s">
        <v>1677</v>
      </c>
      <c r="AI59" s="359"/>
      <c r="AJ59" s="359"/>
      <c r="AK59" s="359"/>
      <c r="AL59" s="359"/>
      <c r="AM59" s="359"/>
      <c r="AN59" s="359"/>
    </row>
    <row r="60" spans="2:40" ht="63.75" customHeight="1" x14ac:dyDescent="0.25">
      <c r="B60" s="288" t="s">
        <v>506</v>
      </c>
      <c r="C60" s="144" t="s">
        <v>507</v>
      </c>
      <c r="D60" s="176"/>
      <c r="E60" s="266" t="s">
        <v>508</v>
      </c>
      <c r="F60" s="266"/>
      <c r="G60" s="266"/>
      <c r="I60" s="152"/>
      <c r="J60" s="152"/>
      <c r="K60" s="124">
        <f t="shared" si="21"/>
        <v>0</v>
      </c>
      <c r="L60" s="122"/>
      <c r="M60" s="122"/>
      <c r="N60" s="122"/>
      <c r="O60" s="122"/>
      <c r="P60" s="123"/>
      <c r="Q60" s="122"/>
      <c r="R60" s="123"/>
      <c r="T60" s="125" t="str">
        <f t="shared" si="22"/>
        <v/>
      </c>
      <c r="U60" s="147"/>
      <c r="V60" s="127" t="e">
        <f t="shared" si="14"/>
        <v>#DIV/0!</v>
      </c>
      <c r="W60" s="139"/>
      <c r="X60" s="35" t="e">
        <f t="shared" si="23"/>
        <v>#VALUE!</v>
      </c>
      <c r="Z60" s="360"/>
      <c r="AA60" s="360"/>
      <c r="AH60" s="359" t="s">
        <v>1678</v>
      </c>
      <c r="AI60" s="359"/>
      <c r="AJ60" s="359"/>
      <c r="AK60" s="359"/>
      <c r="AL60" s="359"/>
      <c r="AM60" s="359"/>
      <c r="AN60" s="359"/>
    </row>
    <row r="61" spans="2:40" x14ac:dyDescent="0.25">
      <c r="C61" s="152"/>
      <c r="G61" s="103"/>
    </row>
    <row r="62" spans="2:40" x14ac:dyDescent="0.25">
      <c r="C62" s="152"/>
      <c r="J62" s="150">
        <f>SUM(J10:J60)</f>
        <v>0</v>
      </c>
      <c r="K62" s="150">
        <f>SUM(K10:K60)</f>
        <v>0</v>
      </c>
      <c r="S62" s="118" t="s">
        <v>509</v>
      </c>
      <c r="T62" s="129">
        <f>SUMIF(J62,12-W64,W62)</f>
        <v>0</v>
      </c>
      <c r="W62" s="171" t="e">
        <f>SUM(W10:W60)</f>
        <v>#VALUE!</v>
      </c>
      <c r="X62" s="171" t="e">
        <f>SUM(X10:X60)</f>
        <v>#VALUE!</v>
      </c>
    </row>
    <row r="63" spans="2:40" x14ac:dyDescent="0.25">
      <c r="C63" s="152"/>
      <c r="S63" s="118" t="s">
        <v>510</v>
      </c>
      <c r="T63" s="129">
        <f>SUMIF(K62,51-W65,X62)</f>
        <v>0</v>
      </c>
      <c r="Y63" s="128"/>
    </row>
    <row r="64" spans="2:40" x14ac:dyDescent="0.25">
      <c r="C64" s="152"/>
      <c r="V64" s="150" t="s">
        <v>517</v>
      </c>
      <c r="W64" s="150">
        <f>SUM(R10,R12,R14,R16,R17,R25,R26,R34,R41,R48,R51,R54)</f>
        <v>0</v>
      </c>
      <c r="Y64" s="128"/>
    </row>
    <row r="65" spans="3:33" x14ac:dyDescent="0.25">
      <c r="C65" s="152"/>
      <c r="V65" s="150" t="s">
        <v>518</v>
      </c>
      <c r="W65" s="150">
        <f>SUM(R10:R60)</f>
        <v>0</v>
      </c>
    </row>
    <row r="66" spans="3:33" ht="13.5" customHeight="1" x14ac:dyDescent="0.25">
      <c r="C66" s="152"/>
    </row>
    <row r="67" spans="3:33" x14ac:dyDescent="0.25">
      <c r="C67" s="152"/>
    </row>
    <row r="74" spans="3:33" ht="22.5" customHeight="1" x14ac:dyDescent="0.25">
      <c r="AB74" s="151"/>
      <c r="AC74" s="151"/>
      <c r="AD74" s="151"/>
    </row>
    <row r="76" spans="3:33" ht="15" customHeight="1" x14ac:dyDescent="0.25">
      <c r="AB76" s="151"/>
      <c r="AC76" s="151"/>
      <c r="AD76" s="151"/>
      <c r="AE76" s="151"/>
      <c r="AF76" s="151"/>
      <c r="AG76" s="151"/>
    </row>
  </sheetData>
  <sheetProtection formatCells="0" formatColumns="0" formatRows="0" insertColumns="0" insertRows="0" insertHyperlinks="0" deleteColumns="0" deleteRows="0" sort="0" autoFilter="0" pivotTables="0"/>
  <mergeCells count="108">
    <mergeCell ref="AH50:AN50"/>
    <mergeCell ref="AH54:AN54"/>
    <mergeCell ref="AH55:AN55"/>
    <mergeCell ref="AH52:AN52"/>
    <mergeCell ref="AH51:AN51"/>
    <mergeCell ref="AH47:AN47"/>
    <mergeCell ref="AH26:AN26"/>
    <mergeCell ref="AH23:AN23"/>
    <mergeCell ref="AH49:AN49"/>
    <mergeCell ref="AH31:AN31"/>
    <mergeCell ref="AH35:AN35"/>
    <mergeCell ref="AH24:AN24"/>
    <mergeCell ref="AH41:AN41"/>
    <mergeCell ref="AH42:AN42"/>
    <mergeCell ref="AH43:AN43"/>
    <mergeCell ref="AH44:AN44"/>
    <mergeCell ref="AH38:AN38"/>
    <mergeCell ref="AH27:AN27"/>
    <mergeCell ref="AH28:AN28"/>
    <mergeCell ref="AH29:AN29"/>
    <mergeCell ref="AH30:AN30"/>
    <mergeCell ref="AH39:AN39"/>
    <mergeCell ref="AH40:AN40"/>
    <mergeCell ref="AH34:AN34"/>
    <mergeCell ref="AH36:AN36"/>
    <mergeCell ref="AH48:AN48"/>
    <mergeCell ref="AH45:AN45"/>
    <mergeCell ref="AH46:AN46"/>
    <mergeCell ref="AH7:AN8"/>
    <mergeCell ref="AH16:AN16"/>
    <mergeCell ref="AH17:AN17"/>
    <mergeCell ref="AH25:AN25"/>
    <mergeCell ref="AH18:AN18"/>
    <mergeCell ref="AH11:AN11"/>
    <mergeCell ref="AH19:AN19"/>
    <mergeCell ref="AH20:AN20"/>
    <mergeCell ref="AH21:AN21"/>
    <mergeCell ref="AH12:AN12"/>
    <mergeCell ref="AH13:AN13"/>
    <mergeCell ref="AH14:AN14"/>
    <mergeCell ref="AH15:AN15"/>
    <mergeCell ref="Z10:AA10"/>
    <mergeCell ref="Z11:AA11"/>
    <mergeCell ref="Z27:AA27"/>
    <mergeCell ref="Z16:AA16"/>
    <mergeCell ref="Z17:AA17"/>
    <mergeCell ref="Z25:AA25"/>
    <mergeCell ref="Z18:AA18"/>
    <mergeCell ref="Z19:AA19"/>
    <mergeCell ref="Z12:AA12"/>
    <mergeCell ref="Z13:AA13"/>
    <mergeCell ref="Z14:AA14"/>
    <mergeCell ref="Z15:AA15"/>
    <mergeCell ref="Z20:AA20"/>
    <mergeCell ref="Z21:AA21"/>
    <mergeCell ref="J7:R7"/>
    <mergeCell ref="C1:W1"/>
    <mergeCell ref="C2:V2"/>
    <mergeCell ref="C3:V3"/>
    <mergeCell ref="E7:E8"/>
    <mergeCell ref="G7:G8"/>
    <mergeCell ref="C7:C8"/>
    <mergeCell ref="T7:V7"/>
    <mergeCell ref="L5:AD5"/>
    <mergeCell ref="C6:S6"/>
    <mergeCell ref="Z51:AA51"/>
    <mergeCell ref="Z44:AA44"/>
    <mergeCell ref="Z45:AA45"/>
    <mergeCell ref="Z46:AA46"/>
    <mergeCell ref="Z29:AA29"/>
    <mergeCell ref="Z30:AA30"/>
    <mergeCell ref="Z31:AA31"/>
    <mergeCell ref="Z43:AA43"/>
    <mergeCell ref="Z42:AA42"/>
    <mergeCell ref="Z37:AA37"/>
    <mergeCell ref="Z47:AA47"/>
    <mergeCell ref="Z32:AA32"/>
    <mergeCell ref="Z33:AA33"/>
    <mergeCell ref="Z34:AA34"/>
    <mergeCell ref="Z35:AA35"/>
    <mergeCell ref="Z36:AA36"/>
    <mergeCell ref="Z48:AA48"/>
    <mergeCell ref="Z49:AA49"/>
    <mergeCell ref="Z50:AA50"/>
    <mergeCell ref="Z22:AA22"/>
    <mergeCell ref="Z23:AA23"/>
    <mergeCell ref="Z24:AA24"/>
    <mergeCell ref="Z26:AA26"/>
    <mergeCell ref="AH60:AN60"/>
    <mergeCell ref="Z60:AA60"/>
    <mergeCell ref="Z53:AA53"/>
    <mergeCell ref="Z54:AA54"/>
    <mergeCell ref="Z55:AA55"/>
    <mergeCell ref="Z56:AA56"/>
    <mergeCell ref="Z57:AA57"/>
    <mergeCell ref="Z58:AA58"/>
    <mergeCell ref="Z59:AA59"/>
    <mergeCell ref="AH53:AN53"/>
    <mergeCell ref="AH56:AN56"/>
    <mergeCell ref="AH57:AN57"/>
    <mergeCell ref="AH58:AN58"/>
    <mergeCell ref="AH59:AN59"/>
    <mergeCell ref="Z52:AA52"/>
    <mergeCell ref="Z38:AA38"/>
    <mergeCell ref="Z39:AA39"/>
    <mergeCell ref="Z40:AA40"/>
    <mergeCell ref="Z41:AA41"/>
    <mergeCell ref="Z28:AA28"/>
  </mergeCells>
  <conditionalFormatting sqref="K10">
    <cfRule type="cellIs" dxfId="609" priority="1093" stopIfTrue="1" operator="notEqual">
      <formula>1</formula>
    </cfRule>
    <cfRule type="cellIs" dxfId="608" priority="1094" stopIfTrue="1" operator="equal">
      <formula>1</formula>
    </cfRule>
  </conditionalFormatting>
  <conditionalFormatting sqref="T63">
    <cfRule type="containsBlanks" dxfId="607" priority="822" stopIfTrue="1">
      <formula>LEN(TRIM(T63))=0</formula>
    </cfRule>
    <cfRule type="cellIs" dxfId="606" priority="823" stopIfTrue="1" operator="lessThan">
      <formula>19.999</formula>
    </cfRule>
    <cfRule type="cellIs" dxfId="605" priority="824" stopIfTrue="1" operator="lessThan">
      <formula>39.999</formula>
    </cfRule>
    <cfRule type="cellIs" dxfId="604" priority="825" stopIfTrue="1" operator="lessThan">
      <formula>59.999</formula>
    </cfRule>
    <cfRule type="cellIs" dxfId="603" priority="826" stopIfTrue="1" operator="lessThan">
      <formula>79.999</formula>
    </cfRule>
    <cfRule type="cellIs" dxfId="602" priority="827" stopIfTrue="1" operator="lessThan">
      <formula>89.999</formula>
    </cfRule>
    <cfRule type="cellIs" dxfId="601" priority="828" stopIfTrue="1" operator="between">
      <formula>90</formula>
      <formula>100</formula>
    </cfRule>
  </conditionalFormatting>
  <conditionalFormatting sqref="T62">
    <cfRule type="containsBlanks" dxfId="600" priority="591" stopIfTrue="1">
      <formula>LEN(TRIM(T62))=0</formula>
    </cfRule>
    <cfRule type="cellIs" dxfId="599" priority="592" stopIfTrue="1" operator="lessThan">
      <formula>19.999</formula>
    </cfRule>
    <cfRule type="cellIs" dxfId="598" priority="593" stopIfTrue="1" operator="lessThan">
      <formula>39.999</formula>
    </cfRule>
    <cfRule type="cellIs" dxfId="597" priority="594" stopIfTrue="1" operator="lessThan">
      <formula>59.999</formula>
    </cfRule>
    <cfRule type="cellIs" dxfId="596" priority="595" stopIfTrue="1" operator="lessThan">
      <formula>79.999</formula>
    </cfRule>
    <cfRule type="cellIs" dxfId="595" priority="596" stopIfTrue="1" operator="lessThan">
      <formula>89.999</formula>
    </cfRule>
    <cfRule type="cellIs" dxfId="594" priority="597" stopIfTrue="1" operator="between">
      <formula>90</formula>
      <formula>100</formula>
    </cfRule>
  </conditionalFormatting>
  <conditionalFormatting sqref="J10">
    <cfRule type="cellIs" dxfId="593" priority="474" stopIfTrue="1" operator="notEqual">
      <formula>1</formula>
    </cfRule>
    <cfRule type="cellIs" dxfId="592" priority="475" stopIfTrue="1" operator="equal">
      <formula>1</formula>
    </cfRule>
  </conditionalFormatting>
  <conditionalFormatting sqref="J16">
    <cfRule type="cellIs" dxfId="591" priority="194" stopIfTrue="1" operator="notEqual">
      <formula>1</formula>
    </cfRule>
    <cfRule type="cellIs" dxfId="590" priority="195" stopIfTrue="1" operator="equal">
      <formula>1</formula>
    </cfRule>
  </conditionalFormatting>
  <conditionalFormatting sqref="J17">
    <cfRule type="cellIs" dxfId="589" priority="192" stopIfTrue="1" operator="notEqual">
      <formula>1</formula>
    </cfRule>
    <cfRule type="cellIs" dxfId="588" priority="193" stopIfTrue="1" operator="equal">
      <formula>1</formula>
    </cfRule>
  </conditionalFormatting>
  <conditionalFormatting sqref="J26">
    <cfRule type="cellIs" dxfId="587" priority="190" stopIfTrue="1" operator="notEqual">
      <formula>1</formula>
    </cfRule>
    <cfRule type="cellIs" dxfId="586" priority="191" stopIfTrue="1" operator="equal">
      <formula>1</formula>
    </cfRule>
  </conditionalFormatting>
  <conditionalFormatting sqref="J34">
    <cfRule type="cellIs" dxfId="585" priority="188" stopIfTrue="1" operator="notEqual">
      <formula>1</formula>
    </cfRule>
    <cfRule type="cellIs" dxfId="584" priority="189" stopIfTrue="1" operator="equal">
      <formula>1</formula>
    </cfRule>
  </conditionalFormatting>
  <conditionalFormatting sqref="J41">
    <cfRule type="cellIs" dxfId="583" priority="186" stopIfTrue="1" operator="notEqual">
      <formula>1</formula>
    </cfRule>
    <cfRule type="cellIs" dxfId="582" priority="187" stopIfTrue="1" operator="equal">
      <formula>1</formula>
    </cfRule>
  </conditionalFormatting>
  <conditionalFormatting sqref="J48">
    <cfRule type="cellIs" dxfId="581" priority="184" stopIfTrue="1" operator="notEqual">
      <formula>1</formula>
    </cfRule>
    <cfRule type="cellIs" dxfId="580" priority="185" stopIfTrue="1" operator="equal">
      <formula>1</formula>
    </cfRule>
  </conditionalFormatting>
  <conditionalFormatting sqref="K11">
    <cfRule type="cellIs" dxfId="579" priority="182" stopIfTrue="1" operator="notEqual">
      <formula>1</formula>
    </cfRule>
    <cfRule type="cellIs" dxfId="578" priority="183" stopIfTrue="1" operator="equal">
      <formula>1</formula>
    </cfRule>
  </conditionalFormatting>
  <conditionalFormatting sqref="K16">
    <cfRule type="cellIs" dxfId="577" priority="180" stopIfTrue="1" operator="notEqual">
      <formula>1</formula>
    </cfRule>
    <cfRule type="cellIs" dxfId="576" priority="181" stopIfTrue="1" operator="equal">
      <formula>1</formula>
    </cfRule>
  </conditionalFormatting>
  <conditionalFormatting sqref="K17">
    <cfRule type="cellIs" dxfId="575" priority="178" stopIfTrue="1" operator="notEqual">
      <formula>1</formula>
    </cfRule>
    <cfRule type="cellIs" dxfId="574" priority="179" stopIfTrue="1" operator="equal">
      <formula>1</formula>
    </cfRule>
  </conditionalFormatting>
  <conditionalFormatting sqref="K25">
    <cfRule type="cellIs" dxfId="573" priority="176" stopIfTrue="1" operator="notEqual">
      <formula>1</formula>
    </cfRule>
    <cfRule type="cellIs" dxfId="572" priority="177" stopIfTrue="1" operator="equal">
      <formula>1</formula>
    </cfRule>
  </conditionalFormatting>
  <conditionalFormatting sqref="K18">
    <cfRule type="cellIs" dxfId="571" priority="174" stopIfTrue="1" operator="notEqual">
      <formula>1</formula>
    </cfRule>
    <cfRule type="cellIs" dxfId="570" priority="175" stopIfTrue="1" operator="equal">
      <formula>1</formula>
    </cfRule>
  </conditionalFormatting>
  <conditionalFormatting sqref="K19">
    <cfRule type="cellIs" dxfId="569" priority="172" stopIfTrue="1" operator="notEqual">
      <formula>1</formula>
    </cfRule>
    <cfRule type="cellIs" dxfId="568" priority="173" stopIfTrue="1" operator="equal">
      <formula>1</formula>
    </cfRule>
  </conditionalFormatting>
  <conditionalFormatting sqref="K20">
    <cfRule type="cellIs" dxfId="567" priority="170" stopIfTrue="1" operator="notEqual">
      <formula>1</formula>
    </cfRule>
    <cfRule type="cellIs" dxfId="566" priority="171" stopIfTrue="1" operator="equal">
      <formula>1</formula>
    </cfRule>
  </conditionalFormatting>
  <conditionalFormatting sqref="K21">
    <cfRule type="cellIs" dxfId="565" priority="168" stopIfTrue="1" operator="notEqual">
      <formula>1</formula>
    </cfRule>
    <cfRule type="cellIs" dxfId="564" priority="169" stopIfTrue="1" operator="equal">
      <formula>1</formula>
    </cfRule>
  </conditionalFormatting>
  <conditionalFormatting sqref="K22">
    <cfRule type="cellIs" dxfId="563" priority="166" stopIfTrue="1" operator="notEqual">
      <formula>1</formula>
    </cfRule>
    <cfRule type="cellIs" dxfId="562" priority="167" stopIfTrue="1" operator="equal">
      <formula>1</formula>
    </cfRule>
  </conditionalFormatting>
  <conditionalFormatting sqref="K23">
    <cfRule type="cellIs" dxfId="561" priority="164" stopIfTrue="1" operator="notEqual">
      <formula>1</formula>
    </cfRule>
    <cfRule type="cellIs" dxfId="560" priority="165" stopIfTrue="1" operator="equal">
      <formula>1</formula>
    </cfRule>
  </conditionalFormatting>
  <conditionalFormatting sqref="K24">
    <cfRule type="cellIs" dxfId="559" priority="162" stopIfTrue="1" operator="notEqual">
      <formula>1</formula>
    </cfRule>
    <cfRule type="cellIs" dxfId="558" priority="163" stopIfTrue="1" operator="equal">
      <formula>1</formula>
    </cfRule>
  </conditionalFormatting>
  <conditionalFormatting sqref="K26">
    <cfRule type="cellIs" dxfId="557" priority="160" stopIfTrue="1" operator="notEqual">
      <formula>1</formula>
    </cfRule>
    <cfRule type="cellIs" dxfId="556" priority="161" stopIfTrue="1" operator="equal">
      <formula>1</formula>
    </cfRule>
  </conditionalFormatting>
  <conditionalFormatting sqref="K27">
    <cfRule type="cellIs" dxfId="555" priority="158" stopIfTrue="1" operator="notEqual">
      <formula>1</formula>
    </cfRule>
    <cfRule type="cellIs" dxfId="554" priority="159" stopIfTrue="1" operator="equal">
      <formula>1</formula>
    </cfRule>
  </conditionalFormatting>
  <conditionalFormatting sqref="K28">
    <cfRule type="cellIs" dxfId="553" priority="156" stopIfTrue="1" operator="notEqual">
      <formula>1</formula>
    </cfRule>
    <cfRule type="cellIs" dxfId="552" priority="157" stopIfTrue="1" operator="equal">
      <formula>1</formula>
    </cfRule>
  </conditionalFormatting>
  <conditionalFormatting sqref="K29">
    <cfRule type="cellIs" dxfId="551" priority="154" stopIfTrue="1" operator="notEqual">
      <formula>1</formula>
    </cfRule>
    <cfRule type="cellIs" dxfId="550" priority="155" stopIfTrue="1" operator="equal">
      <formula>1</formula>
    </cfRule>
  </conditionalFormatting>
  <conditionalFormatting sqref="K30">
    <cfRule type="cellIs" dxfId="549" priority="152" stopIfTrue="1" operator="notEqual">
      <formula>1</formula>
    </cfRule>
    <cfRule type="cellIs" dxfId="548" priority="153" stopIfTrue="1" operator="equal">
      <formula>1</formula>
    </cfRule>
  </conditionalFormatting>
  <conditionalFormatting sqref="K31">
    <cfRule type="cellIs" dxfId="547" priority="150" stopIfTrue="1" operator="notEqual">
      <formula>1</formula>
    </cfRule>
    <cfRule type="cellIs" dxfId="546" priority="151" stopIfTrue="1" operator="equal">
      <formula>1</formula>
    </cfRule>
  </conditionalFormatting>
  <conditionalFormatting sqref="K32">
    <cfRule type="cellIs" dxfId="545" priority="148" stopIfTrue="1" operator="notEqual">
      <formula>1</formula>
    </cfRule>
    <cfRule type="cellIs" dxfId="544" priority="149" stopIfTrue="1" operator="equal">
      <formula>1</formula>
    </cfRule>
  </conditionalFormatting>
  <conditionalFormatting sqref="K33">
    <cfRule type="cellIs" dxfId="543" priority="146" stopIfTrue="1" operator="notEqual">
      <formula>1</formula>
    </cfRule>
    <cfRule type="cellIs" dxfId="542" priority="147" stopIfTrue="1" operator="equal">
      <formula>1</formula>
    </cfRule>
  </conditionalFormatting>
  <conditionalFormatting sqref="K34">
    <cfRule type="cellIs" dxfId="541" priority="144" stopIfTrue="1" operator="notEqual">
      <formula>1</formula>
    </cfRule>
    <cfRule type="cellIs" dxfId="540" priority="145" stopIfTrue="1" operator="equal">
      <formula>1</formula>
    </cfRule>
  </conditionalFormatting>
  <conditionalFormatting sqref="K35">
    <cfRule type="cellIs" dxfId="539" priority="142" stopIfTrue="1" operator="notEqual">
      <formula>1</formula>
    </cfRule>
    <cfRule type="cellIs" dxfId="538" priority="143" stopIfTrue="1" operator="equal">
      <formula>1</formula>
    </cfRule>
  </conditionalFormatting>
  <conditionalFormatting sqref="K36">
    <cfRule type="cellIs" dxfId="537" priority="140" stopIfTrue="1" operator="notEqual">
      <formula>1</formula>
    </cfRule>
    <cfRule type="cellIs" dxfId="536" priority="141" stopIfTrue="1" operator="equal">
      <formula>1</formula>
    </cfRule>
  </conditionalFormatting>
  <conditionalFormatting sqref="K37">
    <cfRule type="cellIs" dxfId="535" priority="138" stopIfTrue="1" operator="notEqual">
      <formula>1</formula>
    </cfRule>
    <cfRule type="cellIs" dxfId="534" priority="139" stopIfTrue="1" operator="equal">
      <formula>1</formula>
    </cfRule>
  </conditionalFormatting>
  <conditionalFormatting sqref="K38">
    <cfRule type="cellIs" dxfId="533" priority="136" stopIfTrue="1" operator="notEqual">
      <formula>1</formula>
    </cfRule>
    <cfRule type="cellIs" dxfId="532" priority="137" stopIfTrue="1" operator="equal">
      <formula>1</formula>
    </cfRule>
  </conditionalFormatting>
  <conditionalFormatting sqref="K39">
    <cfRule type="cellIs" dxfId="531" priority="134" stopIfTrue="1" operator="notEqual">
      <formula>1</formula>
    </cfRule>
    <cfRule type="cellIs" dxfId="530" priority="135" stopIfTrue="1" operator="equal">
      <formula>1</formula>
    </cfRule>
  </conditionalFormatting>
  <conditionalFormatting sqref="K40">
    <cfRule type="cellIs" dxfId="529" priority="132" stopIfTrue="1" operator="notEqual">
      <formula>1</formula>
    </cfRule>
    <cfRule type="cellIs" dxfId="528" priority="133" stopIfTrue="1" operator="equal">
      <formula>1</formula>
    </cfRule>
  </conditionalFormatting>
  <conditionalFormatting sqref="K41">
    <cfRule type="cellIs" dxfId="527" priority="130" stopIfTrue="1" operator="notEqual">
      <formula>1</formula>
    </cfRule>
    <cfRule type="cellIs" dxfId="526" priority="131" stopIfTrue="1" operator="equal">
      <formula>1</formula>
    </cfRule>
  </conditionalFormatting>
  <conditionalFormatting sqref="K42">
    <cfRule type="cellIs" dxfId="525" priority="128" stopIfTrue="1" operator="notEqual">
      <formula>1</formula>
    </cfRule>
    <cfRule type="cellIs" dxfId="524" priority="129" stopIfTrue="1" operator="equal">
      <formula>1</formula>
    </cfRule>
  </conditionalFormatting>
  <conditionalFormatting sqref="K43">
    <cfRule type="cellIs" dxfId="523" priority="126" stopIfTrue="1" operator="notEqual">
      <formula>1</formula>
    </cfRule>
    <cfRule type="cellIs" dxfId="522" priority="127" stopIfTrue="1" operator="equal">
      <formula>1</formula>
    </cfRule>
  </conditionalFormatting>
  <conditionalFormatting sqref="K44">
    <cfRule type="cellIs" dxfId="521" priority="124" stopIfTrue="1" operator="notEqual">
      <formula>1</formula>
    </cfRule>
    <cfRule type="cellIs" dxfId="520" priority="125" stopIfTrue="1" operator="equal">
      <formula>1</formula>
    </cfRule>
  </conditionalFormatting>
  <conditionalFormatting sqref="K45">
    <cfRule type="cellIs" dxfId="519" priority="122" stopIfTrue="1" operator="notEqual">
      <formula>1</formula>
    </cfRule>
    <cfRule type="cellIs" dxfId="518" priority="123" stopIfTrue="1" operator="equal">
      <formula>1</formula>
    </cfRule>
  </conditionalFormatting>
  <conditionalFormatting sqref="K46">
    <cfRule type="cellIs" dxfId="517" priority="120" stopIfTrue="1" operator="notEqual">
      <formula>1</formula>
    </cfRule>
    <cfRule type="cellIs" dxfId="516" priority="121" stopIfTrue="1" operator="equal">
      <formula>1</formula>
    </cfRule>
  </conditionalFormatting>
  <conditionalFormatting sqref="K48">
    <cfRule type="cellIs" dxfId="515" priority="118" stopIfTrue="1" operator="notEqual">
      <formula>1</formula>
    </cfRule>
    <cfRule type="cellIs" dxfId="514" priority="119" stopIfTrue="1" operator="equal">
      <formula>1</formula>
    </cfRule>
  </conditionalFormatting>
  <conditionalFormatting sqref="K49">
    <cfRule type="cellIs" dxfId="513" priority="116" stopIfTrue="1" operator="notEqual">
      <formula>1</formula>
    </cfRule>
    <cfRule type="cellIs" dxfId="512" priority="117" stopIfTrue="1" operator="equal">
      <formula>1</formula>
    </cfRule>
  </conditionalFormatting>
  <conditionalFormatting sqref="K50">
    <cfRule type="cellIs" dxfId="511" priority="114" stopIfTrue="1" operator="notEqual">
      <formula>1</formula>
    </cfRule>
    <cfRule type="cellIs" dxfId="510" priority="115" stopIfTrue="1" operator="equal">
      <formula>1</formula>
    </cfRule>
  </conditionalFormatting>
  <conditionalFormatting sqref="K51">
    <cfRule type="cellIs" dxfId="509" priority="112" stopIfTrue="1" operator="notEqual">
      <formula>1</formula>
    </cfRule>
    <cfRule type="cellIs" dxfId="508" priority="113" stopIfTrue="1" operator="equal">
      <formula>1</formula>
    </cfRule>
  </conditionalFormatting>
  <conditionalFormatting sqref="K52">
    <cfRule type="cellIs" dxfId="507" priority="110" stopIfTrue="1" operator="notEqual">
      <formula>1</formula>
    </cfRule>
    <cfRule type="cellIs" dxfId="506" priority="111" stopIfTrue="1" operator="equal">
      <formula>1</formula>
    </cfRule>
  </conditionalFormatting>
  <conditionalFormatting sqref="X10">
    <cfRule type="expression" dxfId="505" priority="1191" stopIfTrue="1">
      <formula>#REF!=0</formula>
    </cfRule>
  </conditionalFormatting>
  <conditionalFormatting sqref="X11">
    <cfRule type="expression" dxfId="504" priority="1192" stopIfTrue="1">
      <formula>#REF!=0</formula>
    </cfRule>
  </conditionalFormatting>
  <conditionalFormatting sqref="X16">
    <cfRule type="expression" dxfId="503" priority="1193" stopIfTrue="1">
      <formula>#REF!=0</formula>
    </cfRule>
  </conditionalFormatting>
  <conditionalFormatting sqref="X17">
    <cfRule type="expression" dxfId="502" priority="1194" stopIfTrue="1">
      <formula>#REF!=0</formula>
    </cfRule>
  </conditionalFormatting>
  <conditionalFormatting sqref="X25">
    <cfRule type="expression" dxfId="501" priority="1195" stopIfTrue="1">
      <formula>#REF!=0</formula>
    </cfRule>
  </conditionalFormatting>
  <conditionalFormatting sqref="X18">
    <cfRule type="expression" dxfId="500" priority="1196" stopIfTrue="1">
      <formula>#REF!=0</formula>
    </cfRule>
  </conditionalFormatting>
  <conditionalFormatting sqref="X19">
    <cfRule type="expression" dxfId="499" priority="1197" stopIfTrue="1">
      <formula>#REF!=0</formula>
    </cfRule>
  </conditionalFormatting>
  <conditionalFormatting sqref="X20">
    <cfRule type="expression" dxfId="498" priority="1198" stopIfTrue="1">
      <formula>#REF!=0</formula>
    </cfRule>
  </conditionalFormatting>
  <conditionalFormatting sqref="X21">
    <cfRule type="expression" dxfId="497" priority="1199" stopIfTrue="1">
      <formula>#REF!=0</formula>
    </cfRule>
  </conditionalFormatting>
  <conditionalFormatting sqref="X22">
    <cfRule type="expression" dxfId="496" priority="1200" stopIfTrue="1">
      <formula>#REF!=0</formula>
    </cfRule>
  </conditionalFormatting>
  <conditionalFormatting sqref="X23">
    <cfRule type="expression" dxfId="495" priority="1201" stopIfTrue="1">
      <formula>#REF!=0</formula>
    </cfRule>
  </conditionalFormatting>
  <conditionalFormatting sqref="X24">
    <cfRule type="expression" dxfId="494" priority="1202" stopIfTrue="1">
      <formula>#REF!=0</formula>
    </cfRule>
  </conditionalFormatting>
  <conditionalFormatting sqref="X26">
    <cfRule type="expression" dxfId="493" priority="1203" stopIfTrue="1">
      <formula>#REF!=0</formula>
    </cfRule>
  </conditionalFormatting>
  <conditionalFormatting sqref="X27">
    <cfRule type="expression" dxfId="492" priority="1204" stopIfTrue="1">
      <formula>#REF!=0</formula>
    </cfRule>
  </conditionalFormatting>
  <conditionalFormatting sqref="X28">
    <cfRule type="expression" dxfId="491" priority="1205" stopIfTrue="1">
      <formula>#REF!=0</formula>
    </cfRule>
  </conditionalFormatting>
  <conditionalFormatting sqref="X29">
    <cfRule type="expression" dxfId="490" priority="1206" stopIfTrue="1">
      <formula>#REF!=0</formula>
    </cfRule>
  </conditionalFormatting>
  <conditionalFormatting sqref="X30">
    <cfRule type="expression" dxfId="489" priority="1207" stopIfTrue="1">
      <formula>#REF!=0</formula>
    </cfRule>
  </conditionalFormatting>
  <conditionalFormatting sqref="X31">
    <cfRule type="expression" dxfId="488" priority="1208" stopIfTrue="1">
      <formula>#REF!=0</formula>
    </cfRule>
  </conditionalFormatting>
  <conditionalFormatting sqref="X32">
    <cfRule type="expression" dxfId="487" priority="1209" stopIfTrue="1">
      <formula>#REF!=0</formula>
    </cfRule>
  </conditionalFormatting>
  <conditionalFormatting sqref="X33">
    <cfRule type="expression" dxfId="486" priority="1210" stopIfTrue="1">
      <formula>#REF!=0</formula>
    </cfRule>
  </conditionalFormatting>
  <conditionalFormatting sqref="X34">
    <cfRule type="expression" dxfId="485" priority="1211" stopIfTrue="1">
      <formula>#REF!=0</formula>
    </cfRule>
  </conditionalFormatting>
  <conditionalFormatting sqref="X35">
    <cfRule type="expression" dxfId="484" priority="1212" stopIfTrue="1">
      <formula>#REF!=0</formula>
    </cfRule>
  </conditionalFormatting>
  <conditionalFormatting sqref="X36">
    <cfRule type="expression" dxfId="483" priority="1213" stopIfTrue="1">
      <formula>#REF!=0</formula>
    </cfRule>
  </conditionalFormatting>
  <conditionalFormatting sqref="X37">
    <cfRule type="expression" dxfId="482" priority="1214" stopIfTrue="1">
      <formula>#REF!=0</formula>
    </cfRule>
  </conditionalFormatting>
  <conditionalFormatting sqref="X38">
    <cfRule type="expression" dxfId="481" priority="1215" stopIfTrue="1">
      <formula>#REF!=0</formula>
    </cfRule>
  </conditionalFormatting>
  <conditionalFormatting sqref="X39">
    <cfRule type="expression" dxfId="480" priority="1216" stopIfTrue="1">
      <formula>#REF!=0</formula>
    </cfRule>
  </conditionalFormatting>
  <conditionalFormatting sqref="X40">
    <cfRule type="expression" dxfId="479" priority="1217" stopIfTrue="1">
      <formula>#REF!=0</formula>
    </cfRule>
  </conditionalFormatting>
  <conditionalFormatting sqref="X41">
    <cfRule type="expression" dxfId="478" priority="1218" stopIfTrue="1">
      <formula>#REF!=0</formula>
    </cfRule>
  </conditionalFormatting>
  <conditionalFormatting sqref="X42">
    <cfRule type="expression" dxfId="477" priority="1219" stopIfTrue="1">
      <formula>#REF!=0</formula>
    </cfRule>
  </conditionalFormatting>
  <conditionalFormatting sqref="X43">
    <cfRule type="expression" dxfId="476" priority="1220" stopIfTrue="1">
      <formula>#REF!=0</formula>
    </cfRule>
  </conditionalFormatting>
  <conditionalFormatting sqref="X44">
    <cfRule type="expression" dxfId="475" priority="1221" stopIfTrue="1">
      <formula>#REF!=0</formula>
    </cfRule>
  </conditionalFormatting>
  <conditionalFormatting sqref="X45">
    <cfRule type="expression" dxfId="474" priority="1222" stopIfTrue="1">
      <formula>#REF!=0</formula>
    </cfRule>
  </conditionalFormatting>
  <conditionalFormatting sqref="X46">
    <cfRule type="expression" dxfId="473" priority="1223" stopIfTrue="1">
      <formula>#REF!=0</formula>
    </cfRule>
  </conditionalFormatting>
  <conditionalFormatting sqref="X48">
    <cfRule type="expression" dxfId="472" priority="1224" stopIfTrue="1">
      <formula>#REF!=0</formula>
    </cfRule>
  </conditionalFormatting>
  <conditionalFormatting sqref="X49">
    <cfRule type="expression" dxfId="471" priority="1225" stopIfTrue="1">
      <formula>#REF!=0</formula>
    </cfRule>
  </conditionalFormatting>
  <conditionalFormatting sqref="X50">
    <cfRule type="expression" dxfId="470" priority="1226" stopIfTrue="1">
      <formula>#REF!=0</formula>
    </cfRule>
  </conditionalFormatting>
  <conditionalFormatting sqref="X51">
    <cfRule type="expression" dxfId="469" priority="1227" stopIfTrue="1">
      <formula>#REF!=0</formula>
    </cfRule>
  </conditionalFormatting>
  <conditionalFormatting sqref="X52">
    <cfRule type="expression" dxfId="468" priority="1228" stopIfTrue="1">
      <formula>#REF!=0</formula>
    </cfRule>
  </conditionalFormatting>
  <pageMargins left="0.7" right="0.7" top="0.75" bottom="0.75" header="0.3" footer="0.3"/>
  <pageSetup paperSize="9" scale="46" orientation="landscape" r:id="rId1"/>
  <colBreaks count="1" manualBreakCount="1">
    <brk id="33" max="1048575" man="1"/>
  </colBreaks>
  <ignoredErrors>
    <ignoredError sqref="T10:T60"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55262" r:id="rId4" name="Button 9022">
              <controlPr defaultSize="0" print="0" autoLine="0" autoPict="0" macro="[0]!ButtonOpenAll">
                <anchor moveWithCells="1" sizeWithCells="1">
                  <from>
                    <xdr:col>2</xdr:col>
                    <xdr:colOff>2762250</xdr:colOff>
                    <xdr:row>3</xdr:row>
                    <xdr:rowOff>114300</xdr:rowOff>
                  </from>
                  <to>
                    <xdr:col>2</xdr:col>
                    <xdr:colOff>3838575</xdr:colOff>
                    <xdr:row>5</xdr:row>
                    <xdr:rowOff>104775</xdr:rowOff>
                  </to>
                </anchor>
              </controlPr>
            </control>
          </mc:Choice>
        </mc:AlternateContent>
        <mc:AlternateContent xmlns:mc="http://schemas.openxmlformats.org/markup-compatibility/2006">
          <mc:Choice Requires="x14">
            <control shapeId="1613246" r:id="rId5" name="Button 9662">
              <controlPr defaultSize="0" print="0" autoLine="0" autoPict="0" macro="[0]!ButtonD5_CloseAll">
                <anchor moveWithCells="1" sizeWithCells="1">
                  <from>
                    <xdr:col>2</xdr:col>
                    <xdr:colOff>3933825</xdr:colOff>
                    <xdr:row>3</xdr:row>
                    <xdr:rowOff>104775</xdr:rowOff>
                  </from>
                  <to>
                    <xdr:col>5</xdr:col>
                    <xdr:colOff>66675</xdr:colOff>
                    <xdr:row>5</xdr:row>
                    <xdr:rowOff>95250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5" tint="-0.24988555558946501"/>
  </sheetPr>
  <dimension ref="B1:AM33"/>
  <sheetViews>
    <sheetView showGridLines="0" zoomScale="80" zoomScaleNormal="80" workbookViewId="0">
      <pane ySplit="8" topLeftCell="A9" activePane="bottomLeft" state="frozen"/>
      <selection pane="bottomLeft" activeCell="C17" sqref="C17"/>
    </sheetView>
  </sheetViews>
  <sheetFormatPr defaultRowHeight="15" outlineLevelCol="1" x14ac:dyDescent="0.25"/>
  <cols>
    <col min="1" max="1" width="1.7109375" style="150" customWidth="1"/>
    <col min="2" max="2" width="4.85546875" style="150" customWidth="1"/>
    <col min="3" max="3" width="65.85546875" style="150" customWidth="1"/>
    <col min="4" max="4" width="2.5703125" style="150" customWidth="1" outlineLevel="1"/>
    <col min="5" max="5" width="6" style="150" customWidth="1" outlineLevel="1"/>
    <col min="6" max="6" width="2.5703125" style="150" customWidth="1" outlineLevel="1"/>
    <col min="7" max="7" width="5.2851562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6.85546875" style="150" customWidth="1"/>
    <col min="19" max="19" width="13.28515625" style="150" customWidth="1"/>
    <col min="20" max="20" width="8.28515625" style="150" hidden="1" customWidth="1"/>
    <col min="21" max="21" width="9.7109375"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6.75" customHeight="1" x14ac:dyDescent="0.25">
      <c r="B1" s="172"/>
      <c r="C1" s="355" t="s">
        <v>519</v>
      </c>
      <c r="D1" s="355"/>
      <c r="E1" s="355"/>
      <c r="F1" s="355"/>
      <c r="G1" s="355"/>
      <c r="H1" s="355"/>
      <c r="I1" s="355"/>
      <c r="J1" s="355"/>
      <c r="K1" s="355"/>
      <c r="L1" s="355"/>
      <c r="M1" s="355"/>
      <c r="N1" s="355"/>
      <c r="O1" s="355"/>
      <c r="P1" s="355"/>
      <c r="Q1" s="355"/>
      <c r="R1" s="355"/>
      <c r="S1" s="355"/>
      <c r="T1" s="355"/>
      <c r="U1" s="355"/>
      <c r="V1" s="172"/>
      <c r="W1" s="172"/>
      <c r="X1" s="172"/>
    </row>
    <row r="2" spans="2:39" x14ac:dyDescent="0.25">
      <c r="B2" s="173"/>
      <c r="C2" s="368" t="s">
        <v>1679</v>
      </c>
      <c r="D2" s="368"/>
      <c r="E2" s="368"/>
      <c r="F2" s="368"/>
      <c r="G2" s="368"/>
      <c r="H2" s="368"/>
      <c r="I2" s="368"/>
      <c r="J2" s="368"/>
      <c r="K2" s="368"/>
      <c r="L2" s="368"/>
      <c r="M2" s="368"/>
      <c r="N2" s="368"/>
      <c r="O2" s="368"/>
      <c r="P2" s="368"/>
      <c r="Q2" s="368"/>
      <c r="R2" s="368"/>
      <c r="S2" s="368"/>
      <c r="T2" s="368"/>
      <c r="U2" s="368"/>
      <c r="V2" s="173"/>
      <c r="W2" s="173"/>
      <c r="X2" s="173"/>
    </row>
    <row r="3" spans="2:39" x14ac:dyDescent="0.25">
      <c r="B3" s="173"/>
      <c r="C3" s="368" t="s">
        <v>1680</v>
      </c>
      <c r="D3" s="368"/>
      <c r="E3" s="368"/>
      <c r="F3" s="368"/>
      <c r="G3" s="368"/>
      <c r="H3" s="368"/>
      <c r="I3" s="368"/>
      <c r="J3" s="368"/>
      <c r="K3" s="368"/>
      <c r="L3" s="368"/>
      <c r="M3" s="368"/>
      <c r="N3" s="368"/>
      <c r="O3" s="368"/>
      <c r="P3" s="368"/>
      <c r="Q3" s="368"/>
      <c r="R3" s="368"/>
      <c r="S3" s="368"/>
      <c r="T3" s="368"/>
      <c r="U3" s="368"/>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367"/>
      <c r="J5" s="367"/>
      <c r="K5" s="367"/>
      <c r="L5" s="367"/>
      <c r="M5" s="367"/>
      <c r="N5" s="367"/>
      <c r="O5" s="367"/>
      <c r="P5" s="367"/>
      <c r="Q5" s="367"/>
      <c r="R5" s="367"/>
      <c r="S5" s="367"/>
      <c r="T5" s="367"/>
      <c r="U5" s="367"/>
      <c r="V5" s="367"/>
      <c r="W5" s="367"/>
      <c r="X5" s="367"/>
      <c r="Y5" s="367"/>
      <c r="Z5" s="367"/>
      <c r="AA5" s="367"/>
      <c r="AB5" s="367"/>
      <c r="AC5" s="367"/>
    </row>
    <row r="6" spans="2:39" s="153" customFormat="1" x14ac:dyDescent="0.25">
      <c r="B6" s="154"/>
      <c r="C6" s="454"/>
      <c r="D6" s="454"/>
      <c r="E6" s="454"/>
      <c r="F6" s="454"/>
      <c r="G6" s="454"/>
      <c r="H6" s="454"/>
      <c r="I6" s="454"/>
      <c r="J6" s="454"/>
      <c r="K6" s="454"/>
      <c r="L6" s="454"/>
      <c r="M6" s="454"/>
      <c r="N6" s="454"/>
      <c r="O6" s="454"/>
      <c r="P6" s="454"/>
      <c r="Q6" s="454"/>
      <c r="R6" s="454"/>
      <c r="S6" s="154"/>
      <c r="T6" s="154"/>
      <c r="U6" s="154"/>
      <c r="V6" s="154"/>
      <c r="W6" s="154"/>
      <c r="X6" s="154"/>
    </row>
    <row r="7" spans="2:39" s="153" customFormat="1" ht="37.5" customHeight="1" x14ac:dyDescent="0.25">
      <c r="B7" s="168"/>
      <c r="C7" s="362" t="s">
        <v>520</v>
      </c>
      <c r="D7" s="325"/>
      <c r="E7" s="361" t="s">
        <v>521</v>
      </c>
      <c r="F7" s="326"/>
      <c r="G7" s="361" t="s">
        <v>522</v>
      </c>
      <c r="H7" s="156"/>
      <c r="I7" s="364" t="s">
        <v>1694</v>
      </c>
      <c r="J7" s="365"/>
      <c r="K7" s="365"/>
      <c r="L7" s="365"/>
      <c r="M7" s="365"/>
      <c r="N7" s="365"/>
      <c r="O7" s="365"/>
      <c r="P7" s="365"/>
      <c r="Q7" s="365"/>
      <c r="R7" s="156"/>
      <c r="S7" s="363" t="s">
        <v>523</v>
      </c>
      <c r="T7" s="363"/>
      <c r="U7" s="363"/>
      <c r="V7" s="157"/>
      <c r="W7" s="157"/>
      <c r="X7" s="157"/>
      <c r="Y7" s="157"/>
      <c r="AG7" s="362" t="s">
        <v>524</v>
      </c>
      <c r="AH7" s="362"/>
      <c r="AI7" s="362"/>
      <c r="AJ7" s="362"/>
      <c r="AK7" s="362"/>
      <c r="AL7" s="362"/>
      <c r="AM7" s="362"/>
    </row>
    <row r="8" spans="2:39" s="153" customFormat="1" ht="80.25" customHeight="1" x14ac:dyDescent="0.25">
      <c r="B8" s="168"/>
      <c r="C8" s="362"/>
      <c r="D8" s="325"/>
      <c r="E8" s="361"/>
      <c r="F8" s="327"/>
      <c r="G8" s="361"/>
      <c r="H8" s="158"/>
      <c r="I8" s="159" t="s">
        <v>550</v>
      </c>
      <c r="J8" s="159" t="s">
        <v>551</v>
      </c>
      <c r="K8" s="179">
        <v>0</v>
      </c>
      <c r="L8" s="179">
        <v>0.2</v>
      </c>
      <c r="M8" s="179">
        <v>0.4</v>
      </c>
      <c r="N8" s="179">
        <v>0.6</v>
      </c>
      <c r="O8" s="179">
        <v>0.8</v>
      </c>
      <c r="P8" s="179">
        <v>1</v>
      </c>
      <c r="Q8" s="180" t="s">
        <v>525</v>
      </c>
      <c r="S8" s="161"/>
      <c r="T8" s="161" t="s">
        <v>552</v>
      </c>
      <c r="U8" s="160" t="s">
        <v>553</v>
      </c>
      <c r="V8" s="158"/>
      <c r="X8" s="158"/>
      <c r="AG8" s="362"/>
      <c r="AH8" s="362"/>
      <c r="AI8" s="362"/>
      <c r="AJ8" s="362"/>
      <c r="AK8" s="362"/>
      <c r="AL8" s="362"/>
      <c r="AM8" s="362"/>
    </row>
    <row r="9" spans="2:39" ht="42" customHeight="1" x14ac:dyDescent="0.25">
      <c r="D9" s="126"/>
      <c r="E9" s="126"/>
      <c r="F9" s="126"/>
      <c r="G9" s="126"/>
      <c r="J9" s="32"/>
      <c r="K9" s="32"/>
      <c r="L9" s="32"/>
      <c r="M9" s="32"/>
      <c r="N9" s="32"/>
      <c r="O9" s="33"/>
      <c r="P9" s="116"/>
      <c r="Q9" s="117"/>
      <c r="S9" s="34"/>
      <c r="T9" s="34"/>
      <c r="U9" s="33"/>
      <c r="V9" s="150" t="s">
        <v>554</v>
      </c>
      <c r="W9" s="150" t="s">
        <v>555</v>
      </c>
      <c r="Y9" s="118" t="s">
        <v>526</v>
      </c>
    </row>
    <row r="10" spans="2:39" ht="48" customHeight="1" x14ac:dyDescent="0.45">
      <c r="B10" s="288">
        <v>1</v>
      </c>
      <c r="C10" s="141" t="s">
        <v>527</v>
      </c>
      <c r="D10" s="126"/>
      <c r="E10" s="270" t="s">
        <v>528</v>
      </c>
      <c r="F10" s="126"/>
      <c r="G10" s="191"/>
      <c r="H10" s="152"/>
      <c r="I10" s="124">
        <f>SUM(K10:P10)</f>
        <v>0</v>
      </c>
      <c r="J10" s="124">
        <f t="shared" ref="J10" si="0">SUM(K10:P10)</f>
        <v>0</v>
      </c>
      <c r="K10" s="122"/>
      <c r="L10" s="122"/>
      <c r="M10" s="122"/>
      <c r="N10" s="122"/>
      <c r="O10" s="123"/>
      <c r="P10" s="184"/>
      <c r="Q10" s="123"/>
      <c r="S10" s="125" t="str">
        <f>IF(SUM(K10:P10)=1,((K10*0)+(L10*20)+(M10*40)+(N10*60)+(O10*80)+(P10*100)),"")</f>
        <v/>
      </c>
      <c r="T10" s="147" t="e">
        <f>1/$I$19</f>
        <v>#DIV/0!</v>
      </c>
      <c r="U10" s="127" t="e">
        <f t="shared" ref="U10" si="1">1/$J$19</f>
        <v>#DIV/0!</v>
      </c>
      <c r="V10" s="139" t="e">
        <f>IF(Q10=1,0,S10*T10)</f>
        <v>#VALUE!</v>
      </c>
      <c r="W10" s="35" t="e">
        <f>IF(Q10=1,0,S10*U10)</f>
        <v>#VALUE!</v>
      </c>
      <c r="Y10" s="360"/>
      <c r="Z10" s="360"/>
      <c r="AG10" s="359" t="s">
        <v>1681</v>
      </c>
      <c r="AH10" s="359"/>
      <c r="AI10" s="359"/>
      <c r="AJ10" s="359"/>
      <c r="AK10" s="359"/>
      <c r="AL10" s="359"/>
      <c r="AM10" s="359"/>
    </row>
    <row r="11" spans="2:39" ht="47.25" customHeight="1" x14ac:dyDescent="0.25">
      <c r="B11" s="288" t="s">
        <v>529</v>
      </c>
      <c r="C11" s="145" t="s">
        <v>530</v>
      </c>
      <c r="D11" s="176"/>
      <c r="E11" s="266" t="s">
        <v>531</v>
      </c>
      <c r="F11" s="266"/>
      <c r="G11" s="266"/>
      <c r="H11" s="152"/>
      <c r="I11" s="152"/>
      <c r="J11" s="124">
        <f t="shared" ref="J11" si="2">SUM(K11:P11)</f>
        <v>0</v>
      </c>
      <c r="K11" s="122"/>
      <c r="L11" s="122"/>
      <c r="M11" s="122"/>
      <c r="N11" s="122"/>
      <c r="O11" s="123"/>
      <c r="P11" s="122"/>
      <c r="Q11" s="123"/>
      <c r="S11" s="125" t="str">
        <f>IF(SUM(K11:P11)=1,((K11*0)+(L11*20)+(M11*40)+(N11*60)+(O11*80)+(P11*100)),"")</f>
        <v/>
      </c>
      <c r="T11" s="147"/>
      <c r="U11" s="127" t="e">
        <f t="shared" ref="U11" si="3">1/$J$19</f>
        <v>#DIV/0!</v>
      </c>
      <c r="V11" s="139"/>
      <c r="W11" s="35" t="e">
        <f>IF(Q11=1,0,S11*U11)</f>
        <v>#VALUE!</v>
      </c>
      <c r="Y11" s="360"/>
      <c r="Z11" s="360"/>
      <c r="AF11" s="295"/>
      <c r="AG11" s="356" t="s">
        <v>1682</v>
      </c>
      <c r="AH11" s="356"/>
      <c r="AI11" s="356"/>
      <c r="AJ11" s="356"/>
      <c r="AK11" s="356"/>
      <c r="AL11" s="356"/>
      <c r="AM11" s="356"/>
    </row>
    <row r="12" spans="2:39" ht="49.5" customHeight="1" x14ac:dyDescent="0.45">
      <c r="B12" s="288">
        <v>2</v>
      </c>
      <c r="C12" s="141" t="s">
        <v>532</v>
      </c>
      <c r="D12" s="126"/>
      <c r="E12" s="270" t="s">
        <v>533</v>
      </c>
      <c r="F12" s="126"/>
      <c r="G12" s="191"/>
      <c r="H12" s="152"/>
      <c r="I12" s="124">
        <f>SUM(K12:P12)</f>
        <v>0</v>
      </c>
      <c r="J12" s="124">
        <f t="shared" ref="J12:J17" si="4">SUM(K12:P12)</f>
        <v>0</v>
      </c>
      <c r="K12" s="122"/>
      <c r="L12" s="122"/>
      <c r="M12" s="122"/>
      <c r="N12" s="122"/>
      <c r="O12" s="123"/>
      <c r="P12" s="122"/>
      <c r="Q12" s="123"/>
      <c r="S12" s="125" t="str">
        <f t="shared" ref="S12" si="5">IF(SUM(K12:P12)=1,((K12*0)+(L12*20)+(M12*40)+(N12*60)+(O12*80)+(P12*100)),"")</f>
        <v/>
      </c>
      <c r="T12" s="147" t="e">
        <f>1/$I$19</f>
        <v>#DIV/0!</v>
      </c>
      <c r="U12" s="127" t="e">
        <f t="shared" ref="U12:U17" si="6">1/$J$19</f>
        <v>#DIV/0!</v>
      </c>
      <c r="V12" s="139" t="e">
        <f>IF(Q12=1,0,S12*T12)</f>
        <v>#VALUE!</v>
      </c>
      <c r="W12" s="35" t="e">
        <f t="shared" ref="W12" si="7">IF(Q12=1,0,S12*U12)</f>
        <v>#VALUE!</v>
      </c>
      <c r="Y12" s="360"/>
      <c r="Z12" s="360"/>
      <c r="AG12" s="359" t="s">
        <v>1683</v>
      </c>
      <c r="AH12" s="359"/>
      <c r="AI12" s="359"/>
      <c r="AJ12" s="359"/>
      <c r="AK12" s="359"/>
      <c r="AL12" s="359"/>
      <c r="AM12" s="359"/>
    </row>
    <row r="13" spans="2:39" ht="48" customHeight="1" collapsed="1" x14ac:dyDescent="0.45">
      <c r="B13" s="288" t="s">
        <v>534</v>
      </c>
      <c r="C13" s="142" t="s">
        <v>535</v>
      </c>
      <c r="D13" s="126"/>
      <c r="E13" s="270" t="s">
        <v>536</v>
      </c>
      <c r="F13" s="126"/>
      <c r="G13" s="191"/>
      <c r="H13" s="152"/>
      <c r="I13" s="152"/>
      <c r="J13" s="124">
        <f t="shared" si="4"/>
        <v>0</v>
      </c>
      <c r="K13" s="122"/>
      <c r="L13" s="122"/>
      <c r="M13" s="122"/>
      <c r="N13" s="122"/>
      <c r="O13" s="123"/>
      <c r="P13" s="122"/>
      <c r="Q13" s="123"/>
      <c r="S13" s="125" t="str">
        <f>IF(SUM(K13:P13)=1,((K13*0)+(L13*20)+(M13*40)+(N13*60)+(O13*80)+(P13*100)),"")</f>
        <v/>
      </c>
      <c r="T13" s="147"/>
      <c r="U13" s="127" t="e">
        <f t="shared" si="6"/>
        <v>#DIV/0!</v>
      </c>
      <c r="V13" s="139"/>
      <c r="W13" s="35" t="e">
        <f>IF(Q13=1,0,S13*U13)</f>
        <v>#VALUE!</v>
      </c>
      <c r="Y13" s="360"/>
      <c r="Z13" s="360"/>
      <c r="AG13" s="359" t="s">
        <v>1684</v>
      </c>
      <c r="AH13" s="359"/>
      <c r="AI13" s="359"/>
      <c r="AJ13" s="359"/>
      <c r="AK13" s="359"/>
      <c r="AL13" s="359"/>
      <c r="AM13" s="359"/>
    </row>
    <row r="14" spans="2:39" ht="49.5" customHeight="1" collapsed="1" x14ac:dyDescent="0.25">
      <c r="B14" s="288" t="s">
        <v>537</v>
      </c>
      <c r="C14" s="143" t="s">
        <v>538</v>
      </c>
      <c r="D14" s="115"/>
      <c r="E14" s="270" t="s">
        <v>539</v>
      </c>
      <c r="F14" s="115"/>
      <c r="G14" s="192"/>
      <c r="H14" s="152"/>
      <c r="I14" s="152"/>
      <c r="J14" s="124">
        <f t="shared" si="4"/>
        <v>0</v>
      </c>
      <c r="K14" s="122"/>
      <c r="L14" s="122"/>
      <c r="M14" s="122"/>
      <c r="N14" s="122"/>
      <c r="O14" s="123"/>
      <c r="P14" s="122"/>
      <c r="Q14" s="123"/>
      <c r="S14" s="125" t="str">
        <f>IF(SUM(K14:P14)=1,((K14*0)+(L14*20)+(M14*40)+(N14*60)+(O14*80)+(P14*100)),"")</f>
        <v/>
      </c>
      <c r="T14" s="147"/>
      <c r="U14" s="127" t="e">
        <f t="shared" si="6"/>
        <v>#DIV/0!</v>
      </c>
      <c r="V14" s="139"/>
      <c r="W14" s="35" t="e">
        <f>IF(Q14=1,0,S14*U14)</f>
        <v>#VALUE!</v>
      </c>
      <c r="Y14" s="360"/>
      <c r="Z14" s="360"/>
      <c r="AG14" s="359" t="s">
        <v>1685</v>
      </c>
      <c r="AH14" s="359"/>
      <c r="AI14" s="359"/>
      <c r="AJ14" s="359"/>
      <c r="AK14" s="359"/>
      <c r="AL14" s="359"/>
      <c r="AM14" s="359"/>
    </row>
    <row r="15" spans="2:39" ht="60.75" customHeight="1" x14ac:dyDescent="0.25">
      <c r="B15" s="288" t="s">
        <v>540</v>
      </c>
      <c r="C15" s="143" t="s">
        <v>541</v>
      </c>
      <c r="D15" s="115"/>
      <c r="E15" s="270" t="s">
        <v>542</v>
      </c>
      <c r="F15" s="115"/>
      <c r="G15" s="192"/>
      <c r="H15" s="152"/>
      <c r="I15" s="152"/>
      <c r="J15" s="124">
        <f t="shared" si="4"/>
        <v>0</v>
      </c>
      <c r="K15" s="122"/>
      <c r="L15" s="122"/>
      <c r="M15" s="122"/>
      <c r="N15" s="122"/>
      <c r="O15" s="123"/>
      <c r="P15" s="122"/>
      <c r="Q15" s="123"/>
      <c r="S15" s="125" t="str">
        <f>IF(SUM(K15:P15)=1,((K15*0)+(L15*20)+(M15*40)+(N15*60)+(O15*80)+(P15*100)),"")</f>
        <v/>
      </c>
      <c r="T15" s="147"/>
      <c r="U15" s="127" t="e">
        <f t="shared" si="6"/>
        <v>#DIV/0!</v>
      </c>
      <c r="V15" s="139"/>
      <c r="W15" s="35" t="e">
        <f>IF(Q15=1,0,S15*U15)</f>
        <v>#VALUE!</v>
      </c>
      <c r="Y15" s="360"/>
      <c r="Z15" s="360"/>
      <c r="AG15" s="359" t="s">
        <v>1686</v>
      </c>
      <c r="AH15" s="359"/>
      <c r="AI15" s="359"/>
      <c r="AJ15" s="359"/>
      <c r="AK15" s="359"/>
      <c r="AL15" s="359"/>
      <c r="AM15" s="359"/>
    </row>
    <row r="16" spans="2:39" ht="60" customHeight="1" x14ac:dyDescent="0.25">
      <c r="B16" s="288" t="s">
        <v>543</v>
      </c>
      <c r="C16" s="144" t="s">
        <v>544</v>
      </c>
      <c r="D16" s="115"/>
      <c r="E16" s="270" t="s">
        <v>545</v>
      </c>
      <c r="F16" s="115"/>
      <c r="G16" s="192"/>
      <c r="H16" s="152"/>
      <c r="I16" s="152"/>
      <c r="J16" s="124">
        <f t="shared" si="4"/>
        <v>0</v>
      </c>
      <c r="K16" s="122"/>
      <c r="L16" s="122"/>
      <c r="M16" s="122"/>
      <c r="N16" s="122"/>
      <c r="O16" s="123"/>
      <c r="P16" s="122"/>
      <c r="Q16" s="123"/>
      <c r="S16" s="125" t="str">
        <f>IF(SUM(K16:P16)=1,((K16*0)+(L16*20)+(M16*40)+(N16*60)+(O16*80)+(P16*100)),"")</f>
        <v/>
      </c>
      <c r="T16" s="147"/>
      <c r="U16" s="127" t="e">
        <f t="shared" si="6"/>
        <v>#DIV/0!</v>
      </c>
      <c r="W16" s="35" t="e">
        <f>IF(Q16=1,0,S16*U16)</f>
        <v>#VALUE!</v>
      </c>
      <c r="Y16" s="360"/>
      <c r="Z16" s="360"/>
      <c r="AG16" s="359" t="s">
        <v>1687</v>
      </c>
      <c r="AH16" s="359"/>
      <c r="AI16" s="359"/>
      <c r="AJ16" s="359"/>
      <c r="AK16" s="359"/>
      <c r="AL16" s="359"/>
      <c r="AM16" s="359"/>
    </row>
    <row r="17" spans="2:29" ht="45.75" customHeight="1" x14ac:dyDescent="0.25">
      <c r="B17" s="288">
        <v>3</v>
      </c>
      <c r="C17" s="141" t="s">
        <v>546</v>
      </c>
      <c r="D17" s="115"/>
      <c r="E17" s="270" t="s">
        <v>547</v>
      </c>
      <c r="F17" s="115"/>
      <c r="G17" s="192"/>
      <c r="H17" s="152"/>
      <c r="I17" s="124">
        <f>SUM(K17:P17)</f>
        <v>0</v>
      </c>
      <c r="J17" s="124">
        <f t="shared" si="4"/>
        <v>0</v>
      </c>
      <c r="K17" s="122"/>
      <c r="L17" s="122"/>
      <c r="M17" s="122"/>
      <c r="N17" s="122"/>
      <c r="O17" s="123"/>
      <c r="P17" s="122"/>
      <c r="Q17" s="123"/>
      <c r="S17" s="125" t="str">
        <f>IF(SUM(K17:P17)=1,((K17*0)+(L17*20)+(M17*40)+(N17*60)+(O17*80)+(P17*100)),"")</f>
        <v/>
      </c>
      <c r="T17" s="147" t="e">
        <f>1/$I$19</f>
        <v>#DIV/0!</v>
      </c>
      <c r="U17" s="127" t="e">
        <f t="shared" si="6"/>
        <v>#DIV/0!</v>
      </c>
      <c r="V17" s="139" t="e">
        <f>IF(Q17=1,0,S17*T17)</f>
        <v>#VALUE!</v>
      </c>
      <c r="W17" s="35" t="e">
        <f>IF(Q17=1,0,S17*U17)</f>
        <v>#VALUE!</v>
      </c>
      <c r="Y17" s="360"/>
      <c r="Z17" s="360"/>
    </row>
    <row r="18" spans="2:29" x14ac:dyDescent="0.25">
      <c r="C18" s="152"/>
    </row>
    <row r="19" spans="2:29" ht="12.75" customHeight="1" x14ac:dyDescent="0.25">
      <c r="C19" s="152"/>
      <c r="I19" s="150">
        <f>SUM(I10:I17)</f>
        <v>0</v>
      </c>
      <c r="J19" s="150">
        <f>SUM(J10:J17)</f>
        <v>0</v>
      </c>
      <c r="R19" s="118" t="s">
        <v>548</v>
      </c>
      <c r="S19" s="129">
        <f>SUMIF(I19,3-V21,V19)</f>
        <v>0</v>
      </c>
      <c r="V19" s="171" t="e">
        <f>SUM(V10:V17)</f>
        <v>#VALUE!</v>
      </c>
      <c r="W19" s="171" t="e">
        <f>SUM(W10:W17)</f>
        <v>#VALUE!</v>
      </c>
    </row>
    <row r="20" spans="2:29" x14ac:dyDescent="0.25">
      <c r="C20" s="152"/>
      <c r="R20" s="118" t="s">
        <v>549</v>
      </c>
      <c r="S20" s="129">
        <f>SUMIF(J19,8-V22,W19)</f>
        <v>0</v>
      </c>
      <c r="X20" s="128"/>
    </row>
    <row r="21" spans="2:29" x14ac:dyDescent="0.25">
      <c r="C21" s="152"/>
      <c r="U21" s="150" t="s">
        <v>556</v>
      </c>
      <c r="V21" s="150">
        <f>SUM(Q10,Q12,Q17)</f>
        <v>0</v>
      </c>
      <c r="X21" s="128"/>
    </row>
    <row r="22" spans="2:29" x14ac:dyDescent="0.25">
      <c r="C22" s="152"/>
      <c r="U22" s="150" t="s">
        <v>557</v>
      </c>
      <c r="V22" s="150">
        <f>SUM(Q10:Q17)</f>
        <v>0</v>
      </c>
    </row>
    <row r="23" spans="2:29" ht="13.5" customHeight="1" x14ac:dyDescent="0.25">
      <c r="C23" s="152"/>
    </row>
    <row r="24" spans="2:29" x14ac:dyDescent="0.25">
      <c r="C24" s="152"/>
    </row>
    <row r="31" spans="2:29" ht="22.5" customHeight="1" x14ac:dyDescent="0.25">
      <c r="AA31" s="151"/>
      <c r="AB31" s="151"/>
      <c r="AC31" s="151"/>
    </row>
    <row r="33" spans="27:32" ht="15" customHeight="1" x14ac:dyDescent="0.25">
      <c r="AA33" s="151"/>
      <c r="AB33" s="151"/>
      <c r="AC33" s="151"/>
      <c r="AD33" s="151"/>
      <c r="AE33" s="151"/>
      <c r="AF33" s="151"/>
    </row>
  </sheetData>
  <sheetProtection formatCells="0" formatColumns="0" formatRows="0" insertColumns="0" insertRows="0" insertHyperlinks="0" deleteColumns="0" deleteRows="0" sort="0" autoFilter="0" pivotTables="0"/>
  <mergeCells count="26">
    <mergeCell ref="AG16:AM16"/>
    <mergeCell ref="AG7:AM8"/>
    <mergeCell ref="AG10:AM10"/>
    <mergeCell ref="AG12:AM12"/>
    <mergeCell ref="AG13:AM13"/>
    <mergeCell ref="AG14:AM14"/>
    <mergeCell ref="AG15:AM15"/>
    <mergeCell ref="AG11:AM11"/>
    <mergeCell ref="I7:Q7"/>
    <mergeCell ref="C1:U1"/>
    <mergeCell ref="C2:U2"/>
    <mergeCell ref="C3:U3"/>
    <mergeCell ref="E7:E8"/>
    <mergeCell ref="G7:G8"/>
    <mergeCell ref="C7:C8"/>
    <mergeCell ref="S7:U7"/>
    <mergeCell ref="I5:AC5"/>
    <mergeCell ref="C6:R6"/>
    <mergeCell ref="Y17:Z17"/>
    <mergeCell ref="Y10:Z10"/>
    <mergeCell ref="Y12:Z12"/>
    <mergeCell ref="Y13:Z13"/>
    <mergeCell ref="Y14:Z14"/>
    <mergeCell ref="Y15:Z15"/>
    <mergeCell ref="Y16:Z16"/>
    <mergeCell ref="Y11:Z11"/>
  </mergeCells>
  <conditionalFormatting sqref="J10">
    <cfRule type="cellIs" dxfId="467" priority="179" stopIfTrue="1" operator="notEqual">
      <formula>1</formula>
    </cfRule>
    <cfRule type="cellIs" dxfId="466" priority="180" stopIfTrue="1" operator="equal">
      <formula>1</formula>
    </cfRule>
  </conditionalFormatting>
  <conditionalFormatting sqref="S20">
    <cfRule type="containsBlanks" dxfId="465" priority="115" stopIfTrue="1">
      <formula>LEN(TRIM(S20))=0</formula>
    </cfRule>
    <cfRule type="cellIs" dxfId="464" priority="116" stopIfTrue="1" operator="lessThan">
      <formula>19.999</formula>
    </cfRule>
    <cfRule type="cellIs" dxfId="463" priority="117" stopIfTrue="1" operator="lessThan">
      <formula>39.999</formula>
    </cfRule>
    <cfRule type="cellIs" dxfId="462" priority="118" stopIfTrue="1" operator="lessThan">
      <formula>59.999</formula>
    </cfRule>
    <cfRule type="cellIs" dxfId="461" priority="119" stopIfTrue="1" operator="lessThan">
      <formula>79.999</formula>
    </cfRule>
    <cfRule type="cellIs" dxfId="460" priority="120" stopIfTrue="1" operator="lessThan">
      <formula>89.999</formula>
    </cfRule>
    <cfRule type="cellIs" dxfId="459" priority="121" stopIfTrue="1" operator="between">
      <formula>90</formula>
      <formula>100</formula>
    </cfRule>
  </conditionalFormatting>
  <conditionalFormatting sqref="S19">
    <cfRule type="containsBlanks" dxfId="458" priority="108" stopIfTrue="1">
      <formula>LEN(TRIM(S19))=0</formula>
    </cfRule>
    <cfRule type="cellIs" dxfId="457" priority="109" stopIfTrue="1" operator="lessThan">
      <formula>19.999</formula>
    </cfRule>
    <cfRule type="cellIs" dxfId="456" priority="110" stopIfTrue="1" operator="lessThan">
      <formula>39.999</formula>
    </cfRule>
    <cfRule type="cellIs" dxfId="455" priority="111" stopIfTrue="1" operator="lessThan">
      <formula>59.999</formula>
    </cfRule>
    <cfRule type="cellIs" dxfId="454" priority="112" stopIfTrue="1" operator="lessThan">
      <formula>79.999</formula>
    </cfRule>
    <cfRule type="cellIs" dxfId="453" priority="113" stopIfTrue="1" operator="lessThan">
      <formula>89.999</formula>
    </cfRule>
    <cfRule type="cellIs" dxfId="452" priority="114" stopIfTrue="1" operator="between">
      <formula>90</formula>
      <formula>100</formula>
    </cfRule>
  </conditionalFormatting>
  <conditionalFormatting sqref="I10">
    <cfRule type="cellIs" dxfId="451" priority="94" stopIfTrue="1" operator="notEqual">
      <formula>1</formula>
    </cfRule>
    <cfRule type="cellIs" dxfId="450" priority="95" stopIfTrue="1" operator="equal">
      <formula>1</formula>
    </cfRule>
  </conditionalFormatting>
  <conditionalFormatting sqref="J12">
    <cfRule type="cellIs" dxfId="449" priority="39" stopIfTrue="1" operator="notEqual">
      <formula>1</formula>
    </cfRule>
    <cfRule type="cellIs" dxfId="448" priority="40" stopIfTrue="1" operator="equal">
      <formula>1</formula>
    </cfRule>
  </conditionalFormatting>
  <conditionalFormatting sqref="J13">
    <cfRule type="cellIs" dxfId="447" priority="37" stopIfTrue="1" operator="notEqual">
      <formula>1</formula>
    </cfRule>
    <cfRule type="cellIs" dxfId="446" priority="38" stopIfTrue="1" operator="equal">
      <formula>1</formula>
    </cfRule>
  </conditionalFormatting>
  <conditionalFormatting sqref="J14">
    <cfRule type="cellIs" dxfId="445" priority="35" stopIfTrue="1" operator="notEqual">
      <formula>1</formula>
    </cfRule>
    <cfRule type="cellIs" dxfId="444" priority="36" stopIfTrue="1" operator="equal">
      <formula>1</formula>
    </cfRule>
  </conditionalFormatting>
  <conditionalFormatting sqref="J15">
    <cfRule type="cellIs" dxfId="443" priority="33" stopIfTrue="1" operator="notEqual">
      <formula>1</formula>
    </cfRule>
    <cfRule type="cellIs" dxfId="442" priority="34" stopIfTrue="1" operator="equal">
      <formula>1</formula>
    </cfRule>
  </conditionalFormatting>
  <conditionalFormatting sqref="J16">
    <cfRule type="cellIs" dxfId="441" priority="31" stopIfTrue="1" operator="notEqual">
      <formula>1</formula>
    </cfRule>
    <cfRule type="cellIs" dxfId="440" priority="32" stopIfTrue="1" operator="equal">
      <formula>1</formula>
    </cfRule>
  </conditionalFormatting>
  <conditionalFormatting sqref="J17">
    <cfRule type="cellIs" dxfId="439" priority="29" stopIfTrue="1" operator="notEqual">
      <formula>1</formula>
    </cfRule>
    <cfRule type="cellIs" dxfId="438" priority="30" stopIfTrue="1" operator="equal">
      <formula>1</formula>
    </cfRule>
  </conditionalFormatting>
  <conditionalFormatting sqref="I12">
    <cfRule type="cellIs" dxfId="437" priority="27" stopIfTrue="1" operator="notEqual">
      <formula>1</formula>
    </cfRule>
    <cfRule type="cellIs" dxfId="436" priority="28" stopIfTrue="1" operator="equal">
      <formula>1</formula>
    </cfRule>
  </conditionalFormatting>
  <conditionalFormatting sqref="I17">
    <cfRule type="cellIs" dxfId="435" priority="25" stopIfTrue="1" operator="notEqual">
      <formula>1</formula>
    </cfRule>
    <cfRule type="cellIs" dxfId="434" priority="26" stopIfTrue="1" operator="equal">
      <formula>1</formula>
    </cfRule>
  </conditionalFormatting>
  <conditionalFormatting sqref="W10">
    <cfRule type="expression" dxfId="433" priority="207" stopIfTrue="1">
      <formula>#REF!=0</formula>
    </cfRule>
  </conditionalFormatting>
  <conditionalFormatting sqref="W12">
    <cfRule type="expression" dxfId="432" priority="208" stopIfTrue="1">
      <formula>#REF!=0</formula>
    </cfRule>
  </conditionalFormatting>
  <conditionalFormatting sqref="W13">
    <cfRule type="expression" dxfId="431" priority="209" stopIfTrue="1">
      <formula>#REF!=0</formula>
    </cfRule>
  </conditionalFormatting>
  <conditionalFormatting sqref="W14">
    <cfRule type="expression" dxfId="430" priority="210" stopIfTrue="1">
      <formula>#REF!=0</formula>
    </cfRule>
  </conditionalFormatting>
  <conditionalFormatting sqref="W15">
    <cfRule type="expression" dxfId="429" priority="211" stopIfTrue="1">
      <formula>#REF!=0</formula>
    </cfRule>
  </conditionalFormatting>
  <conditionalFormatting sqref="W16">
    <cfRule type="expression" dxfId="428" priority="212" stopIfTrue="1">
      <formula>#REF!=0</formula>
    </cfRule>
  </conditionalFormatting>
  <conditionalFormatting sqref="W17">
    <cfRule type="expression" dxfId="427" priority="213" stopIfTrue="1">
      <formula>#REF!=0</formula>
    </cfRule>
  </conditionalFormatting>
  <pageMargins left="0.7" right="0.7" top="0.75" bottom="0.75" header="0.3" footer="0.3"/>
  <pageSetup paperSize="9" scale="46" orientation="landscape" r:id="rId1"/>
  <colBreaks count="1" manualBreakCount="1">
    <brk id="32" max="1048575" man="1"/>
  </colBreaks>
  <ignoredErrors>
    <ignoredError sqref="S10:S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154" r:id="rId4" name="Button 2602">
              <controlPr defaultSize="0" print="0" autoLine="0" autoPict="0" macro="[0]!ButtonOpenAll">
                <anchor moveWithCells="1" sizeWithCells="1">
                  <from>
                    <xdr:col>2</xdr:col>
                    <xdr:colOff>2819400</xdr:colOff>
                    <xdr:row>3</xdr:row>
                    <xdr:rowOff>95250</xdr:rowOff>
                  </from>
                  <to>
                    <xdr:col>2</xdr:col>
                    <xdr:colOff>3895725</xdr:colOff>
                    <xdr:row>5</xdr:row>
                    <xdr:rowOff>85725</xdr:rowOff>
                  </to>
                </anchor>
              </controlPr>
            </control>
          </mc:Choice>
        </mc:AlternateContent>
        <mc:AlternateContent xmlns:mc="http://schemas.openxmlformats.org/markup-compatibility/2006">
          <mc:Choice Requires="x14">
            <control shapeId="1434278" r:id="rId5" name="Button 2726">
              <controlPr defaultSize="0" print="0" autoLine="0" autoPict="0" macro="[0]!ButtonD6_CloseALl">
                <anchor moveWithCells="1" sizeWithCells="1">
                  <from>
                    <xdr:col>2</xdr:col>
                    <xdr:colOff>3981450</xdr:colOff>
                    <xdr:row>3</xdr:row>
                    <xdr:rowOff>85725</xdr:rowOff>
                  </from>
                  <to>
                    <xdr:col>5</xdr:col>
                    <xdr:colOff>95250</xdr:colOff>
                    <xdr:row>5</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5" tint="-0.24988555558946501"/>
  </sheetPr>
  <dimension ref="B1:AM30"/>
  <sheetViews>
    <sheetView showGridLines="0" showRowColHeaders="0" zoomScale="115" zoomScaleNormal="115" zoomScaleSheetLayoutView="90" workbookViewId="0">
      <pane ySplit="8" topLeftCell="A9" activePane="bottomLeft" state="frozen"/>
      <selection activeCell="D1" sqref="D1"/>
      <selection pane="bottomLeft" activeCell="C14" sqref="C14"/>
    </sheetView>
  </sheetViews>
  <sheetFormatPr defaultRowHeight="15" outlineLevelCol="1" x14ac:dyDescent="0.25"/>
  <cols>
    <col min="1" max="1" width="2" style="150" customWidth="1"/>
    <col min="2" max="2" width="4.5703125" style="150" customWidth="1"/>
    <col min="3" max="3" width="65.85546875" style="150" customWidth="1"/>
    <col min="4" max="4" width="2.5703125" style="150" customWidth="1" outlineLevel="1"/>
    <col min="5" max="5" width="5.28515625" style="150" customWidth="1" outlineLevel="1"/>
    <col min="6" max="6" width="2.5703125" style="150" customWidth="1" outlineLevel="1"/>
    <col min="7" max="7" width="5.7109375" style="150" customWidth="1" outlineLevel="1"/>
    <col min="8" max="8" width="4.42578125" style="150" customWidth="1"/>
    <col min="9"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8.28515625" style="150" customWidth="1"/>
    <col min="19" max="19" width="13.28515625" style="150" customWidth="1"/>
    <col min="20" max="20" width="8.28515625" style="150" hidden="1" customWidth="1"/>
    <col min="21" max="21" width="9.85546875" style="150" hidden="1" customWidth="1"/>
    <col min="22" max="22" width="10.42578125" style="150" hidden="1" customWidth="1"/>
    <col min="23" max="23" width="9"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2:39" ht="30" customHeight="1" x14ac:dyDescent="0.25">
      <c r="B1" s="172"/>
      <c r="C1" s="355" t="s">
        <v>558</v>
      </c>
      <c r="D1" s="355"/>
      <c r="E1" s="355"/>
      <c r="F1" s="355"/>
      <c r="G1" s="355"/>
      <c r="H1" s="355"/>
      <c r="I1" s="355"/>
      <c r="J1" s="355"/>
      <c r="K1" s="355"/>
      <c r="L1" s="355"/>
      <c r="M1" s="355"/>
      <c r="N1" s="355"/>
      <c r="O1" s="355"/>
      <c r="P1" s="355"/>
      <c r="Q1" s="355"/>
      <c r="R1" s="355"/>
      <c r="S1" s="355"/>
      <c r="T1" s="355"/>
      <c r="U1" s="355"/>
      <c r="V1" s="172"/>
      <c r="W1" s="172"/>
      <c r="X1" s="172"/>
    </row>
    <row r="2" spans="2:39" x14ac:dyDescent="0.25">
      <c r="B2" s="173"/>
      <c r="C2" s="368" t="s">
        <v>1688</v>
      </c>
      <c r="D2" s="368"/>
      <c r="E2" s="368"/>
      <c r="F2" s="368"/>
      <c r="G2" s="368"/>
      <c r="H2" s="368"/>
      <c r="I2" s="368"/>
      <c r="J2" s="368"/>
      <c r="K2" s="368"/>
      <c r="L2" s="368"/>
      <c r="M2" s="368"/>
      <c r="N2" s="368"/>
      <c r="O2" s="368"/>
      <c r="P2" s="368"/>
      <c r="Q2" s="368"/>
      <c r="R2" s="368"/>
      <c r="S2" s="368"/>
      <c r="T2" s="368"/>
      <c r="U2" s="368"/>
      <c r="V2" s="173"/>
      <c r="W2" s="173"/>
      <c r="X2" s="173"/>
    </row>
    <row r="3" spans="2:39" x14ac:dyDescent="0.25">
      <c r="B3" s="173"/>
      <c r="C3" s="368" t="s">
        <v>1689</v>
      </c>
      <c r="D3" s="368"/>
      <c r="E3" s="368"/>
      <c r="F3" s="368"/>
      <c r="G3" s="368"/>
      <c r="H3" s="368"/>
      <c r="I3" s="368"/>
      <c r="J3" s="368"/>
      <c r="K3" s="368"/>
      <c r="L3" s="368"/>
      <c r="M3" s="368"/>
      <c r="N3" s="368"/>
      <c r="O3" s="368"/>
      <c r="P3" s="368"/>
      <c r="Q3" s="368"/>
      <c r="R3" s="368"/>
      <c r="S3" s="368"/>
      <c r="T3" s="368"/>
      <c r="U3" s="368"/>
      <c r="V3" s="173"/>
      <c r="W3" s="173"/>
      <c r="X3" s="173"/>
    </row>
    <row r="4" spans="2:39" x14ac:dyDescent="0.25">
      <c r="B4" s="173"/>
      <c r="C4" s="149"/>
      <c r="D4" s="149"/>
      <c r="E4" s="149"/>
      <c r="F4" s="149"/>
      <c r="G4" s="149"/>
      <c r="H4" s="149"/>
      <c r="I4" s="149"/>
      <c r="J4" s="149"/>
      <c r="K4" s="149"/>
      <c r="L4" s="149"/>
      <c r="M4" s="149"/>
      <c r="N4" s="149"/>
      <c r="O4" s="149"/>
      <c r="P4" s="149"/>
      <c r="Q4" s="149"/>
      <c r="R4" s="149"/>
      <c r="S4" s="149"/>
      <c r="T4" s="149"/>
      <c r="U4" s="149"/>
      <c r="V4" s="149"/>
      <c r="W4" s="149"/>
      <c r="X4" s="149"/>
    </row>
    <row r="5" spans="2:39" s="153" customFormat="1" ht="14.25" customHeight="1" x14ac:dyDescent="0.25">
      <c r="B5" s="174"/>
      <c r="C5" s="289"/>
      <c r="D5" s="289"/>
      <c r="E5" s="289"/>
      <c r="F5" s="289"/>
      <c r="G5" s="289"/>
      <c r="H5" s="289"/>
      <c r="I5" s="289"/>
      <c r="J5" s="289"/>
      <c r="K5" s="357"/>
      <c r="L5" s="357"/>
      <c r="M5" s="357"/>
      <c r="N5" s="357"/>
      <c r="O5" s="357"/>
      <c r="P5" s="357"/>
      <c r="Q5" s="357"/>
      <c r="R5" s="357"/>
      <c r="S5" s="357"/>
      <c r="T5" s="357"/>
      <c r="U5" s="357"/>
      <c r="V5" s="357"/>
      <c r="W5" s="357"/>
      <c r="X5" s="357"/>
      <c r="Y5" s="357"/>
      <c r="Z5" s="357"/>
      <c r="AA5" s="357"/>
      <c r="AB5" s="357"/>
      <c r="AC5" s="357"/>
    </row>
    <row r="6" spans="2:39" s="153" customFormat="1" x14ac:dyDescent="0.25">
      <c r="B6" s="154"/>
      <c r="C6" s="454"/>
      <c r="D6" s="454"/>
      <c r="E6" s="454"/>
      <c r="F6" s="454"/>
      <c r="G6" s="454"/>
      <c r="H6" s="454"/>
      <c r="I6" s="454"/>
      <c r="J6" s="454"/>
      <c r="K6" s="454"/>
      <c r="L6" s="454"/>
      <c r="M6" s="454"/>
      <c r="N6" s="454"/>
      <c r="O6" s="454"/>
      <c r="P6" s="454"/>
      <c r="Q6" s="454"/>
      <c r="R6" s="454"/>
      <c r="S6" s="154"/>
      <c r="T6" s="154"/>
      <c r="U6" s="154"/>
      <c r="V6" s="154"/>
      <c r="W6" s="154"/>
      <c r="X6" s="154"/>
    </row>
    <row r="7" spans="2:39" s="153" customFormat="1" ht="37.5" customHeight="1" x14ac:dyDescent="0.25">
      <c r="B7" s="168"/>
      <c r="C7" s="362" t="s">
        <v>559</v>
      </c>
      <c r="D7" s="325"/>
      <c r="E7" s="361" t="s">
        <v>560</v>
      </c>
      <c r="F7" s="326"/>
      <c r="G7" s="361" t="s">
        <v>561</v>
      </c>
      <c r="H7" s="156"/>
      <c r="I7" s="364" t="s">
        <v>1694</v>
      </c>
      <c r="J7" s="365"/>
      <c r="K7" s="365"/>
      <c r="L7" s="365"/>
      <c r="M7" s="365"/>
      <c r="N7" s="365"/>
      <c r="O7" s="365"/>
      <c r="P7" s="365"/>
      <c r="Q7" s="365"/>
      <c r="R7" s="156"/>
      <c r="S7" s="363" t="s">
        <v>562</v>
      </c>
      <c r="T7" s="363"/>
      <c r="U7" s="363"/>
      <c r="V7" s="157"/>
      <c r="W7" s="157"/>
      <c r="X7" s="157"/>
      <c r="Y7" s="157"/>
      <c r="AG7" s="362" t="s">
        <v>563</v>
      </c>
      <c r="AH7" s="362"/>
      <c r="AI7" s="362"/>
      <c r="AJ7" s="362"/>
      <c r="AK7" s="362"/>
      <c r="AL7" s="362"/>
      <c r="AM7" s="362"/>
    </row>
    <row r="8" spans="2:39" s="153" customFormat="1" ht="80.25" customHeight="1" x14ac:dyDescent="0.25">
      <c r="B8" s="168"/>
      <c r="C8" s="362"/>
      <c r="D8" s="325"/>
      <c r="E8" s="361"/>
      <c r="F8" s="327"/>
      <c r="G8" s="361"/>
      <c r="H8" s="158"/>
      <c r="I8" s="159" t="s">
        <v>580</v>
      </c>
      <c r="J8" s="159" t="s">
        <v>581</v>
      </c>
      <c r="K8" s="179">
        <v>0</v>
      </c>
      <c r="L8" s="179">
        <v>0.2</v>
      </c>
      <c r="M8" s="179">
        <v>0.4</v>
      </c>
      <c r="N8" s="179">
        <v>0.6</v>
      </c>
      <c r="O8" s="179">
        <v>0.8</v>
      </c>
      <c r="P8" s="179">
        <v>1</v>
      </c>
      <c r="Q8" s="180" t="s">
        <v>564</v>
      </c>
      <c r="S8" s="161"/>
      <c r="T8" s="161" t="s">
        <v>582</v>
      </c>
      <c r="U8" s="160" t="s">
        <v>583</v>
      </c>
      <c r="V8" s="158"/>
      <c r="X8" s="158"/>
      <c r="AG8" s="362"/>
      <c r="AH8" s="362"/>
      <c r="AI8" s="362"/>
      <c r="AJ8" s="362"/>
      <c r="AK8" s="362"/>
      <c r="AL8" s="362"/>
      <c r="AM8" s="362"/>
    </row>
    <row r="9" spans="2:39" ht="42" customHeight="1" x14ac:dyDescent="0.25">
      <c r="D9" s="126"/>
      <c r="E9" s="126"/>
      <c r="F9" s="126"/>
      <c r="G9" s="126"/>
      <c r="J9" s="32"/>
      <c r="K9" s="32"/>
      <c r="L9" s="32"/>
      <c r="M9" s="32"/>
      <c r="N9" s="32"/>
      <c r="O9" s="33"/>
      <c r="P9" s="116"/>
      <c r="Q9" s="117"/>
      <c r="S9" s="34"/>
      <c r="T9" s="34"/>
      <c r="U9" s="33"/>
      <c r="V9" s="150" t="s">
        <v>584</v>
      </c>
      <c r="W9" s="150" t="s">
        <v>585</v>
      </c>
      <c r="Y9" s="118" t="s">
        <v>565</v>
      </c>
    </row>
    <row r="10" spans="2:39" ht="49.5" customHeight="1" x14ac:dyDescent="0.45">
      <c r="B10" s="288">
        <v>1</v>
      </c>
      <c r="C10" s="141" t="s">
        <v>566</v>
      </c>
      <c r="D10" s="126"/>
      <c r="E10" s="272" t="s">
        <v>567</v>
      </c>
      <c r="F10" s="126"/>
      <c r="G10" s="191"/>
      <c r="H10" s="152"/>
      <c r="I10" s="124">
        <f>SUM(K10:P10)</f>
        <v>0</v>
      </c>
      <c r="J10" s="124">
        <f>SUM(K10:P10)</f>
        <v>0</v>
      </c>
      <c r="K10" s="122"/>
      <c r="L10" s="122"/>
      <c r="M10" s="122"/>
      <c r="N10" s="122"/>
      <c r="O10" s="123"/>
      <c r="P10" s="184"/>
      <c r="Q10" s="123"/>
      <c r="S10" s="125" t="str">
        <f>IF(SUM(K10:P10)=1,((K10*0)+(L10*20)+(M10*40)+(N10*60)+(O10*80)+(P10*100)),"")</f>
        <v/>
      </c>
      <c r="T10" s="147" t="e">
        <f>1/$I$16</f>
        <v>#DIV/0!</v>
      </c>
      <c r="U10" s="127" t="e">
        <f>1/$J$16</f>
        <v>#DIV/0!</v>
      </c>
      <c r="V10" s="139" t="e">
        <f>IF(Q10=1,0,S10*T10)</f>
        <v>#VALUE!</v>
      </c>
      <c r="W10" s="35" t="e">
        <f>IF(Q10=1,0,S10*U10)</f>
        <v>#VALUE!</v>
      </c>
      <c r="Y10" s="360"/>
      <c r="Z10" s="360"/>
      <c r="AG10" s="359" t="s">
        <v>1690</v>
      </c>
      <c r="AH10" s="359"/>
      <c r="AI10" s="359"/>
      <c r="AJ10" s="359"/>
      <c r="AK10" s="359"/>
      <c r="AL10" s="359"/>
      <c r="AM10" s="359"/>
    </row>
    <row r="11" spans="2:39" ht="47.25" customHeight="1" x14ac:dyDescent="0.45">
      <c r="B11" s="288">
        <v>2</v>
      </c>
      <c r="C11" s="141" t="s">
        <v>568</v>
      </c>
      <c r="D11" s="126"/>
      <c r="E11" s="272" t="s">
        <v>569</v>
      </c>
      <c r="F11" s="126"/>
      <c r="G11" s="191"/>
      <c r="H11" s="152"/>
      <c r="I11" s="124">
        <f>SUM(K11:P11)</f>
        <v>0</v>
      </c>
      <c r="J11" s="124">
        <f>SUM(K11:P11)</f>
        <v>0</v>
      </c>
      <c r="K11" s="122"/>
      <c r="L11" s="122"/>
      <c r="M11" s="122"/>
      <c r="N11" s="122"/>
      <c r="O11" s="123"/>
      <c r="P11" s="122"/>
      <c r="Q11" s="123"/>
      <c r="S11" s="125" t="str">
        <f>IF(SUM(K11:P11)=1,((K11*0)+(L11*20)+(M11*40)+(N11*60)+(O11*80)+(P11*100)),"")</f>
        <v/>
      </c>
      <c r="T11" s="147" t="e">
        <f>1/$I$16</f>
        <v>#DIV/0!</v>
      </c>
      <c r="U11" s="127" t="e">
        <f>1/$J$16</f>
        <v>#DIV/0!</v>
      </c>
      <c r="V11" s="139" t="e">
        <f>IF(Q11=1,0,S11*T11)</f>
        <v>#VALUE!</v>
      </c>
      <c r="W11" s="35" t="e">
        <f>IF(Q11=1,0,S11*U11)</f>
        <v>#VALUE!</v>
      </c>
      <c r="Y11" s="360"/>
      <c r="Z11" s="360"/>
      <c r="AG11" s="359" t="s">
        <v>1691</v>
      </c>
      <c r="AH11" s="359"/>
      <c r="AI11" s="359"/>
      <c r="AJ11" s="359"/>
      <c r="AK11" s="359"/>
      <c r="AL11" s="359"/>
      <c r="AM11" s="359"/>
    </row>
    <row r="12" spans="2:39" ht="45.75" customHeight="1" x14ac:dyDescent="0.45">
      <c r="B12" s="288">
        <v>3</v>
      </c>
      <c r="C12" s="141" t="s">
        <v>570</v>
      </c>
      <c r="D12" s="126"/>
      <c r="E12" s="272" t="s">
        <v>571</v>
      </c>
      <c r="F12" s="126"/>
      <c r="G12" s="191"/>
      <c r="H12" s="152"/>
      <c r="I12" s="124">
        <f>SUM(K12:P12)</f>
        <v>0</v>
      </c>
      <c r="J12" s="124">
        <f>SUM(K12:P12)</f>
        <v>0</v>
      </c>
      <c r="K12" s="122"/>
      <c r="L12" s="122"/>
      <c r="M12" s="122"/>
      <c r="N12" s="122"/>
      <c r="O12" s="123"/>
      <c r="P12" s="122"/>
      <c r="Q12" s="123"/>
      <c r="S12" s="125" t="str">
        <f>IF(SUM(K12:P12)=1,((K12*0)+(L12*20)+(M12*40)+(N12*60)+(O12*80)+(P12*100)),"")</f>
        <v/>
      </c>
      <c r="T12" s="147" t="e">
        <f>1/$I$16</f>
        <v>#DIV/0!</v>
      </c>
      <c r="U12" s="127" t="e">
        <f>1/$J$16</f>
        <v>#DIV/0!</v>
      </c>
      <c r="V12" s="139" t="e">
        <f>IF(Q12=1,0,S12*T12)</f>
        <v>#VALUE!</v>
      </c>
      <c r="W12" s="35" t="e">
        <f>IF(Q12=1,0,S12*U12)</f>
        <v>#VALUE!</v>
      </c>
      <c r="Y12" s="360"/>
      <c r="Z12" s="360"/>
      <c r="AG12" s="359" t="s">
        <v>1692</v>
      </c>
      <c r="AH12" s="359"/>
      <c r="AI12" s="359"/>
      <c r="AJ12" s="359"/>
      <c r="AK12" s="359"/>
      <c r="AL12" s="359"/>
      <c r="AM12" s="359"/>
    </row>
    <row r="13" spans="2:39" ht="50.25" customHeight="1" collapsed="1" x14ac:dyDescent="0.25">
      <c r="B13" s="288" t="s">
        <v>572</v>
      </c>
      <c r="C13" s="142" t="s">
        <v>573</v>
      </c>
      <c r="D13" s="115"/>
      <c r="E13" s="272" t="s">
        <v>574</v>
      </c>
      <c r="F13" s="115"/>
      <c r="G13" s="115"/>
      <c r="H13" s="152"/>
      <c r="I13" s="152"/>
      <c r="J13" s="124">
        <f>SUM(K13:P13)</f>
        <v>0</v>
      </c>
      <c r="K13" s="122"/>
      <c r="L13" s="122"/>
      <c r="M13" s="122"/>
      <c r="N13" s="122"/>
      <c r="O13" s="123"/>
      <c r="P13" s="122"/>
      <c r="Q13" s="123"/>
      <c r="S13" s="125" t="str">
        <f>IF(SUM(K13:P13)=1,((K13*0)+(L13*20)+(M13*40)+(N13*60)+(O13*80)+(P13*100)),"")</f>
        <v/>
      </c>
      <c r="T13" s="147"/>
      <c r="U13" s="127" t="e">
        <f>1/$J$16</f>
        <v>#DIV/0!</v>
      </c>
      <c r="V13" s="139"/>
      <c r="W13" s="35" t="e">
        <f>IF(Q13=1,0,S13*U13)</f>
        <v>#VALUE!</v>
      </c>
      <c r="Y13" s="366"/>
      <c r="Z13" s="366"/>
      <c r="AG13" s="359" t="s">
        <v>1693</v>
      </c>
      <c r="AH13" s="359"/>
      <c r="AI13" s="359"/>
      <c r="AJ13" s="359"/>
      <c r="AK13" s="359"/>
      <c r="AL13" s="359"/>
      <c r="AM13" s="359"/>
    </row>
    <row r="14" spans="2:39" ht="44.25" customHeight="1" x14ac:dyDescent="0.25">
      <c r="B14" s="288" t="s">
        <v>575</v>
      </c>
      <c r="C14" s="144" t="s">
        <v>576</v>
      </c>
      <c r="D14" s="115"/>
      <c r="E14" s="272" t="s">
        <v>577</v>
      </c>
      <c r="F14" s="115"/>
      <c r="G14" s="115"/>
      <c r="H14" s="152"/>
      <c r="I14" s="152"/>
      <c r="J14" s="124">
        <f>SUM(K14:P14)</f>
        <v>0</v>
      </c>
      <c r="K14" s="122"/>
      <c r="L14" s="122"/>
      <c r="M14" s="122"/>
      <c r="N14" s="122"/>
      <c r="O14" s="123"/>
      <c r="P14" s="122"/>
      <c r="Q14" s="123"/>
      <c r="S14" s="125" t="str">
        <f>IF(SUM(K14:P14)=1,((K14*0)+(L14*20)+(M14*40)+(N14*60)+(O14*80)+(P14*100)),"")</f>
        <v/>
      </c>
      <c r="T14" s="147"/>
      <c r="U14" s="127" t="e">
        <f>1/$J$16</f>
        <v>#DIV/0!</v>
      </c>
      <c r="V14" s="139"/>
      <c r="W14" s="35" t="e">
        <f>IF(Q14=1,0,S14*U14)</f>
        <v>#VALUE!</v>
      </c>
      <c r="Y14" s="360"/>
      <c r="Z14" s="360"/>
    </row>
    <row r="15" spans="2:39" x14ac:dyDescent="0.25">
      <c r="C15" s="152"/>
    </row>
    <row r="16" spans="2:39" x14ac:dyDescent="0.25">
      <c r="C16" s="152"/>
      <c r="I16" s="150">
        <f>SUM(I10:I14)</f>
        <v>0</v>
      </c>
      <c r="J16" s="150">
        <f>SUM(J10:J14)</f>
        <v>0</v>
      </c>
      <c r="R16" s="118" t="s">
        <v>578</v>
      </c>
      <c r="S16" s="129">
        <f>SUMIF(I16,3-U18,V16)</f>
        <v>0</v>
      </c>
      <c r="V16" s="171" t="e">
        <f>SUM(V10:V14)</f>
        <v>#VALUE!</v>
      </c>
      <c r="W16" s="171" t="e">
        <f>SUM(W10:W14)</f>
        <v>#VALUE!</v>
      </c>
    </row>
    <row r="17" spans="3:32" x14ac:dyDescent="0.25">
      <c r="C17" s="152"/>
      <c r="R17" s="118" t="s">
        <v>579</v>
      </c>
      <c r="S17" s="129">
        <f>SUMIF(J16,5-U19,W16)</f>
        <v>0</v>
      </c>
      <c r="X17" s="128"/>
    </row>
    <row r="18" spans="3:32" x14ac:dyDescent="0.25">
      <c r="C18" s="152"/>
      <c r="T18" s="150" t="s">
        <v>586</v>
      </c>
      <c r="U18" s="150">
        <f>SUM(Q10,Q11,,Q12)</f>
        <v>0</v>
      </c>
      <c r="X18" s="128"/>
    </row>
    <row r="19" spans="3:32" x14ac:dyDescent="0.25">
      <c r="C19" s="152"/>
      <c r="T19" s="150" t="s">
        <v>587</v>
      </c>
      <c r="U19" s="150">
        <f>SUM(Q10:Q14)</f>
        <v>0</v>
      </c>
    </row>
    <row r="20" spans="3:32" ht="13.5" customHeight="1" x14ac:dyDescent="0.25">
      <c r="C20" s="152"/>
    </row>
    <row r="21" spans="3:32" x14ac:dyDescent="0.25">
      <c r="C21" s="152"/>
    </row>
    <row r="28" spans="3:32" ht="22.5" customHeight="1" x14ac:dyDescent="0.25">
      <c r="AA28" s="151"/>
      <c r="AB28" s="151"/>
      <c r="AC28" s="151"/>
    </row>
    <row r="30" spans="3:32" ht="15" customHeight="1" x14ac:dyDescent="0.25">
      <c r="AA30" s="151"/>
      <c r="AB30" s="151"/>
      <c r="AC30" s="151"/>
      <c r="AD30" s="151"/>
      <c r="AE30" s="151"/>
      <c r="AF30" s="151"/>
    </row>
  </sheetData>
  <sheetProtection formatCells="0" formatColumns="0" formatRows="0" insertColumns="0" insertRows="0" insertHyperlinks="0" deleteColumns="0" deleteRows="0" sort="0" autoFilter="0" pivotTables="0"/>
  <mergeCells count="20">
    <mergeCell ref="AG7:AM8"/>
    <mergeCell ref="AG12:AM12"/>
    <mergeCell ref="AG11:AM11"/>
    <mergeCell ref="AG10:AM10"/>
    <mergeCell ref="AG13:AM13"/>
    <mergeCell ref="C1:U1"/>
    <mergeCell ref="C2:U2"/>
    <mergeCell ref="C3:U3"/>
    <mergeCell ref="I7:Q7"/>
    <mergeCell ref="K5:AC5"/>
    <mergeCell ref="C6:R6"/>
    <mergeCell ref="Y12:Z12"/>
    <mergeCell ref="Y13:Z13"/>
    <mergeCell ref="Y14:Z14"/>
    <mergeCell ref="E7:E8"/>
    <mergeCell ref="C7:C8"/>
    <mergeCell ref="S7:U7"/>
    <mergeCell ref="Y10:Z10"/>
    <mergeCell ref="Y11:Z11"/>
    <mergeCell ref="G7:G8"/>
  </mergeCells>
  <conditionalFormatting sqref="J10">
    <cfRule type="cellIs" dxfId="426" priority="192" stopIfTrue="1" operator="notEqual">
      <formula>1</formula>
    </cfRule>
    <cfRule type="cellIs" dxfId="425" priority="193" stopIfTrue="1" operator="equal">
      <formula>1</formula>
    </cfRule>
  </conditionalFormatting>
  <conditionalFormatting sqref="S17">
    <cfRule type="containsBlanks" dxfId="424" priority="86" stopIfTrue="1">
      <formula>LEN(TRIM(S17))=0</formula>
    </cfRule>
    <cfRule type="cellIs" dxfId="423" priority="87" stopIfTrue="1" operator="lessThan">
      <formula>19.999</formula>
    </cfRule>
    <cfRule type="cellIs" dxfId="422" priority="88" stopIfTrue="1" operator="lessThan">
      <formula>39.999</formula>
    </cfRule>
    <cfRule type="cellIs" dxfId="421" priority="89" stopIfTrue="1" operator="lessThan">
      <formula>59.999</formula>
    </cfRule>
    <cfRule type="cellIs" dxfId="420" priority="90" stopIfTrue="1" operator="lessThan">
      <formula>79.999</formula>
    </cfRule>
    <cfRule type="cellIs" dxfId="419" priority="91" stopIfTrue="1" operator="lessThan">
      <formula>89.999</formula>
    </cfRule>
    <cfRule type="cellIs" dxfId="418" priority="92" stopIfTrue="1" operator="between">
      <formula>90</formula>
      <formula>100</formula>
    </cfRule>
  </conditionalFormatting>
  <conditionalFormatting sqref="S16">
    <cfRule type="containsBlanks" dxfId="417" priority="79" stopIfTrue="1">
      <formula>LEN(TRIM(S16))=0</formula>
    </cfRule>
    <cfRule type="cellIs" dxfId="416" priority="80" stopIfTrue="1" operator="lessThan">
      <formula>19.999</formula>
    </cfRule>
    <cfRule type="cellIs" dxfId="415" priority="81" stopIfTrue="1" operator="lessThan">
      <formula>39.999</formula>
    </cfRule>
    <cfRule type="cellIs" dxfId="414" priority="82" stopIfTrue="1" operator="lessThan">
      <formula>59.999</formula>
    </cfRule>
    <cfRule type="cellIs" dxfId="413" priority="83" stopIfTrue="1" operator="lessThan">
      <formula>79.999</formula>
    </cfRule>
    <cfRule type="cellIs" dxfId="412" priority="84" stopIfTrue="1" operator="lessThan">
      <formula>89.999</formula>
    </cfRule>
    <cfRule type="cellIs" dxfId="411" priority="85" stopIfTrue="1" operator="between">
      <formula>90</formula>
      <formula>100</formula>
    </cfRule>
  </conditionalFormatting>
  <conditionalFormatting sqref="W14">
    <cfRule type="expression" dxfId="410" priority="202" stopIfTrue="1">
      <formula>#REF!=0</formula>
    </cfRule>
  </conditionalFormatting>
  <conditionalFormatting sqref="W13">
    <cfRule type="expression" dxfId="409" priority="203" stopIfTrue="1">
      <formula>#REF!=0</formula>
    </cfRule>
  </conditionalFormatting>
  <conditionalFormatting sqref="W12">
    <cfRule type="expression" dxfId="408" priority="204" stopIfTrue="1">
      <formula>#REF!=0</formula>
    </cfRule>
  </conditionalFormatting>
  <conditionalFormatting sqref="W11">
    <cfRule type="expression" dxfId="407" priority="205" stopIfTrue="1">
      <formula>#REF!=0</formula>
    </cfRule>
  </conditionalFormatting>
  <conditionalFormatting sqref="W10">
    <cfRule type="expression" dxfId="406" priority="206" stopIfTrue="1">
      <formula>#REF!=0</formula>
    </cfRule>
  </conditionalFormatting>
  <pageMargins left="0.7" right="0.7" top="0.75" bottom="0.75" header="0.3" footer="0.3"/>
  <pageSetup paperSize="9" scale="45" orientation="landscape" r:id="rId1"/>
  <colBreaks count="1" manualBreakCount="1">
    <brk id="32" max="1048575" man="1"/>
  </colBreaks>
  <ignoredErrors>
    <ignoredError sqref="S10:S14"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41265" r:id="rId4" name="Button 2193">
              <controlPr defaultSize="0" print="0" autoLine="0" autoPict="0" macro="[0]!ButtonOpenAll">
                <anchor moveWithCells="1" sizeWithCells="1">
                  <from>
                    <xdr:col>2</xdr:col>
                    <xdr:colOff>2743200</xdr:colOff>
                    <xdr:row>3</xdr:row>
                    <xdr:rowOff>114300</xdr:rowOff>
                  </from>
                  <to>
                    <xdr:col>2</xdr:col>
                    <xdr:colOff>3819525</xdr:colOff>
                    <xdr:row>5</xdr:row>
                    <xdr:rowOff>104775</xdr:rowOff>
                  </to>
                </anchor>
              </controlPr>
            </control>
          </mc:Choice>
        </mc:AlternateContent>
        <mc:AlternateContent xmlns:mc="http://schemas.openxmlformats.org/markup-compatibility/2006">
          <mc:Choice Requires="x14">
            <control shapeId="1541355" r:id="rId5" name="Button 2283">
              <controlPr defaultSize="0" print="0" autoLine="0" autoPict="0" macro="[0]!ButtonD7_CloseAll">
                <anchor moveWithCells="1" sizeWithCells="1">
                  <from>
                    <xdr:col>2</xdr:col>
                    <xdr:colOff>3914775</xdr:colOff>
                    <xdr:row>3</xdr:row>
                    <xdr:rowOff>104775</xdr:rowOff>
                  </from>
                  <to>
                    <xdr:col>5</xdr:col>
                    <xdr:colOff>85725</xdr:colOff>
                    <xdr:row>5</xdr:row>
                    <xdr:rowOff>95250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tint="-0.24988555558946501"/>
  </sheetPr>
  <dimension ref="A1:V135"/>
  <sheetViews>
    <sheetView showGridLines="0" zoomScale="85" zoomScaleNormal="85" workbookViewId="0">
      <selection activeCell="I35" sqref="I35"/>
    </sheetView>
  </sheetViews>
  <sheetFormatPr defaultColWidth="11.42578125" defaultRowHeight="12.75" x14ac:dyDescent="0.25"/>
  <cols>
    <col min="1" max="1" width="4.85546875" style="50" customWidth="1"/>
    <col min="2" max="2" width="24.85546875" style="50" customWidth="1"/>
    <col min="3" max="3" width="75" style="50" customWidth="1"/>
    <col min="4" max="4" width="14" style="50" hidden="1" customWidth="1"/>
    <col min="5" max="5" width="28.7109375" style="50" customWidth="1"/>
    <col min="6" max="6" width="20.85546875" style="50" customWidth="1"/>
    <col min="7" max="7" width="10" style="50" customWidth="1"/>
    <col min="8" max="8" width="14.42578125" style="50" customWidth="1"/>
    <col min="9" max="20" width="11.42578125" style="50" customWidth="1"/>
    <col min="21" max="21" width="14.42578125" style="50" customWidth="1"/>
    <col min="22" max="16384" width="11.42578125" style="50"/>
  </cols>
  <sheetData>
    <row r="1" spans="2:22" ht="19.5" customHeight="1" thickBot="1" x14ac:dyDescent="0.3">
      <c r="V1" s="51"/>
    </row>
    <row r="2" spans="2:22" ht="28.5" customHeight="1" thickBot="1" x14ac:dyDescent="0.3">
      <c r="B2" s="377" t="s">
        <v>588</v>
      </c>
      <c r="C2" s="378"/>
      <c r="D2" s="378"/>
      <c r="E2" s="378"/>
      <c r="F2" s="378"/>
      <c r="G2" s="379"/>
      <c r="I2" s="52"/>
      <c r="J2" s="52"/>
      <c r="K2" s="52"/>
      <c r="L2" s="52"/>
      <c r="M2" s="52"/>
      <c r="N2" s="52"/>
      <c r="O2" s="52"/>
      <c r="P2" s="52"/>
      <c r="Q2" s="52"/>
      <c r="R2" s="52"/>
      <c r="S2" s="52"/>
      <c r="T2" s="52"/>
      <c r="U2" s="30"/>
      <c r="V2" s="51"/>
    </row>
    <row r="3" spans="2:22" s="31" customFormat="1" ht="15.75" customHeight="1" thickBot="1" x14ac:dyDescent="0.3">
      <c r="B3" s="64"/>
      <c r="C3" s="64"/>
      <c r="D3" s="64"/>
      <c r="E3" s="64"/>
      <c r="F3" s="64"/>
      <c r="G3" s="64"/>
      <c r="I3" s="65"/>
      <c r="J3" s="65"/>
      <c r="K3" s="65"/>
      <c r="L3" s="65"/>
      <c r="M3" s="65"/>
      <c r="N3" s="65"/>
      <c r="O3" s="65"/>
      <c r="P3" s="65"/>
      <c r="Q3" s="65"/>
      <c r="R3" s="65"/>
      <c r="S3" s="65"/>
      <c r="T3" s="65"/>
      <c r="U3" s="36"/>
    </row>
    <row r="4" spans="2:22" ht="25.5" customHeight="1" thickBot="1" x14ac:dyDescent="0.3">
      <c r="B4" s="380" t="s">
        <v>589</v>
      </c>
      <c r="C4" s="381"/>
      <c r="D4" s="381"/>
      <c r="E4" s="381"/>
      <c r="F4" s="381"/>
      <c r="G4" s="68" t="s">
        <v>590</v>
      </c>
      <c r="V4" s="51"/>
    </row>
    <row r="5" spans="2:22" ht="18" customHeight="1" x14ac:dyDescent="0.25">
      <c r="B5" s="95" t="s">
        <v>591</v>
      </c>
      <c r="C5" s="104" t="s">
        <v>592</v>
      </c>
      <c r="D5" s="104"/>
      <c r="E5" s="104"/>
      <c r="F5" s="104"/>
      <c r="G5" s="66">
        <f>'D1'!T49</f>
        <v>0</v>
      </c>
      <c r="V5" s="51"/>
    </row>
    <row r="6" spans="2:22" ht="18" customHeight="1" thickBot="1" x14ac:dyDescent="0.3">
      <c r="B6" s="97" t="s">
        <v>593</v>
      </c>
      <c r="C6" s="105" t="s">
        <v>594</v>
      </c>
      <c r="D6" s="105"/>
      <c r="E6" s="105"/>
      <c r="F6" s="105"/>
      <c r="G6" s="67">
        <f>'D1'!T50</f>
        <v>0</v>
      </c>
      <c r="V6" s="51"/>
    </row>
    <row r="7" spans="2:22" ht="18" customHeight="1" thickBot="1" x14ac:dyDescent="0.3">
      <c r="B7" s="53"/>
      <c r="C7" s="54"/>
      <c r="D7" s="54"/>
      <c r="E7" s="55"/>
      <c r="F7" s="56"/>
      <c r="G7" s="55"/>
      <c r="V7" s="51"/>
    </row>
    <row r="8" spans="2:22" ht="28.5" customHeight="1" thickBot="1" x14ac:dyDescent="0.3">
      <c r="B8" s="380" t="s">
        <v>595</v>
      </c>
      <c r="C8" s="381"/>
      <c r="D8" s="381"/>
      <c r="E8" s="381"/>
      <c r="F8" s="381"/>
      <c r="G8" s="68" t="s">
        <v>596</v>
      </c>
      <c r="V8" s="51"/>
    </row>
    <row r="9" spans="2:22" ht="18" customHeight="1" x14ac:dyDescent="0.25">
      <c r="B9" s="95" t="s">
        <v>597</v>
      </c>
      <c r="C9" s="104" t="s">
        <v>598</v>
      </c>
      <c r="D9" s="104"/>
      <c r="E9" s="104"/>
      <c r="F9" s="104"/>
      <c r="G9" s="69">
        <f>'D2'!T24</f>
        <v>0</v>
      </c>
      <c r="V9" s="51"/>
    </row>
    <row r="10" spans="2:22" ht="21" customHeight="1" thickBot="1" x14ac:dyDescent="0.3">
      <c r="B10" s="97" t="s">
        <v>599</v>
      </c>
      <c r="C10" s="105" t="s">
        <v>600</v>
      </c>
      <c r="D10" s="105"/>
      <c r="E10" s="105"/>
      <c r="F10" s="105"/>
      <c r="G10" s="70">
        <f>'D2'!T25</f>
        <v>0</v>
      </c>
      <c r="I10" s="56"/>
      <c r="J10" s="56"/>
      <c r="K10" s="56"/>
      <c r="L10" s="56"/>
      <c r="M10" s="56"/>
      <c r="N10" s="56"/>
      <c r="O10" s="56"/>
      <c r="P10" s="56"/>
      <c r="Q10" s="56"/>
      <c r="R10" s="56"/>
      <c r="S10" s="56"/>
      <c r="T10" s="56"/>
      <c r="U10" s="39"/>
      <c r="V10" s="51"/>
    </row>
    <row r="11" spans="2:22" ht="25.5" customHeight="1" thickBot="1" x14ac:dyDescent="0.3">
      <c r="B11" s="53"/>
      <c r="C11" s="54"/>
      <c r="D11" s="54"/>
      <c r="E11" s="55"/>
      <c r="F11" s="56"/>
      <c r="G11" s="55"/>
      <c r="U11" s="39"/>
      <c r="V11" s="51"/>
    </row>
    <row r="12" spans="2:22" ht="29.25" customHeight="1" thickBot="1" x14ac:dyDescent="0.3">
      <c r="B12" s="382" t="s">
        <v>601</v>
      </c>
      <c r="C12" s="383"/>
      <c r="D12" s="383"/>
      <c r="E12" s="383"/>
      <c r="F12" s="383"/>
      <c r="G12" s="94" t="s">
        <v>602</v>
      </c>
      <c r="U12" s="39"/>
      <c r="V12" s="51"/>
    </row>
    <row r="13" spans="2:22" ht="18" customHeight="1" x14ac:dyDescent="0.25">
      <c r="B13" s="95" t="s">
        <v>603</v>
      </c>
      <c r="C13" s="106" t="s">
        <v>604</v>
      </c>
      <c r="D13" s="106"/>
      <c r="E13" s="106"/>
      <c r="F13" s="106"/>
      <c r="G13" s="96">
        <f>'D3'!S30</f>
        <v>0</v>
      </c>
      <c r="U13" s="42"/>
      <c r="V13" s="51"/>
    </row>
    <row r="14" spans="2:22" ht="18" customHeight="1" thickBot="1" x14ac:dyDescent="0.3">
      <c r="B14" s="97" t="s">
        <v>605</v>
      </c>
      <c r="C14" s="107" t="s">
        <v>606</v>
      </c>
      <c r="D14" s="107"/>
      <c r="E14" s="107"/>
      <c r="F14" s="107"/>
      <c r="G14" s="98">
        <f>'D3'!S31</f>
        <v>0</v>
      </c>
      <c r="V14" s="51"/>
    </row>
    <row r="15" spans="2:22" ht="18.75" customHeight="1" thickBot="1" x14ac:dyDescent="0.3">
      <c r="B15" s="53"/>
      <c r="C15" s="54"/>
      <c r="D15" s="54"/>
      <c r="E15" s="55"/>
      <c r="F15" s="56"/>
      <c r="G15" s="55"/>
      <c r="V15" s="51"/>
    </row>
    <row r="16" spans="2:22" ht="33" customHeight="1" thickBot="1" x14ac:dyDescent="0.3">
      <c r="B16" s="380" t="s">
        <v>607</v>
      </c>
      <c r="C16" s="381"/>
      <c r="D16" s="381"/>
      <c r="E16" s="381"/>
      <c r="F16" s="381"/>
      <c r="G16" s="68" t="s">
        <v>608</v>
      </c>
      <c r="V16" s="51"/>
    </row>
    <row r="17" spans="2:22" ht="18" customHeight="1" x14ac:dyDescent="0.25">
      <c r="B17" s="95" t="s">
        <v>609</v>
      </c>
      <c r="C17" s="104" t="s">
        <v>610</v>
      </c>
      <c r="D17" s="104"/>
      <c r="E17" s="104"/>
      <c r="F17" s="104"/>
      <c r="G17" s="66">
        <f>'D4'!T28</f>
        <v>0</v>
      </c>
      <c r="V17" s="51"/>
    </row>
    <row r="18" spans="2:22" ht="18" customHeight="1" thickBot="1" x14ac:dyDescent="0.3">
      <c r="B18" s="97" t="s">
        <v>611</v>
      </c>
      <c r="C18" s="105" t="s">
        <v>612</v>
      </c>
      <c r="D18" s="105"/>
      <c r="E18" s="105"/>
      <c r="F18" s="105"/>
      <c r="G18" s="67">
        <f>'D4'!T29</f>
        <v>0</v>
      </c>
      <c r="V18" s="51"/>
    </row>
    <row r="19" spans="2:22" ht="18" customHeight="1" thickBot="1" x14ac:dyDescent="0.3">
      <c r="B19" s="53"/>
      <c r="C19" s="54"/>
      <c r="D19" s="54"/>
      <c r="E19" s="55"/>
      <c r="F19" s="56"/>
      <c r="G19" s="55"/>
      <c r="V19" s="51"/>
    </row>
    <row r="20" spans="2:22" ht="27.75" customHeight="1" thickBot="1" x14ac:dyDescent="0.3">
      <c r="B20" s="380" t="s">
        <v>613</v>
      </c>
      <c r="C20" s="381"/>
      <c r="D20" s="381"/>
      <c r="E20" s="381"/>
      <c r="F20" s="381"/>
      <c r="G20" s="68" t="s">
        <v>614</v>
      </c>
      <c r="V20" s="51"/>
    </row>
    <row r="21" spans="2:22" ht="18" customHeight="1" x14ac:dyDescent="0.25">
      <c r="B21" s="95" t="s">
        <v>615</v>
      </c>
      <c r="C21" s="104" t="s">
        <v>616</v>
      </c>
      <c r="D21" s="104"/>
      <c r="E21" s="104"/>
      <c r="F21" s="104"/>
      <c r="G21" s="66">
        <f>'D5'!T62</f>
        <v>0</v>
      </c>
      <c r="V21" s="51"/>
    </row>
    <row r="22" spans="2:22" ht="18" customHeight="1" thickBot="1" x14ac:dyDescent="0.3">
      <c r="B22" s="97" t="s">
        <v>617</v>
      </c>
      <c r="C22" s="105" t="s">
        <v>618</v>
      </c>
      <c r="D22" s="105"/>
      <c r="E22" s="105"/>
      <c r="F22" s="105"/>
      <c r="G22" s="67">
        <f>'D5'!T63</f>
        <v>0</v>
      </c>
      <c r="V22" s="51"/>
    </row>
    <row r="23" spans="2:22" ht="18" customHeight="1" thickBot="1" x14ac:dyDescent="0.3">
      <c r="B23" s="53"/>
      <c r="C23" s="54"/>
      <c r="D23" s="54"/>
      <c r="E23" s="55"/>
      <c r="F23" s="56"/>
      <c r="G23" s="55"/>
      <c r="V23" s="51"/>
    </row>
    <row r="24" spans="2:22" ht="27.75" customHeight="1" thickBot="1" x14ac:dyDescent="0.3">
      <c r="B24" s="380" t="s">
        <v>619</v>
      </c>
      <c r="C24" s="381"/>
      <c r="D24" s="381"/>
      <c r="E24" s="381"/>
      <c r="F24" s="381"/>
      <c r="G24" s="68" t="s">
        <v>620</v>
      </c>
      <c r="V24" s="51"/>
    </row>
    <row r="25" spans="2:22" ht="18" customHeight="1" x14ac:dyDescent="0.25">
      <c r="B25" s="95" t="s">
        <v>621</v>
      </c>
      <c r="C25" s="104" t="s">
        <v>622</v>
      </c>
      <c r="D25" s="104"/>
      <c r="E25" s="104"/>
      <c r="F25" s="104"/>
      <c r="G25" s="66">
        <f>'D6'!S19</f>
        <v>0</v>
      </c>
      <c r="V25" s="51"/>
    </row>
    <row r="26" spans="2:22" ht="18" customHeight="1" thickBot="1" x14ac:dyDescent="0.3">
      <c r="B26" s="97" t="s">
        <v>623</v>
      </c>
      <c r="C26" s="105" t="s">
        <v>624</v>
      </c>
      <c r="D26" s="105"/>
      <c r="E26" s="105"/>
      <c r="F26" s="105"/>
      <c r="G26" s="67">
        <f>'D6'!S20</f>
        <v>0</v>
      </c>
      <c r="V26" s="51"/>
    </row>
    <row r="27" spans="2:22" ht="18" customHeight="1" thickBot="1" x14ac:dyDescent="0.3">
      <c r="B27" s="57"/>
      <c r="C27" s="58"/>
      <c r="D27" s="58"/>
      <c r="E27" s="59"/>
      <c r="F27" s="61"/>
      <c r="G27" s="60"/>
      <c r="V27" s="51"/>
    </row>
    <row r="28" spans="2:22" ht="26.25" customHeight="1" thickBot="1" x14ac:dyDescent="0.3">
      <c r="B28" s="380" t="s">
        <v>625</v>
      </c>
      <c r="C28" s="381"/>
      <c r="D28" s="381"/>
      <c r="E28" s="381"/>
      <c r="F28" s="381"/>
      <c r="G28" s="68" t="s">
        <v>626</v>
      </c>
      <c r="V28" s="51"/>
    </row>
    <row r="29" spans="2:22" ht="18" customHeight="1" x14ac:dyDescent="0.25">
      <c r="B29" s="95" t="s">
        <v>627</v>
      </c>
      <c r="C29" s="104" t="s">
        <v>628</v>
      </c>
      <c r="D29" s="104"/>
      <c r="E29" s="104"/>
      <c r="F29" s="104"/>
      <c r="G29" s="66">
        <f>'D7'!S16</f>
        <v>0</v>
      </c>
      <c r="V29" s="51"/>
    </row>
    <row r="30" spans="2:22" ht="24.75" customHeight="1" thickBot="1" x14ac:dyDescent="0.3">
      <c r="B30" s="97" t="s">
        <v>629</v>
      </c>
      <c r="C30" s="105" t="s">
        <v>630</v>
      </c>
      <c r="D30" s="105"/>
      <c r="E30" s="105"/>
      <c r="F30" s="105"/>
      <c r="G30" s="67">
        <f>'D7'!S17</f>
        <v>0</v>
      </c>
      <c r="H30" s="62"/>
      <c r="V30" s="51"/>
    </row>
    <row r="31" spans="2:22" ht="28.5" customHeight="1" thickBot="1" x14ac:dyDescent="0.3">
      <c r="B31" s="63"/>
      <c r="C31" s="54"/>
      <c r="D31" s="54"/>
      <c r="E31" s="55"/>
      <c r="F31" s="56"/>
      <c r="G31" s="55"/>
      <c r="H31" s="87"/>
      <c r="V31" s="51"/>
    </row>
    <row r="32" spans="2:22" ht="20.25" customHeight="1" thickBot="1" x14ac:dyDescent="0.3">
      <c r="B32" s="390" t="s">
        <v>631</v>
      </c>
      <c r="C32" s="391"/>
      <c r="D32" s="276"/>
      <c r="E32" s="392">
        <f>AVERAGE(G5,G9,G13,G17,G21,G25,G29)</f>
        <v>0</v>
      </c>
      <c r="F32" s="392"/>
      <c r="G32" s="393"/>
      <c r="H32" s="87" t="e">
        <f>_xlfn.NUMBERVALUE(#REF!)</f>
        <v>#REF!</v>
      </c>
      <c r="V32" s="51"/>
    </row>
    <row r="33" spans="2:22" ht="18" customHeight="1" x14ac:dyDescent="0.25">
      <c r="E33" s="55"/>
      <c r="F33" s="56"/>
      <c r="G33" s="55"/>
      <c r="H33" s="87" t="e">
        <f>_xlfn.NUMBERVALUE(#REF!)</f>
        <v>#REF!</v>
      </c>
      <c r="V33" s="51"/>
    </row>
    <row r="34" spans="2:22" ht="36" customHeight="1" x14ac:dyDescent="0.25">
      <c r="E34" s="369" t="s">
        <v>632</v>
      </c>
      <c r="F34" s="370"/>
      <c r="G34" s="169">
        <f>G5</f>
        <v>0</v>
      </c>
      <c r="V34" s="51"/>
    </row>
    <row r="35" spans="2:22" ht="33" customHeight="1" x14ac:dyDescent="0.25">
      <c r="E35" s="369" t="s">
        <v>633</v>
      </c>
      <c r="F35" s="370"/>
      <c r="G35" s="170">
        <f>G9</f>
        <v>0</v>
      </c>
      <c r="V35" s="51"/>
    </row>
    <row r="36" spans="2:22" ht="28.5" customHeight="1" x14ac:dyDescent="0.25">
      <c r="E36" s="369" t="s">
        <v>634</v>
      </c>
      <c r="F36" s="370"/>
      <c r="G36" s="169">
        <f>G13</f>
        <v>0</v>
      </c>
    </row>
    <row r="37" spans="2:22" ht="27" customHeight="1" x14ac:dyDescent="0.25">
      <c r="E37" s="371" t="s">
        <v>635</v>
      </c>
      <c r="F37" s="372"/>
      <c r="G37" s="169">
        <f>G17</f>
        <v>0</v>
      </c>
    </row>
    <row r="38" spans="2:22" ht="30" customHeight="1" x14ac:dyDescent="0.25">
      <c r="E38" s="369" t="s">
        <v>636</v>
      </c>
      <c r="F38" s="370"/>
      <c r="G38" s="169">
        <f>G21</f>
        <v>0</v>
      </c>
    </row>
    <row r="39" spans="2:22" ht="24.75" customHeight="1" x14ac:dyDescent="0.25">
      <c r="E39" s="369" t="s">
        <v>637</v>
      </c>
      <c r="F39" s="370"/>
      <c r="G39" s="169">
        <f>G25</f>
        <v>0</v>
      </c>
    </row>
    <row r="40" spans="2:22" ht="27.75" customHeight="1" x14ac:dyDescent="0.25">
      <c r="E40" s="369" t="s">
        <v>638</v>
      </c>
      <c r="F40" s="370"/>
      <c r="G40" s="169">
        <f>G29</f>
        <v>0</v>
      </c>
    </row>
    <row r="41" spans="2:22" ht="21" customHeight="1" x14ac:dyDescent="0.25">
      <c r="E41" s="55"/>
      <c r="F41" s="56"/>
      <c r="G41"/>
      <c r="H41"/>
    </row>
    <row r="42" spans="2:22" ht="28.5" customHeight="1" x14ac:dyDescent="0.25">
      <c r="E42" s="55"/>
      <c r="F42" s="56"/>
      <c r="G42"/>
      <c r="H42"/>
    </row>
    <row r="43" spans="2:22" ht="12" customHeight="1" thickBot="1" x14ac:dyDescent="0.3">
      <c r="I43" s="56"/>
      <c r="J43" s="56"/>
      <c r="K43" s="56"/>
      <c r="L43" s="56"/>
      <c r="M43" s="56"/>
      <c r="N43" s="56"/>
      <c r="O43" s="56"/>
      <c r="P43" s="56"/>
      <c r="Q43" s="56"/>
      <c r="R43" s="56"/>
      <c r="S43" s="56"/>
      <c r="T43" s="56"/>
    </row>
    <row r="44" spans="2:22" ht="20.25" customHeight="1" thickBot="1" x14ac:dyDescent="0.3">
      <c r="B44" s="390" t="s">
        <v>639</v>
      </c>
      <c r="C44" s="391"/>
      <c r="D44" s="276"/>
      <c r="E44" s="392">
        <f>AVERAGE(G6,G10,G14,G18,G22,G26,G30)</f>
        <v>0</v>
      </c>
      <c r="F44" s="392"/>
      <c r="G44" s="393"/>
      <c r="I44" s="56"/>
      <c r="J44" s="56"/>
      <c r="K44" s="56"/>
      <c r="L44" s="56"/>
      <c r="M44" s="56"/>
      <c r="N44" s="56"/>
      <c r="O44" s="56"/>
      <c r="P44" s="56"/>
      <c r="Q44" s="56"/>
      <c r="R44" s="56"/>
      <c r="S44" s="56"/>
      <c r="T44" s="56"/>
    </row>
    <row r="45" spans="2:22" ht="12" customHeight="1" x14ac:dyDescent="0.25">
      <c r="E45" s="55"/>
      <c r="F45" s="56"/>
      <c r="G45" s="55"/>
      <c r="I45" s="56"/>
      <c r="J45" s="56"/>
      <c r="K45" s="56"/>
      <c r="L45" s="56"/>
      <c r="M45" s="56"/>
      <c r="N45" s="56"/>
      <c r="O45" s="56"/>
      <c r="P45" s="56"/>
      <c r="Q45" s="56"/>
      <c r="R45" s="56"/>
      <c r="S45" s="56"/>
      <c r="T45" s="56"/>
    </row>
    <row r="46" spans="2:22" ht="30" customHeight="1" x14ac:dyDescent="0.25">
      <c r="E46" s="369" t="s">
        <v>640</v>
      </c>
      <c r="F46" s="370"/>
      <c r="G46" s="169">
        <f>G6</f>
        <v>0</v>
      </c>
    </row>
    <row r="47" spans="2:22" ht="30" customHeight="1" x14ac:dyDescent="0.25">
      <c r="E47" s="369" t="s">
        <v>641</v>
      </c>
      <c r="F47" s="370"/>
      <c r="G47" s="170">
        <f>G10</f>
        <v>0</v>
      </c>
    </row>
    <row r="48" spans="2:22" ht="25.5" customHeight="1" x14ac:dyDescent="0.25">
      <c r="E48" s="369" t="s">
        <v>642</v>
      </c>
      <c r="F48" s="370"/>
      <c r="G48" s="169">
        <f>G14</f>
        <v>0</v>
      </c>
    </row>
    <row r="49" spans="1:9" ht="25.5" customHeight="1" x14ac:dyDescent="0.25">
      <c r="E49" s="371" t="s">
        <v>643</v>
      </c>
      <c r="F49" s="372"/>
      <c r="G49" s="169">
        <f>G18</f>
        <v>0</v>
      </c>
    </row>
    <row r="50" spans="1:9" ht="28.5" customHeight="1" x14ac:dyDescent="0.25">
      <c r="E50" s="369" t="s">
        <v>644</v>
      </c>
      <c r="F50" s="370"/>
      <c r="G50" s="169">
        <f>G22</f>
        <v>0</v>
      </c>
    </row>
    <row r="51" spans="1:9" ht="26.25" customHeight="1" x14ac:dyDescent="0.25">
      <c r="E51" s="369" t="s">
        <v>645</v>
      </c>
      <c r="F51" s="370"/>
      <c r="G51" s="169">
        <f>G26</f>
        <v>0</v>
      </c>
    </row>
    <row r="52" spans="1:9" ht="30" customHeight="1" x14ac:dyDescent="0.25">
      <c r="E52" s="369" t="s">
        <v>646</v>
      </c>
      <c r="F52" s="370"/>
      <c r="G52" s="169">
        <f>G30</f>
        <v>0</v>
      </c>
    </row>
    <row r="53" spans="1:9" ht="15" x14ac:dyDescent="0.25">
      <c r="E53" s="55"/>
      <c r="F53" s="56"/>
      <c r="G53" s="150"/>
    </row>
    <row r="60" spans="1:9" ht="23.25" x14ac:dyDescent="0.25">
      <c r="B60" s="384" t="s">
        <v>647</v>
      </c>
      <c r="C60" s="384"/>
      <c r="D60" s="384"/>
      <c r="E60" s="384"/>
      <c r="F60" s="384"/>
      <c r="G60" s="384"/>
      <c r="H60" s="384"/>
      <c r="I60" s="384"/>
    </row>
    <row r="61" spans="1:9" ht="15" x14ac:dyDescent="0.25">
      <c r="A61" s="187"/>
      <c r="B61" s="293"/>
      <c r="C61" s="293"/>
      <c r="D61" s="293"/>
      <c r="E61" s="293"/>
      <c r="F61" s="286"/>
      <c r="G61" s="294"/>
      <c r="H61" s="294"/>
      <c r="I61" s="51"/>
    </row>
    <row r="62" spans="1:9" ht="31.5" customHeight="1" x14ac:dyDescent="0.25">
      <c r="A62" s="187"/>
      <c r="B62" s="414" t="s">
        <v>648</v>
      </c>
      <c r="C62" s="414"/>
      <c r="D62" s="414"/>
      <c r="E62" s="414"/>
      <c r="F62" s="414"/>
      <c r="G62" s="414"/>
      <c r="H62" s="414"/>
      <c r="I62" s="414"/>
    </row>
    <row r="63" spans="1:9" ht="15" x14ac:dyDescent="0.25">
      <c r="A63" s="187"/>
      <c r="B63" s="188"/>
      <c r="C63" s="188"/>
      <c r="D63" s="188"/>
      <c r="E63" s="188"/>
      <c r="F63" s="188"/>
      <c r="G63" s="187"/>
      <c r="H63" s="187"/>
    </row>
    <row r="64" spans="1:9" ht="15" x14ac:dyDescent="0.25">
      <c r="A64" s="187"/>
      <c r="B64" s="188"/>
      <c r="C64" s="188"/>
      <c r="D64" s="188"/>
      <c r="E64" s="188"/>
      <c r="F64" s="188"/>
      <c r="G64" s="187"/>
      <c r="H64" s="187"/>
    </row>
    <row r="65" spans="1:9" ht="15" x14ac:dyDescent="0.25">
      <c r="A65" s="187"/>
      <c r="B65" s="188"/>
      <c r="C65" s="188"/>
      <c r="D65" s="188"/>
      <c r="E65" s="188"/>
      <c r="F65" s="188"/>
      <c r="G65" s="187"/>
      <c r="H65" s="187"/>
    </row>
    <row r="66" spans="1:9" ht="15" x14ac:dyDescent="0.25">
      <c r="A66" s="187"/>
      <c r="B66" s="188"/>
      <c r="C66" s="188"/>
      <c r="D66" s="188"/>
      <c r="E66" s="188"/>
      <c r="F66" s="188"/>
      <c r="G66" s="187"/>
      <c r="H66" s="187"/>
    </row>
    <row r="67" spans="1:9" ht="15" x14ac:dyDescent="0.25">
      <c r="A67" s="187"/>
      <c r="B67" s="188"/>
      <c r="C67" s="188"/>
      <c r="D67" s="188"/>
      <c r="E67" s="188"/>
      <c r="F67" s="188"/>
      <c r="G67" s="187"/>
      <c r="H67" s="187"/>
    </row>
    <row r="68" spans="1:9" ht="15" x14ac:dyDescent="0.25">
      <c r="A68" s="187"/>
      <c r="B68" s="188"/>
      <c r="C68" s="188"/>
      <c r="D68" s="188"/>
      <c r="E68" s="188"/>
      <c r="F68" s="188"/>
      <c r="G68" s="187"/>
      <c r="H68" s="187"/>
    </row>
    <row r="69" spans="1:9" ht="15" x14ac:dyDescent="0.25">
      <c r="A69" s="187"/>
      <c r="B69" s="188"/>
      <c r="C69" s="188"/>
      <c r="D69" s="188"/>
      <c r="E69" s="188"/>
      <c r="F69" s="188"/>
      <c r="G69" s="187"/>
      <c r="H69" s="187"/>
    </row>
    <row r="70" spans="1:9" ht="15" x14ac:dyDescent="0.25">
      <c r="A70" s="187"/>
      <c r="B70" s="188"/>
      <c r="C70" s="188"/>
      <c r="D70" s="188"/>
      <c r="E70" s="188"/>
      <c r="F70" s="188"/>
      <c r="G70" s="187"/>
      <c r="H70" s="187"/>
    </row>
    <row r="71" spans="1:9" ht="15" x14ac:dyDescent="0.25">
      <c r="A71" s="187"/>
      <c r="B71" s="188"/>
      <c r="C71" s="188"/>
      <c r="D71" s="188"/>
      <c r="E71" s="188"/>
      <c r="F71" s="188"/>
      <c r="G71" s="187"/>
      <c r="H71" s="187"/>
    </row>
    <row r="72" spans="1:9" ht="15" x14ac:dyDescent="0.25">
      <c r="A72" s="187"/>
      <c r="B72" s="188"/>
      <c r="C72" s="188"/>
      <c r="D72" s="188"/>
      <c r="E72" s="188"/>
      <c r="F72" s="188"/>
      <c r="G72" s="187"/>
      <c r="H72" s="187"/>
    </row>
    <row r="73" spans="1:9" ht="22.5" customHeight="1" x14ac:dyDescent="0.25">
      <c r="A73" s="187"/>
      <c r="B73" s="198"/>
      <c r="C73" s="199" t="s">
        <v>649</v>
      </c>
      <c r="D73" s="274"/>
      <c r="E73" s="200"/>
      <c r="F73" s="415" t="s">
        <v>650</v>
      </c>
      <c r="G73" s="415"/>
      <c r="H73" s="201"/>
      <c r="I73" s="199" t="s">
        <v>651</v>
      </c>
    </row>
    <row r="74" spans="1:9" ht="15.75" thickBot="1" x14ac:dyDescent="0.3">
      <c r="A74" s="187"/>
      <c r="B74" s="188"/>
      <c r="C74" s="286"/>
      <c r="D74" s="286"/>
      <c r="E74" s="286"/>
      <c r="F74" s="286"/>
      <c r="G74" s="187"/>
      <c r="H74" s="187"/>
    </row>
    <row r="75" spans="1:9" ht="59.25" customHeight="1" x14ac:dyDescent="0.25">
      <c r="A75" s="187"/>
      <c r="B75" s="385" t="s">
        <v>652</v>
      </c>
      <c r="C75" s="207" t="s">
        <v>653</v>
      </c>
      <c r="D75" s="277"/>
      <c r="E75" s="408"/>
      <c r="F75" s="408"/>
      <c r="G75" s="408"/>
      <c r="H75" s="408"/>
      <c r="I75" s="280"/>
    </row>
    <row r="76" spans="1:9" ht="63.75" customHeight="1" x14ac:dyDescent="0.25">
      <c r="A76" s="187"/>
      <c r="B76" s="386"/>
      <c r="C76" s="208" t="s">
        <v>654</v>
      </c>
      <c r="D76" s="278"/>
      <c r="E76" s="418"/>
      <c r="F76" s="418"/>
      <c r="G76" s="418"/>
      <c r="H76" s="418"/>
      <c r="I76" s="281"/>
    </row>
    <row r="77" spans="1:9" ht="30" x14ac:dyDescent="0.25">
      <c r="A77" s="187"/>
      <c r="B77" s="386"/>
      <c r="C77" s="202" t="s">
        <v>655</v>
      </c>
      <c r="D77" s="279"/>
      <c r="E77" s="419"/>
      <c r="F77" s="419"/>
      <c r="G77" s="419"/>
      <c r="H77" s="419"/>
      <c r="I77" s="281"/>
    </row>
    <row r="78" spans="1:9" ht="15" x14ac:dyDescent="0.25">
      <c r="A78" s="187"/>
      <c r="B78" s="386"/>
      <c r="C78" s="209"/>
      <c r="D78" s="210"/>
      <c r="E78" s="420"/>
      <c r="F78" s="420"/>
      <c r="G78" s="420"/>
      <c r="H78" s="420"/>
      <c r="I78" s="282"/>
    </row>
    <row r="79" spans="1:9" ht="39" customHeight="1" x14ac:dyDescent="0.25">
      <c r="A79" s="187"/>
      <c r="B79" s="386"/>
      <c r="C79" s="208" t="s">
        <v>656</v>
      </c>
      <c r="D79" s="278"/>
      <c r="E79" s="418"/>
      <c r="F79" s="418"/>
      <c r="G79" s="418"/>
      <c r="H79" s="418"/>
      <c r="I79" s="281"/>
    </row>
    <row r="80" spans="1:9" ht="35.25" customHeight="1" x14ac:dyDescent="0.25">
      <c r="A80" s="187"/>
      <c r="B80" s="386"/>
      <c r="C80" s="225" t="s">
        <v>657</v>
      </c>
      <c r="D80" s="232"/>
      <c r="E80" s="232"/>
      <c r="F80" s="232"/>
      <c r="G80" s="233"/>
      <c r="H80" s="233"/>
      <c r="I80" s="282"/>
    </row>
    <row r="81" spans="1:9" ht="36" customHeight="1" x14ac:dyDescent="0.25">
      <c r="A81" s="187"/>
      <c r="B81" s="386"/>
      <c r="C81" s="230" t="s">
        <v>658</v>
      </c>
      <c r="D81" s="231" t="s">
        <v>743</v>
      </c>
      <c r="E81" s="416" t="s">
        <v>659</v>
      </c>
      <c r="F81" s="416"/>
      <c r="G81" s="416"/>
      <c r="H81" s="416"/>
      <c r="I81" s="285" t="str">
        <f>'D5'!T12</f>
        <v/>
      </c>
    </row>
    <row r="82" spans="1:9" ht="43.5" customHeight="1" x14ac:dyDescent="0.25">
      <c r="A82" s="187"/>
      <c r="B82" s="386"/>
      <c r="C82" s="230" t="s">
        <v>660</v>
      </c>
      <c r="D82" s="231" t="s">
        <v>744</v>
      </c>
      <c r="E82" s="416" t="s">
        <v>661</v>
      </c>
      <c r="F82" s="416"/>
      <c r="G82" s="416"/>
      <c r="H82" s="416"/>
      <c r="I82" s="285" t="str">
        <f>'D1'!T30</f>
        <v/>
      </c>
    </row>
    <row r="83" spans="1:9" ht="26.25" customHeight="1" x14ac:dyDescent="0.25">
      <c r="A83" s="187"/>
      <c r="B83" s="386"/>
      <c r="C83" s="209" t="s">
        <v>662</v>
      </c>
      <c r="D83" s="211"/>
      <c r="E83" s="406"/>
      <c r="F83" s="406"/>
      <c r="G83" s="406"/>
      <c r="H83" s="406"/>
      <c r="I83" s="283"/>
    </row>
    <row r="84" spans="1:9" ht="36" customHeight="1" x14ac:dyDescent="0.25">
      <c r="A84" s="187"/>
      <c r="B84" s="386"/>
      <c r="C84" s="225" t="s">
        <v>663</v>
      </c>
      <c r="D84" s="227"/>
      <c r="E84" s="417"/>
      <c r="F84" s="417"/>
      <c r="G84" s="417"/>
      <c r="H84" s="417"/>
      <c r="I84" s="283"/>
    </row>
    <row r="85" spans="1:9" ht="44.25" customHeight="1" x14ac:dyDescent="0.25">
      <c r="A85" s="187"/>
      <c r="B85" s="386"/>
      <c r="C85" s="230" t="s">
        <v>664</v>
      </c>
      <c r="D85" s="231" t="s">
        <v>745</v>
      </c>
      <c r="E85" s="416" t="s">
        <v>665</v>
      </c>
      <c r="F85" s="416"/>
      <c r="G85" s="416"/>
      <c r="H85" s="416"/>
      <c r="I85" s="285" t="str">
        <f>'D5'!T30</f>
        <v/>
      </c>
    </row>
    <row r="86" spans="1:9" ht="36.75" customHeight="1" x14ac:dyDescent="0.25">
      <c r="A86" s="187"/>
      <c r="B86" s="386"/>
      <c r="C86" s="230" t="s">
        <v>666</v>
      </c>
      <c r="D86" s="231" t="s">
        <v>746</v>
      </c>
      <c r="E86" s="416" t="s">
        <v>667</v>
      </c>
      <c r="F86" s="416"/>
      <c r="G86" s="416"/>
      <c r="H86" s="416"/>
      <c r="I86" s="285" t="str">
        <f>'D5'!T29</f>
        <v/>
      </c>
    </row>
    <row r="87" spans="1:9" ht="45.75" customHeight="1" x14ac:dyDescent="0.25">
      <c r="A87" s="187"/>
      <c r="B87" s="386"/>
      <c r="C87" s="230" t="s">
        <v>668</v>
      </c>
      <c r="D87" s="231" t="s">
        <v>747</v>
      </c>
      <c r="E87" s="416" t="s">
        <v>669</v>
      </c>
      <c r="F87" s="416"/>
      <c r="G87" s="416"/>
      <c r="H87" s="416"/>
      <c r="I87" s="285" t="str">
        <f>'D1'!T25</f>
        <v/>
      </c>
    </row>
    <row r="88" spans="1:9" ht="15" x14ac:dyDescent="0.25">
      <c r="A88" s="187"/>
      <c r="B88" s="386"/>
      <c r="C88" s="202" t="s">
        <v>670</v>
      </c>
      <c r="D88" s="194"/>
      <c r="E88" s="409"/>
      <c r="F88" s="409"/>
      <c r="G88" s="409"/>
      <c r="H88" s="409"/>
      <c r="I88" s="283"/>
    </row>
    <row r="89" spans="1:9" ht="15" x14ac:dyDescent="0.25">
      <c r="A89" s="187"/>
      <c r="B89" s="386"/>
      <c r="C89" s="209"/>
      <c r="D89" s="211"/>
      <c r="E89" s="410"/>
      <c r="F89" s="410"/>
      <c r="G89" s="410"/>
      <c r="H89" s="410"/>
      <c r="I89" s="283"/>
    </row>
    <row r="90" spans="1:9" ht="15" x14ac:dyDescent="0.25">
      <c r="A90" s="187"/>
      <c r="B90" s="386"/>
      <c r="C90" s="208" t="s">
        <v>671</v>
      </c>
      <c r="D90" s="212"/>
      <c r="E90" s="411"/>
      <c r="F90" s="411"/>
      <c r="G90" s="411"/>
      <c r="H90" s="411"/>
      <c r="I90" s="283"/>
    </row>
    <row r="91" spans="1:9" ht="25.5" customHeight="1" x14ac:dyDescent="0.25">
      <c r="A91" s="187"/>
      <c r="B91" s="387"/>
      <c r="C91" s="218" t="s">
        <v>672</v>
      </c>
      <c r="D91" s="229"/>
      <c r="E91" s="412"/>
      <c r="F91" s="412"/>
      <c r="G91" s="412"/>
      <c r="H91" s="412"/>
      <c r="I91" s="283"/>
    </row>
    <row r="92" spans="1:9" ht="38.25" customHeight="1" x14ac:dyDescent="0.25">
      <c r="A92" s="187"/>
      <c r="B92" s="388" t="s">
        <v>673</v>
      </c>
      <c r="C92" s="221" t="s">
        <v>674</v>
      </c>
      <c r="D92" s="222" t="s">
        <v>748</v>
      </c>
      <c r="E92" s="376" t="s">
        <v>675</v>
      </c>
      <c r="F92" s="376"/>
      <c r="G92" s="376"/>
      <c r="H92" s="376"/>
      <c r="I92" s="285" t="str">
        <f>'D5'!T14</f>
        <v/>
      </c>
    </row>
    <row r="93" spans="1:9" ht="36" customHeight="1" x14ac:dyDescent="0.25">
      <c r="A93" s="187"/>
      <c r="B93" s="388"/>
      <c r="C93" s="209" t="s">
        <v>676</v>
      </c>
      <c r="D93" s="228"/>
      <c r="E93" s="421"/>
      <c r="F93" s="421"/>
      <c r="G93" s="421"/>
      <c r="H93" s="421"/>
      <c r="I93" s="283"/>
    </row>
    <row r="94" spans="1:9" ht="31.5" customHeight="1" x14ac:dyDescent="0.25">
      <c r="A94" s="187"/>
      <c r="B94" s="388"/>
      <c r="C94" s="208" t="s">
        <v>677</v>
      </c>
      <c r="D94" s="213"/>
      <c r="E94" s="407"/>
      <c r="F94" s="407"/>
      <c r="G94" s="407"/>
      <c r="H94" s="407"/>
      <c r="I94" s="283"/>
    </row>
    <row r="95" spans="1:9" ht="36" customHeight="1" x14ac:dyDescent="0.25">
      <c r="A95" s="187"/>
      <c r="B95" s="388"/>
      <c r="C95" s="225" t="s">
        <v>678</v>
      </c>
      <c r="D95" s="226"/>
      <c r="E95" s="412"/>
      <c r="F95" s="412"/>
      <c r="G95" s="412"/>
      <c r="H95" s="412"/>
      <c r="I95" s="283"/>
    </row>
    <row r="96" spans="1:9" ht="38.25" customHeight="1" x14ac:dyDescent="0.25">
      <c r="A96" s="187"/>
      <c r="B96" s="388"/>
      <c r="C96" s="204" t="s">
        <v>679</v>
      </c>
      <c r="D96" s="195" t="s">
        <v>749</v>
      </c>
      <c r="E96" s="375" t="s">
        <v>680</v>
      </c>
      <c r="F96" s="375"/>
      <c r="G96" s="375"/>
      <c r="H96" s="375"/>
      <c r="I96" s="285" t="str">
        <f>'D3'!S10</f>
        <v/>
      </c>
    </row>
    <row r="97" spans="1:10" ht="32.25" customHeight="1" x14ac:dyDescent="0.25">
      <c r="A97" s="187"/>
      <c r="B97" s="388"/>
      <c r="C97" s="221"/>
      <c r="D97" s="222" t="s">
        <v>750</v>
      </c>
      <c r="E97" s="413" t="s">
        <v>681</v>
      </c>
      <c r="F97" s="413"/>
      <c r="G97" s="413"/>
      <c r="H97" s="413"/>
      <c r="I97" s="285" t="str">
        <f>'D3'!S12</f>
        <v/>
      </c>
    </row>
    <row r="98" spans="1:10" ht="30.75" customHeight="1" x14ac:dyDescent="0.25">
      <c r="A98" s="187"/>
      <c r="B98" s="388"/>
      <c r="C98" s="204" t="s">
        <v>682</v>
      </c>
      <c r="D98" s="195" t="s">
        <v>751</v>
      </c>
      <c r="E98" s="375" t="s">
        <v>683</v>
      </c>
      <c r="F98" s="375"/>
      <c r="G98" s="375"/>
      <c r="H98" s="375"/>
      <c r="I98" s="285" t="str">
        <f>'D3'!S14</f>
        <v/>
      </c>
      <c r="J98" s="51"/>
    </row>
    <row r="99" spans="1:10" ht="39.75" customHeight="1" x14ac:dyDescent="0.25">
      <c r="A99" s="187"/>
      <c r="B99" s="388"/>
      <c r="C99" s="204"/>
      <c r="D99" s="195" t="s">
        <v>752</v>
      </c>
      <c r="E99" s="422" t="s">
        <v>684</v>
      </c>
      <c r="F99" s="422"/>
      <c r="G99" s="422"/>
      <c r="H99" s="422"/>
      <c r="I99" s="285" t="str">
        <f>'D3'!S26</f>
        <v/>
      </c>
      <c r="J99" s="51"/>
    </row>
    <row r="100" spans="1:10" ht="29.25" customHeight="1" x14ac:dyDescent="0.25">
      <c r="A100" s="187"/>
      <c r="B100" s="388"/>
      <c r="C100" s="204"/>
      <c r="D100" s="195" t="s">
        <v>753</v>
      </c>
      <c r="E100" s="422" t="s">
        <v>685</v>
      </c>
      <c r="F100" s="422"/>
      <c r="G100" s="422"/>
      <c r="H100" s="422"/>
      <c r="I100" s="285" t="str">
        <f>'D3'!S27</f>
        <v/>
      </c>
      <c r="J100" s="51"/>
    </row>
    <row r="101" spans="1:10" ht="56.25" customHeight="1" x14ac:dyDescent="0.25">
      <c r="A101" s="187"/>
      <c r="B101" s="388"/>
      <c r="C101" s="204"/>
      <c r="D101" s="195" t="s">
        <v>754</v>
      </c>
      <c r="E101" s="422" t="s">
        <v>686</v>
      </c>
      <c r="F101" s="422"/>
      <c r="G101" s="422"/>
      <c r="H101" s="422"/>
      <c r="I101" s="285" t="str">
        <f>'D3'!S24</f>
        <v/>
      </c>
      <c r="J101" s="51"/>
    </row>
    <row r="102" spans="1:10" ht="33" customHeight="1" x14ac:dyDescent="0.25">
      <c r="A102" s="187"/>
      <c r="B102" s="388"/>
      <c r="C102" s="221"/>
      <c r="D102" s="222" t="s">
        <v>755</v>
      </c>
      <c r="E102" s="413" t="s">
        <v>687</v>
      </c>
      <c r="F102" s="413"/>
      <c r="G102" s="413"/>
      <c r="H102" s="413"/>
      <c r="I102" s="285" t="str">
        <f>'D3'!S23</f>
        <v/>
      </c>
      <c r="J102" s="51"/>
    </row>
    <row r="103" spans="1:10" ht="40.5" customHeight="1" x14ac:dyDescent="0.25">
      <c r="A103" s="187"/>
      <c r="B103" s="388"/>
      <c r="C103" s="221" t="s">
        <v>688</v>
      </c>
      <c r="D103" s="222" t="s">
        <v>756</v>
      </c>
      <c r="E103" s="376" t="s">
        <v>689</v>
      </c>
      <c r="F103" s="376"/>
      <c r="G103" s="376"/>
      <c r="H103" s="376"/>
      <c r="I103" s="285" t="str">
        <f>'D3'!S28</f>
        <v/>
      </c>
      <c r="J103" s="51"/>
    </row>
    <row r="104" spans="1:10" ht="45" customHeight="1" x14ac:dyDescent="0.25">
      <c r="A104" s="187"/>
      <c r="B104" s="388"/>
      <c r="C104" s="221" t="s">
        <v>690</v>
      </c>
      <c r="D104" s="222" t="s">
        <v>757</v>
      </c>
      <c r="E104" s="376" t="s">
        <v>691</v>
      </c>
      <c r="F104" s="376"/>
      <c r="G104" s="376"/>
      <c r="H104" s="376"/>
      <c r="I104" s="285" t="str">
        <f>'D3'!S12</f>
        <v/>
      </c>
      <c r="J104" s="51"/>
    </row>
    <row r="105" spans="1:10" ht="35.25" customHeight="1" x14ac:dyDescent="0.25">
      <c r="A105" s="187"/>
      <c r="B105" s="388"/>
      <c r="C105" s="221" t="s">
        <v>692</v>
      </c>
      <c r="D105" s="222" t="s">
        <v>758</v>
      </c>
      <c r="E105" s="375" t="s">
        <v>693</v>
      </c>
      <c r="F105" s="375"/>
      <c r="G105" s="375"/>
      <c r="H105" s="375"/>
      <c r="I105" s="285" t="str">
        <f>'D5'!T42</f>
        <v/>
      </c>
      <c r="J105" s="51"/>
    </row>
    <row r="106" spans="1:10" ht="35.25" customHeight="1" x14ac:dyDescent="0.25">
      <c r="A106" s="187"/>
      <c r="B106" s="388"/>
      <c r="C106" s="373" t="s">
        <v>694</v>
      </c>
      <c r="D106" s="222"/>
      <c r="E106" s="375" t="s">
        <v>695</v>
      </c>
      <c r="F106" s="375"/>
      <c r="G106" s="375"/>
      <c r="H106" s="375"/>
      <c r="I106" s="285" t="str">
        <f>'D1'!T37</f>
        <v/>
      </c>
      <c r="J106" s="51"/>
    </row>
    <row r="107" spans="1:10" ht="38.25" customHeight="1" x14ac:dyDescent="0.25">
      <c r="A107" s="187"/>
      <c r="B107" s="388"/>
      <c r="C107" s="374"/>
      <c r="D107" s="222" t="s">
        <v>759</v>
      </c>
      <c r="E107" s="413" t="s">
        <v>696</v>
      </c>
      <c r="F107" s="413"/>
      <c r="G107" s="413"/>
      <c r="H107" s="413"/>
      <c r="I107" s="285" t="str">
        <f>'D3'!S27</f>
        <v/>
      </c>
      <c r="J107" s="51"/>
    </row>
    <row r="108" spans="1:10" ht="32.25" customHeight="1" x14ac:dyDescent="0.25">
      <c r="A108" s="187"/>
      <c r="B108" s="388"/>
      <c r="C108" s="221" t="s">
        <v>697</v>
      </c>
      <c r="D108" s="222" t="s">
        <v>760</v>
      </c>
      <c r="E108" s="413" t="s">
        <v>698</v>
      </c>
      <c r="F108" s="413"/>
      <c r="G108" s="413"/>
      <c r="H108" s="413"/>
      <c r="I108" s="285" t="str">
        <f>'D2'!T11</f>
        <v/>
      </c>
    </row>
    <row r="109" spans="1:10" ht="31.5" customHeight="1" x14ac:dyDescent="0.25">
      <c r="A109" s="187"/>
      <c r="B109" s="388"/>
      <c r="C109" s="223" t="s">
        <v>699</v>
      </c>
      <c r="D109" s="224"/>
      <c r="E109" s="423"/>
      <c r="F109" s="423"/>
      <c r="G109" s="423"/>
      <c r="H109" s="423"/>
      <c r="I109" s="283"/>
    </row>
    <row r="110" spans="1:10" ht="47.25" customHeight="1" x14ac:dyDescent="0.25">
      <c r="A110" s="187"/>
      <c r="B110" s="389"/>
      <c r="C110" s="221" t="s">
        <v>700</v>
      </c>
      <c r="D110" s="222" t="s">
        <v>761</v>
      </c>
      <c r="E110" s="376" t="s">
        <v>701</v>
      </c>
      <c r="F110" s="376"/>
      <c r="G110" s="376"/>
      <c r="H110" s="376"/>
      <c r="I110" s="285" t="str">
        <f>'D2'!T10</f>
        <v/>
      </c>
    </row>
    <row r="111" spans="1:10" ht="54.75" customHeight="1" x14ac:dyDescent="0.25">
      <c r="A111" s="187"/>
      <c r="B111" s="396" t="s">
        <v>702</v>
      </c>
      <c r="C111" s="205" t="s">
        <v>703</v>
      </c>
      <c r="D111" s="206" t="s">
        <v>762</v>
      </c>
      <c r="E111" s="403" t="s">
        <v>704</v>
      </c>
      <c r="F111" s="403"/>
      <c r="G111" s="403"/>
      <c r="H111" s="403"/>
      <c r="I111" s="285" t="str">
        <f>'D1'!T12</f>
        <v/>
      </c>
    </row>
    <row r="112" spans="1:10" ht="30.75" customHeight="1" x14ac:dyDescent="0.25">
      <c r="A112" s="187"/>
      <c r="B112" s="397"/>
      <c r="C112" s="214"/>
      <c r="D112" s="215" t="s">
        <v>763</v>
      </c>
      <c r="E112" s="405" t="s">
        <v>705</v>
      </c>
      <c r="F112" s="405"/>
      <c r="G112" s="405"/>
      <c r="H112" s="405"/>
      <c r="I112" s="285" t="str">
        <f>'D1'!T13</f>
        <v/>
      </c>
    </row>
    <row r="113" spans="1:9" ht="33" customHeight="1" x14ac:dyDescent="0.25">
      <c r="A113" s="187"/>
      <c r="B113" s="397"/>
      <c r="C113" s="214" t="s">
        <v>706</v>
      </c>
      <c r="D113" s="216" t="s">
        <v>764</v>
      </c>
      <c r="E113" s="402" t="s">
        <v>707</v>
      </c>
      <c r="F113" s="402"/>
      <c r="G113" s="402"/>
      <c r="H113" s="402"/>
      <c r="I113" s="285" t="str">
        <f>'D1'!T29</f>
        <v/>
      </c>
    </row>
    <row r="114" spans="1:9" ht="30" customHeight="1" x14ac:dyDescent="0.25">
      <c r="A114" s="187"/>
      <c r="B114" s="397"/>
      <c r="C114" s="205" t="s">
        <v>708</v>
      </c>
      <c r="D114" s="206" t="s">
        <v>765</v>
      </c>
      <c r="E114" s="403" t="s">
        <v>709</v>
      </c>
      <c r="F114" s="403"/>
      <c r="G114" s="403"/>
      <c r="H114" s="403"/>
      <c r="I114" s="398" t="str">
        <f>'D5'!T16</f>
        <v/>
      </c>
    </row>
    <row r="115" spans="1:9" ht="32.25" customHeight="1" x14ac:dyDescent="0.25">
      <c r="A115" s="187"/>
      <c r="B115" s="397"/>
      <c r="C115" s="205" t="s">
        <v>710</v>
      </c>
      <c r="D115" s="196"/>
      <c r="E115" s="404"/>
      <c r="F115" s="404"/>
      <c r="G115" s="404"/>
      <c r="H115" s="404"/>
      <c r="I115" s="399"/>
    </row>
    <row r="116" spans="1:9" ht="35.25" customHeight="1" x14ac:dyDescent="0.25">
      <c r="A116" s="187"/>
      <c r="B116" s="397"/>
      <c r="C116" s="214" t="s">
        <v>711</v>
      </c>
      <c r="D116" s="275"/>
      <c r="E116" s="405"/>
      <c r="F116" s="405"/>
      <c r="G116" s="405"/>
      <c r="H116" s="405"/>
      <c r="I116" s="400"/>
    </row>
    <row r="117" spans="1:9" ht="36" customHeight="1" x14ac:dyDescent="0.25">
      <c r="A117" s="187"/>
      <c r="B117" s="397"/>
      <c r="C117" s="214" t="s">
        <v>712</v>
      </c>
      <c r="D117" s="216" t="s">
        <v>766</v>
      </c>
      <c r="E117" s="402" t="s">
        <v>713</v>
      </c>
      <c r="F117" s="402"/>
      <c r="G117" s="402"/>
      <c r="H117" s="402"/>
      <c r="I117" s="285" t="str">
        <f>'D5'!T52</f>
        <v/>
      </c>
    </row>
    <row r="118" spans="1:9" ht="51" customHeight="1" x14ac:dyDescent="0.25">
      <c r="A118" s="187"/>
      <c r="B118" s="397"/>
      <c r="C118" s="214" t="s">
        <v>714</v>
      </c>
      <c r="D118" s="216" t="s">
        <v>767</v>
      </c>
      <c r="E118" s="402" t="s">
        <v>715</v>
      </c>
      <c r="F118" s="402"/>
      <c r="G118" s="402"/>
      <c r="H118" s="402"/>
      <c r="I118" s="285" t="str">
        <f>'D1'!T24</f>
        <v/>
      </c>
    </row>
    <row r="119" spans="1:9" ht="51" customHeight="1" x14ac:dyDescent="0.25">
      <c r="A119" s="187"/>
      <c r="B119" s="397"/>
      <c r="C119" s="214" t="s">
        <v>716</v>
      </c>
      <c r="D119" s="216" t="s">
        <v>768</v>
      </c>
      <c r="E119" s="402" t="s">
        <v>717</v>
      </c>
      <c r="F119" s="402"/>
      <c r="G119" s="402"/>
      <c r="H119" s="402"/>
      <c r="I119" s="285" t="str">
        <f>'D5'!T28</f>
        <v/>
      </c>
    </row>
    <row r="120" spans="1:9" ht="37.5" customHeight="1" x14ac:dyDescent="0.25">
      <c r="A120" s="187"/>
      <c r="B120" s="397"/>
      <c r="C120" s="214" t="s">
        <v>718</v>
      </c>
      <c r="D120" s="216" t="s">
        <v>769</v>
      </c>
      <c r="E120" s="402" t="s">
        <v>719</v>
      </c>
      <c r="F120" s="402"/>
      <c r="G120" s="402"/>
      <c r="H120" s="402"/>
      <c r="I120" s="285" t="str">
        <f>'D5'!T33</f>
        <v/>
      </c>
    </row>
    <row r="121" spans="1:9" ht="45.75" customHeight="1" x14ac:dyDescent="0.25">
      <c r="A121" s="187"/>
      <c r="B121" s="397"/>
      <c r="C121" s="214" t="s">
        <v>720</v>
      </c>
      <c r="D121" s="216" t="s">
        <v>770</v>
      </c>
      <c r="E121" s="402" t="s">
        <v>721</v>
      </c>
      <c r="F121" s="402"/>
      <c r="G121" s="402"/>
      <c r="H121" s="402"/>
      <c r="I121" s="285" t="str">
        <f>'D1'!T38</f>
        <v/>
      </c>
    </row>
    <row r="122" spans="1:9" ht="48" customHeight="1" x14ac:dyDescent="0.25">
      <c r="A122" s="187"/>
      <c r="B122" s="397"/>
      <c r="C122" s="205" t="s">
        <v>722</v>
      </c>
      <c r="D122" s="206" t="s">
        <v>771</v>
      </c>
      <c r="E122" s="403" t="s">
        <v>723</v>
      </c>
      <c r="F122" s="403"/>
      <c r="G122" s="403"/>
      <c r="H122" s="403"/>
      <c r="I122" s="285" t="str">
        <f>'D1'!T38</f>
        <v/>
      </c>
    </row>
    <row r="123" spans="1:9" ht="71.25" customHeight="1" x14ac:dyDescent="0.25">
      <c r="A123" s="187"/>
      <c r="B123" s="397"/>
      <c r="C123" s="205"/>
      <c r="D123" s="197" t="s">
        <v>772</v>
      </c>
      <c r="E123" s="404" t="s">
        <v>724</v>
      </c>
      <c r="F123" s="404"/>
      <c r="G123" s="404"/>
      <c r="H123" s="404"/>
      <c r="I123" s="285" t="str">
        <f>'D5'!T20</f>
        <v/>
      </c>
    </row>
    <row r="124" spans="1:9" ht="37.5" customHeight="1" x14ac:dyDescent="0.25">
      <c r="A124" s="187"/>
      <c r="B124" s="397"/>
      <c r="C124" s="214"/>
      <c r="D124" s="215" t="s">
        <v>773</v>
      </c>
      <c r="E124" s="405" t="s">
        <v>725</v>
      </c>
      <c r="F124" s="405"/>
      <c r="G124" s="405"/>
      <c r="H124" s="405"/>
      <c r="I124" s="285" t="str">
        <f>'D5'!T22</f>
        <v/>
      </c>
    </row>
    <row r="125" spans="1:9" ht="51.75" customHeight="1" x14ac:dyDescent="0.25">
      <c r="A125" s="187"/>
      <c r="B125" s="397"/>
      <c r="C125" s="205" t="s">
        <v>726</v>
      </c>
      <c r="D125" s="206" t="s">
        <v>774</v>
      </c>
      <c r="E125" s="403" t="s">
        <v>727</v>
      </c>
      <c r="F125" s="403"/>
      <c r="G125" s="403"/>
      <c r="H125" s="403"/>
      <c r="I125" s="285" t="str">
        <f>'D5'!T54</f>
        <v/>
      </c>
    </row>
    <row r="126" spans="1:9" ht="45" customHeight="1" x14ac:dyDescent="0.25">
      <c r="A126" s="187"/>
      <c r="B126" s="397"/>
      <c r="C126" s="219"/>
      <c r="D126" s="220" t="s">
        <v>775</v>
      </c>
      <c r="E126" s="405" t="s">
        <v>728</v>
      </c>
      <c r="F126" s="405"/>
      <c r="G126" s="405"/>
      <c r="H126" s="405"/>
      <c r="I126" s="285" t="str">
        <f>'D5'!T56</f>
        <v/>
      </c>
    </row>
    <row r="127" spans="1:9" ht="36.75" customHeight="1" x14ac:dyDescent="0.25">
      <c r="A127" s="187"/>
      <c r="B127" s="397"/>
      <c r="C127" s="218" t="s">
        <v>729</v>
      </c>
      <c r="D127" s="217"/>
      <c r="E127" s="423"/>
      <c r="F127" s="423"/>
      <c r="G127" s="423"/>
      <c r="H127" s="423"/>
      <c r="I127" s="283"/>
    </row>
    <row r="128" spans="1:9" ht="39" customHeight="1" x14ac:dyDescent="0.25">
      <c r="A128" s="187"/>
      <c r="B128" s="397"/>
      <c r="C128" s="205" t="s">
        <v>730</v>
      </c>
      <c r="D128" s="206" t="s">
        <v>776</v>
      </c>
      <c r="E128" s="403" t="s">
        <v>731</v>
      </c>
      <c r="F128" s="403"/>
      <c r="G128" s="403"/>
      <c r="H128" s="403"/>
      <c r="I128" s="285" t="str">
        <f>'D5'!T59</f>
        <v/>
      </c>
    </row>
    <row r="129" spans="1:9" ht="39.75" customHeight="1" x14ac:dyDescent="0.25">
      <c r="A129" s="187"/>
      <c r="B129" s="397"/>
      <c r="C129" s="214"/>
      <c r="D129" s="215" t="s">
        <v>777</v>
      </c>
      <c r="E129" s="405" t="s">
        <v>732</v>
      </c>
      <c r="F129" s="405"/>
      <c r="G129" s="405"/>
      <c r="H129" s="405"/>
      <c r="I129" s="285" t="str">
        <f>'D5'!T24</f>
        <v/>
      </c>
    </row>
    <row r="130" spans="1:9" ht="38.25" customHeight="1" x14ac:dyDescent="0.25">
      <c r="A130" s="187"/>
      <c r="B130" s="394" t="s">
        <v>733</v>
      </c>
      <c r="C130" s="235" t="s">
        <v>734</v>
      </c>
      <c r="D130" s="236" t="s">
        <v>778</v>
      </c>
      <c r="E130" s="401" t="s">
        <v>735</v>
      </c>
      <c r="F130" s="401"/>
      <c r="G130" s="401"/>
      <c r="H130" s="401"/>
      <c r="I130" s="285" t="str">
        <f>'D5'!T53</f>
        <v/>
      </c>
    </row>
    <row r="131" spans="1:9" ht="43.5" customHeight="1" x14ac:dyDescent="0.25">
      <c r="A131" s="187"/>
      <c r="B131" s="394"/>
      <c r="C131" s="235" t="s">
        <v>736</v>
      </c>
      <c r="D131" s="236" t="s">
        <v>779</v>
      </c>
      <c r="E131" s="401" t="s">
        <v>737</v>
      </c>
      <c r="F131" s="401"/>
      <c r="G131" s="401"/>
      <c r="H131" s="401"/>
      <c r="I131" s="285" t="str">
        <f>'D5'!T51</f>
        <v/>
      </c>
    </row>
    <row r="132" spans="1:9" ht="48" customHeight="1" x14ac:dyDescent="0.25">
      <c r="A132" s="187"/>
      <c r="B132" s="394"/>
      <c r="C132" s="235" t="s">
        <v>738</v>
      </c>
      <c r="D132" s="237" t="s">
        <v>780</v>
      </c>
      <c r="E132" s="401" t="s">
        <v>739</v>
      </c>
      <c r="F132" s="401"/>
      <c r="G132" s="401"/>
      <c r="H132" s="401"/>
      <c r="I132" s="285" t="str">
        <f>'D1'!T33</f>
        <v/>
      </c>
    </row>
    <row r="133" spans="1:9" ht="42.75" customHeight="1" x14ac:dyDescent="0.25">
      <c r="A133" s="187"/>
      <c r="B133" s="394"/>
      <c r="C133" s="209" t="s">
        <v>740</v>
      </c>
      <c r="D133" s="211"/>
      <c r="E133" s="406"/>
      <c r="F133" s="406"/>
      <c r="G133" s="406"/>
      <c r="H133" s="406"/>
      <c r="I133" s="283"/>
    </row>
    <row r="134" spans="1:9" ht="48" customHeight="1" x14ac:dyDescent="0.25">
      <c r="A134" s="187"/>
      <c r="B134" s="394"/>
      <c r="C134" s="208" t="s">
        <v>741</v>
      </c>
      <c r="D134" s="212"/>
      <c r="E134" s="411"/>
      <c r="F134" s="411"/>
      <c r="G134" s="411"/>
      <c r="H134" s="411"/>
      <c r="I134" s="283"/>
    </row>
    <row r="135" spans="1:9" ht="38.25" customHeight="1" thickBot="1" x14ac:dyDescent="0.3">
      <c r="A135" s="187"/>
      <c r="B135" s="395"/>
      <c r="C135" s="203" t="s">
        <v>742</v>
      </c>
      <c r="D135" s="193"/>
      <c r="E135" s="424"/>
      <c r="F135" s="424"/>
      <c r="G135" s="424"/>
      <c r="H135" s="424"/>
      <c r="I135" s="284"/>
    </row>
  </sheetData>
  <sheetProtection formatCells="0" formatColumns="0" formatRows="0" insertColumns="0" insertRows="0" insertHyperlinks="0" deleteColumns="0" deleteRows="0" sort="0" autoFilter="0" pivotTables="0"/>
  <mergeCells count="91">
    <mergeCell ref="E135:H135"/>
    <mergeCell ref="E124:H124"/>
    <mergeCell ref="E125:H125"/>
    <mergeCell ref="E126:H126"/>
    <mergeCell ref="E127:H127"/>
    <mergeCell ref="E129:H129"/>
    <mergeCell ref="E128:H128"/>
    <mergeCell ref="E134:H134"/>
    <mergeCell ref="E107:H107"/>
    <mergeCell ref="E108:H108"/>
    <mergeCell ref="E109:H109"/>
    <mergeCell ref="E110:H110"/>
    <mergeCell ref="E112:H112"/>
    <mergeCell ref="E111:H111"/>
    <mergeCell ref="E95:H95"/>
    <mergeCell ref="E96:H96"/>
    <mergeCell ref="E97:H97"/>
    <mergeCell ref="E98:H98"/>
    <mergeCell ref="E104:H104"/>
    <mergeCell ref="E99:H99"/>
    <mergeCell ref="E100:H100"/>
    <mergeCell ref="E101:H101"/>
    <mergeCell ref="E105:H105"/>
    <mergeCell ref="E102:H102"/>
    <mergeCell ref="E103:H103"/>
    <mergeCell ref="B62:I62"/>
    <mergeCell ref="F73:G73"/>
    <mergeCell ref="E82:H82"/>
    <mergeCell ref="E83:H83"/>
    <mergeCell ref="E84:H84"/>
    <mergeCell ref="E85:H85"/>
    <mergeCell ref="E76:H76"/>
    <mergeCell ref="E77:H78"/>
    <mergeCell ref="E79:H79"/>
    <mergeCell ref="E81:H81"/>
    <mergeCell ref="E86:H86"/>
    <mergeCell ref="E87:H87"/>
    <mergeCell ref="E93:H93"/>
    <mergeCell ref="E94:H94"/>
    <mergeCell ref="B20:F20"/>
    <mergeCell ref="E75:H75"/>
    <mergeCell ref="B28:F28"/>
    <mergeCell ref="E88:H89"/>
    <mergeCell ref="E90:H90"/>
    <mergeCell ref="E91:H91"/>
    <mergeCell ref="E34:F34"/>
    <mergeCell ref="E35:F35"/>
    <mergeCell ref="E36:F36"/>
    <mergeCell ref="E37:F37"/>
    <mergeCell ref="E38:F38"/>
    <mergeCell ref="E39:F39"/>
    <mergeCell ref="E51:F51"/>
    <mergeCell ref="E52:F52"/>
    <mergeCell ref="E40:F40"/>
    <mergeCell ref="B130:B135"/>
    <mergeCell ref="B111:B129"/>
    <mergeCell ref="I114:I116"/>
    <mergeCell ref="E130:H130"/>
    <mergeCell ref="E131:H131"/>
    <mergeCell ref="E120:H120"/>
    <mergeCell ref="E113:H113"/>
    <mergeCell ref="E114:H116"/>
    <mergeCell ref="E117:H117"/>
    <mergeCell ref="E118:H118"/>
    <mergeCell ref="E119:H119"/>
    <mergeCell ref="E121:H121"/>
    <mergeCell ref="E122:H122"/>
    <mergeCell ref="E123:H123"/>
    <mergeCell ref="E132:H132"/>
    <mergeCell ref="E133:H133"/>
    <mergeCell ref="C106:C107"/>
    <mergeCell ref="E106:H106"/>
    <mergeCell ref="E92:H92"/>
    <mergeCell ref="B2:G2"/>
    <mergeCell ref="B4:F4"/>
    <mergeCell ref="B8:F8"/>
    <mergeCell ref="B12:F12"/>
    <mergeCell ref="B16:F16"/>
    <mergeCell ref="B60:I60"/>
    <mergeCell ref="B75:B91"/>
    <mergeCell ref="B92:B110"/>
    <mergeCell ref="B24:F24"/>
    <mergeCell ref="B44:C44"/>
    <mergeCell ref="E44:G44"/>
    <mergeCell ref="B32:C32"/>
    <mergeCell ref="E32:G32"/>
    <mergeCell ref="E46:F46"/>
    <mergeCell ref="E47:F47"/>
    <mergeCell ref="E48:F48"/>
    <mergeCell ref="E49:F49"/>
    <mergeCell ref="E50:F50"/>
  </mergeCells>
  <conditionalFormatting sqref="G17:G18 G13:G14 G9:G10 G5:G6">
    <cfRule type="cellIs" dxfId="405" priority="459" stopIfTrue="1" operator="lessThan">
      <formula>19.999</formula>
    </cfRule>
    <cfRule type="cellIs" dxfId="404" priority="460" stopIfTrue="1" operator="lessThan">
      <formula>79.999</formula>
    </cfRule>
    <cfRule type="cellIs" dxfId="403" priority="461" stopIfTrue="1" operator="between">
      <formula>90</formula>
      <formula>100</formula>
    </cfRule>
  </conditionalFormatting>
  <conditionalFormatting sqref="G17:G18 G13:G14 G9:G10 G5:G6">
    <cfRule type="containsBlanks" dxfId="402" priority="453" stopIfTrue="1">
      <formula>LEN(TRIM(G5))=0</formula>
    </cfRule>
    <cfRule type="cellIs" dxfId="401" priority="455" stopIfTrue="1" operator="lessThan">
      <formula>39.999</formula>
    </cfRule>
    <cfRule type="cellIs" dxfId="400" priority="456" stopIfTrue="1" operator="lessThan">
      <formula>59.999</formula>
    </cfRule>
    <cfRule type="cellIs" dxfId="399" priority="458" stopIfTrue="1" operator="lessThan">
      <formula>89.999</formula>
    </cfRule>
  </conditionalFormatting>
  <conditionalFormatting sqref="G21:G22">
    <cfRule type="cellIs" dxfId="398" priority="465" stopIfTrue="1" operator="lessThan">
      <formula>19.999</formula>
    </cfRule>
    <cfRule type="cellIs" dxfId="397" priority="466" stopIfTrue="1" operator="lessThan">
      <formula>79.999</formula>
    </cfRule>
    <cfRule type="cellIs" dxfId="396" priority="467" stopIfTrue="1" operator="between">
      <formula>90</formula>
      <formula>100</formula>
    </cfRule>
  </conditionalFormatting>
  <conditionalFormatting sqref="G21:G22">
    <cfRule type="containsBlanks" dxfId="395" priority="407" stopIfTrue="1">
      <formula>LEN(TRIM(G21))=0</formula>
    </cfRule>
    <cfRule type="cellIs" dxfId="394" priority="409" stopIfTrue="1" operator="lessThan">
      <formula>39.999</formula>
    </cfRule>
    <cfRule type="cellIs" dxfId="393" priority="410" stopIfTrue="1" operator="lessThan">
      <formula>59.999</formula>
    </cfRule>
    <cfRule type="cellIs" dxfId="392" priority="412" stopIfTrue="1" operator="lessThan">
      <formula>89.999</formula>
    </cfRule>
  </conditionalFormatting>
  <conditionalFormatting sqref="G25:G26">
    <cfRule type="cellIs" dxfId="391" priority="471" stopIfTrue="1" operator="lessThan">
      <formula>19.999</formula>
    </cfRule>
    <cfRule type="cellIs" dxfId="390" priority="472" stopIfTrue="1" operator="lessThan">
      <formula>79.999</formula>
    </cfRule>
    <cfRule type="cellIs" dxfId="389" priority="473" stopIfTrue="1" operator="between">
      <formula>90</formula>
      <formula>100</formula>
    </cfRule>
  </conditionalFormatting>
  <conditionalFormatting sqref="G25:G26">
    <cfRule type="containsBlanks" dxfId="388" priority="400" stopIfTrue="1">
      <formula>LEN(TRIM(G25))=0</formula>
    </cfRule>
    <cfRule type="cellIs" dxfId="387" priority="402" stopIfTrue="1" operator="lessThan">
      <formula>39.999</formula>
    </cfRule>
    <cfRule type="cellIs" dxfId="386" priority="403" stopIfTrue="1" operator="lessThan">
      <formula>59.999</formula>
    </cfRule>
    <cfRule type="cellIs" dxfId="385" priority="405" stopIfTrue="1" operator="lessThan">
      <formula>89.999</formula>
    </cfRule>
  </conditionalFormatting>
  <conditionalFormatting sqref="E32">
    <cfRule type="cellIs" dxfId="384" priority="477" stopIfTrue="1" operator="lessThan">
      <formula>19.999</formula>
    </cfRule>
    <cfRule type="cellIs" dxfId="383" priority="478" stopIfTrue="1" operator="lessThan">
      <formula>79.999</formula>
    </cfRule>
    <cfRule type="cellIs" dxfId="382" priority="479" stopIfTrue="1" operator="between">
      <formula>90</formula>
      <formula>100</formula>
    </cfRule>
  </conditionalFormatting>
  <conditionalFormatting sqref="E32:G32">
    <cfRule type="containsBlanks" dxfId="381" priority="393" stopIfTrue="1">
      <formula>LEN(TRIM(E32))=0</formula>
    </cfRule>
    <cfRule type="cellIs" dxfId="380" priority="395" stopIfTrue="1" operator="lessThan">
      <formula>39.999</formula>
    </cfRule>
    <cfRule type="cellIs" dxfId="379" priority="396" stopIfTrue="1" operator="lessThan">
      <formula>59.999</formula>
    </cfRule>
    <cfRule type="cellIs" dxfId="378" priority="398" stopIfTrue="1" operator="lessThan">
      <formula>89.999</formula>
    </cfRule>
  </conditionalFormatting>
  <conditionalFormatting sqref="G29:G30">
    <cfRule type="cellIs" dxfId="377" priority="483" stopIfTrue="1" operator="lessThan">
      <formula>19.999</formula>
    </cfRule>
    <cfRule type="cellIs" dxfId="376" priority="484" stopIfTrue="1" operator="lessThan">
      <formula>79.999</formula>
    </cfRule>
    <cfRule type="cellIs" dxfId="375" priority="485" stopIfTrue="1" operator="between">
      <formula>90</formula>
      <formula>100</formula>
    </cfRule>
  </conditionalFormatting>
  <conditionalFormatting sqref="G29:G30">
    <cfRule type="containsBlanks" dxfId="374" priority="386" stopIfTrue="1">
      <formula>LEN(TRIM(G29))=0</formula>
    </cfRule>
    <cfRule type="cellIs" dxfId="373" priority="388" stopIfTrue="1" operator="lessThan">
      <formula>39.999</formula>
    </cfRule>
    <cfRule type="cellIs" dxfId="372" priority="389" stopIfTrue="1" operator="lessThan">
      <formula>59.999</formula>
    </cfRule>
    <cfRule type="cellIs" dxfId="371" priority="391" stopIfTrue="1" operator="lessThan">
      <formula>89.999</formula>
    </cfRule>
  </conditionalFormatting>
  <conditionalFormatting sqref="G34">
    <cfRule type="cellIs" dxfId="370" priority="489" stopIfTrue="1" operator="lessThan">
      <formula>19.999</formula>
    </cfRule>
    <cfRule type="cellIs" dxfId="369" priority="490" stopIfTrue="1" operator="lessThan">
      <formula>79.999</formula>
    </cfRule>
    <cfRule type="cellIs" dxfId="368" priority="491" stopIfTrue="1" operator="between">
      <formula>90</formula>
      <formula>100</formula>
    </cfRule>
  </conditionalFormatting>
  <conditionalFormatting sqref="G34">
    <cfRule type="containsBlanks" dxfId="367" priority="379" stopIfTrue="1">
      <formula>LEN(TRIM(G34))=0</formula>
    </cfRule>
    <cfRule type="cellIs" dxfId="366" priority="381" stopIfTrue="1" operator="lessThan">
      <formula>39.999</formula>
    </cfRule>
    <cfRule type="cellIs" dxfId="365" priority="382" stopIfTrue="1" operator="lessThan">
      <formula>59.999</formula>
    </cfRule>
    <cfRule type="cellIs" dxfId="364" priority="384" stopIfTrue="1" operator="lessThan">
      <formula>89.999</formula>
    </cfRule>
  </conditionalFormatting>
  <conditionalFormatting sqref="G35">
    <cfRule type="cellIs" dxfId="363" priority="495" stopIfTrue="1" operator="lessThan">
      <formula>19.999</formula>
    </cfRule>
    <cfRule type="cellIs" dxfId="362" priority="496" stopIfTrue="1" operator="lessThan">
      <formula>79.999</formula>
    </cfRule>
    <cfRule type="cellIs" dxfId="361" priority="497" stopIfTrue="1" operator="between">
      <formula>90</formula>
      <formula>100</formula>
    </cfRule>
  </conditionalFormatting>
  <conditionalFormatting sqref="G35">
    <cfRule type="containsBlanks" dxfId="360" priority="372" stopIfTrue="1">
      <formula>LEN(TRIM(G35))=0</formula>
    </cfRule>
    <cfRule type="cellIs" dxfId="359" priority="374" stopIfTrue="1" operator="lessThan">
      <formula>39.999</formula>
    </cfRule>
    <cfRule type="cellIs" dxfId="358" priority="375" stopIfTrue="1" operator="lessThan">
      <formula>59.999</formula>
    </cfRule>
    <cfRule type="cellIs" dxfId="357" priority="377" stopIfTrue="1" operator="lessThan">
      <formula>89.999</formula>
    </cfRule>
  </conditionalFormatting>
  <conditionalFormatting sqref="G36">
    <cfRule type="cellIs" dxfId="356" priority="501" stopIfTrue="1" operator="lessThan">
      <formula>19.999</formula>
    </cfRule>
    <cfRule type="cellIs" dxfId="355" priority="502" stopIfTrue="1" operator="lessThan">
      <formula>79.999</formula>
    </cfRule>
    <cfRule type="cellIs" dxfId="354" priority="503" stopIfTrue="1" operator="between">
      <formula>90</formula>
      <formula>100</formula>
    </cfRule>
  </conditionalFormatting>
  <conditionalFormatting sqref="G36">
    <cfRule type="containsBlanks" dxfId="353" priority="365" stopIfTrue="1">
      <formula>LEN(TRIM(G36))=0</formula>
    </cfRule>
    <cfRule type="cellIs" dxfId="352" priority="367" stopIfTrue="1" operator="lessThan">
      <formula>39.999</formula>
    </cfRule>
    <cfRule type="cellIs" dxfId="351" priority="368" stopIfTrue="1" operator="lessThan">
      <formula>59.999</formula>
    </cfRule>
    <cfRule type="cellIs" dxfId="350" priority="370" stopIfTrue="1" operator="lessThan">
      <formula>89.999</formula>
    </cfRule>
  </conditionalFormatting>
  <conditionalFormatting sqref="G38">
    <cfRule type="cellIs" dxfId="349" priority="507" stopIfTrue="1" operator="lessThan">
      <formula>19.999</formula>
    </cfRule>
    <cfRule type="cellIs" dxfId="348" priority="508" stopIfTrue="1" operator="lessThan">
      <formula>79.999</formula>
    </cfRule>
    <cfRule type="cellIs" dxfId="347" priority="509" stopIfTrue="1" operator="between">
      <formula>90</formula>
      <formula>100</formula>
    </cfRule>
  </conditionalFormatting>
  <conditionalFormatting sqref="G38">
    <cfRule type="containsBlanks" dxfId="346" priority="358" stopIfTrue="1">
      <formula>LEN(TRIM(G38))=0</formula>
    </cfRule>
    <cfRule type="cellIs" dxfId="345" priority="360" stopIfTrue="1" operator="lessThan">
      <formula>39.999</formula>
    </cfRule>
    <cfRule type="cellIs" dxfId="344" priority="361" stopIfTrue="1" operator="lessThan">
      <formula>59.999</formula>
    </cfRule>
    <cfRule type="cellIs" dxfId="343" priority="363" stopIfTrue="1" operator="lessThan">
      <formula>89.999</formula>
    </cfRule>
  </conditionalFormatting>
  <conditionalFormatting sqref="G37">
    <cfRule type="cellIs" dxfId="342" priority="513" stopIfTrue="1" operator="lessThan">
      <formula>19.999</formula>
    </cfRule>
    <cfRule type="cellIs" dxfId="341" priority="514" stopIfTrue="1" operator="lessThan">
      <formula>79.999</formula>
    </cfRule>
    <cfRule type="cellIs" dxfId="340" priority="515" stopIfTrue="1" operator="between">
      <formula>90</formula>
      <formula>100</formula>
    </cfRule>
  </conditionalFormatting>
  <conditionalFormatting sqref="G37">
    <cfRule type="containsBlanks" dxfId="339" priority="351" stopIfTrue="1">
      <formula>LEN(TRIM(G37))=0</formula>
    </cfRule>
    <cfRule type="cellIs" dxfId="338" priority="353" stopIfTrue="1" operator="lessThan">
      <formula>39.999</formula>
    </cfRule>
    <cfRule type="cellIs" dxfId="337" priority="354" stopIfTrue="1" operator="lessThan">
      <formula>59.999</formula>
    </cfRule>
    <cfRule type="cellIs" dxfId="336" priority="356" stopIfTrue="1" operator="lessThan">
      <formula>89.999</formula>
    </cfRule>
  </conditionalFormatting>
  <conditionalFormatting sqref="G39">
    <cfRule type="cellIs" dxfId="335" priority="519" stopIfTrue="1" operator="lessThan">
      <formula>19.999</formula>
    </cfRule>
    <cfRule type="cellIs" dxfId="334" priority="520" stopIfTrue="1" operator="lessThan">
      <formula>79.999</formula>
    </cfRule>
    <cfRule type="cellIs" dxfId="333" priority="521" stopIfTrue="1" operator="between">
      <formula>90</formula>
      <formula>100</formula>
    </cfRule>
  </conditionalFormatting>
  <conditionalFormatting sqref="G39">
    <cfRule type="containsBlanks" dxfId="332" priority="344" stopIfTrue="1">
      <formula>LEN(TRIM(G39))=0</formula>
    </cfRule>
    <cfRule type="cellIs" dxfId="331" priority="346" stopIfTrue="1" operator="lessThan">
      <formula>39.999</formula>
    </cfRule>
    <cfRule type="cellIs" dxfId="330" priority="347" stopIfTrue="1" operator="lessThan">
      <formula>59.999</formula>
    </cfRule>
    <cfRule type="cellIs" dxfId="329" priority="349" stopIfTrue="1" operator="lessThan">
      <formula>89.999</formula>
    </cfRule>
  </conditionalFormatting>
  <conditionalFormatting sqref="G40">
    <cfRule type="cellIs" dxfId="328" priority="525" stopIfTrue="1" operator="lessThan">
      <formula>19.999</formula>
    </cfRule>
    <cfRule type="cellIs" dxfId="327" priority="526" stopIfTrue="1" operator="lessThan">
      <formula>79.999</formula>
    </cfRule>
    <cfRule type="cellIs" dxfId="326" priority="527" stopIfTrue="1" operator="between">
      <formula>90</formula>
      <formula>100</formula>
    </cfRule>
  </conditionalFormatting>
  <conditionalFormatting sqref="G40">
    <cfRule type="containsBlanks" dxfId="325" priority="337" stopIfTrue="1">
      <formula>LEN(TRIM(G40))=0</formula>
    </cfRule>
    <cfRule type="cellIs" dxfId="324" priority="339" stopIfTrue="1" operator="lessThan">
      <formula>39.999</formula>
    </cfRule>
    <cfRule type="cellIs" dxfId="323" priority="340" stopIfTrue="1" operator="lessThan">
      <formula>59.999</formula>
    </cfRule>
    <cfRule type="cellIs" dxfId="322" priority="342" stopIfTrue="1" operator="lessThan">
      <formula>89.999</formula>
    </cfRule>
  </conditionalFormatting>
  <conditionalFormatting sqref="E44">
    <cfRule type="cellIs" dxfId="321" priority="531" stopIfTrue="1" operator="lessThan">
      <formula>19.999</formula>
    </cfRule>
    <cfRule type="cellIs" dxfId="320" priority="532" stopIfTrue="1" operator="lessThan">
      <formula>79.999</formula>
    </cfRule>
    <cfRule type="cellIs" dxfId="319" priority="533" stopIfTrue="1" operator="between">
      <formula>90</formula>
      <formula>100</formula>
    </cfRule>
  </conditionalFormatting>
  <conditionalFormatting sqref="E44:G44">
    <cfRule type="containsBlanks" dxfId="318" priority="330" stopIfTrue="1">
      <formula>LEN(TRIM(E44))=0</formula>
    </cfRule>
    <cfRule type="cellIs" dxfId="317" priority="332" stopIfTrue="1" operator="lessThan">
      <formula>39.999</formula>
    </cfRule>
    <cfRule type="cellIs" dxfId="316" priority="333" stopIfTrue="1" operator="lessThan">
      <formula>59.999</formula>
    </cfRule>
    <cfRule type="cellIs" dxfId="315" priority="335" stopIfTrue="1" operator="lessThan">
      <formula>89.999</formula>
    </cfRule>
  </conditionalFormatting>
  <conditionalFormatting sqref="G46">
    <cfRule type="cellIs" dxfId="314" priority="537" stopIfTrue="1" operator="lessThan">
      <formula>19.999</formula>
    </cfRule>
    <cfRule type="cellIs" dxfId="313" priority="538" stopIfTrue="1" operator="lessThan">
      <formula>79.999</formula>
    </cfRule>
    <cfRule type="cellIs" dxfId="312" priority="539" stopIfTrue="1" operator="between">
      <formula>90</formula>
      <formula>100</formula>
    </cfRule>
  </conditionalFormatting>
  <conditionalFormatting sqref="G46">
    <cfRule type="containsBlanks" dxfId="311" priority="323" stopIfTrue="1">
      <formula>LEN(TRIM(G46))=0</formula>
    </cfRule>
    <cfRule type="cellIs" dxfId="310" priority="325" stopIfTrue="1" operator="lessThan">
      <formula>39.999</formula>
    </cfRule>
    <cfRule type="cellIs" dxfId="309" priority="326" stopIfTrue="1" operator="lessThan">
      <formula>59.999</formula>
    </cfRule>
    <cfRule type="cellIs" dxfId="308" priority="328" stopIfTrue="1" operator="lessThan">
      <formula>89.999</formula>
    </cfRule>
  </conditionalFormatting>
  <conditionalFormatting sqref="G47">
    <cfRule type="cellIs" dxfId="307" priority="543" stopIfTrue="1" operator="lessThan">
      <formula>19.999</formula>
    </cfRule>
    <cfRule type="cellIs" dxfId="306" priority="544" stopIfTrue="1" operator="lessThan">
      <formula>79.999</formula>
    </cfRule>
    <cfRule type="cellIs" dxfId="305" priority="545" stopIfTrue="1" operator="between">
      <formula>90</formula>
      <formula>100</formula>
    </cfRule>
  </conditionalFormatting>
  <conditionalFormatting sqref="G47">
    <cfRule type="containsBlanks" dxfId="304" priority="316" stopIfTrue="1">
      <formula>LEN(TRIM(G47))=0</formula>
    </cfRule>
    <cfRule type="cellIs" dxfId="303" priority="318" stopIfTrue="1" operator="lessThan">
      <formula>39.999</formula>
    </cfRule>
    <cfRule type="cellIs" dxfId="302" priority="319" stopIfTrue="1" operator="lessThan">
      <formula>59.999</formula>
    </cfRule>
    <cfRule type="cellIs" dxfId="301" priority="321" stopIfTrue="1" operator="lessThan">
      <formula>89.999</formula>
    </cfRule>
  </conditionalFormatting>
  <conditionalFormatting sqref="G48">
    <cfRule type="cellIs" dxfId="300" priority="549" stopIfTrue="1" operator="lessThan">
      <formula>19.999</formula>
    </cfRule>
    <cfRule type="cellIs" dxfId="299" priority="550" stopIfTrue="1" operator="lessThan">
      <formula>79.999</formula>
    </cfRule>
    <cfRule type="cellIs" dxfId="298" priority="551" stopIfTrue="1" operator="between">
      <formula>90</formula>
      <formula>100</formula>
    </cfRule>
  </conditionalFormatting>
  <conditionalFormatting sqref="G48">
    <cfRule type="containsBlanks" dxfId="297" priority="309" stopIfTrue="1">
      <formula>LEN(TRIM(G48))=0</formula>
    </cfRule>
    <cfRule type="cellIs" dxfId="296" priority="311" stopIfTrue="1" operator="lessThan">
      <formula>39.999</formula>
    </cfRule>
    <cfRule type="cellIs" dxfId="295" priority="312" stopIfTrue="1" operator="lessThan">
      <formula>59.999</formula>
    </cfRule>
    <cfRule type="cellIs" dxfId="294" priority="314" stopIfTrue="1" operator="lessThan">
      <formula>89.999</formula>
    </cfRule>
  </conditionalFormatting>
  <conditionalFormatting sqref="G50">
    <cfRule type="cellIs" dxfId="293" priority="555" stopIfTrue="1" operator="lessThan">
      <formula>19.999</formula>
    </cfRule>
    <cfRule type="cellIs" dxfId="292" priority="556" stopIfTrue="1" operator="lessThan">
      <formula>79.999</formula>
    </cfRule>
    <cfRule type="cellIs" dxfId="291" priority="557" stopIfTrue="1" operator="between">
      <formula>90</formula>
      <formula>100</formula>
    </cfRule>
  </conditionalFormatting>
  <conditionalFormatting sqref="G50">
    <cfRule type="containsBlanks" dxfId="290" priority="302" stopIfTrue="1">
      <formula>LEN(TRIM(G50))=0</formula>
    </cfRule>
    <cfRule type="cellIs" dxfId="289" priority="304" stopIfTrue="1" operator="lessThan">
      <formula>39.999</formula>
    </cfRule>
    <cfRule type="cellIs" dxfId="288" priority="305" stopIfTrue="1" operator="lessThan">
      <formula>59.999</formula>
    </cfRule>
    <cfRule type="cellIs" dxfId="287" priority="307" stopIfTrue="1" operator="lessThan">
      <formula>89.999</formula>
    </cfRule>
  </conditionalFormatting>
  <conditionalFormatting sqref="G49">
    <cfRule type="cellIs" dxfId="286" priority="561" stopIfTrue="1" operator="lessThan">
      <formula>19.999</formula>
    </cfRule>
    <cfRule type="cellIs" dxfId="285" priority="562" stopIfTrue="1" operator="lessThan">
      <formula>79.999</formula>
    </cfRule>
    <cfRule type="cellIs" dxfId="284" priority="563" stopIfTrue="1" operator="between">
      <formula>90</formula>
      <formula>100</formula>
    </cfRule>
  </conditionalFormatting>
  <conditionalFormatting sqref="G49">
    <cfRule type="containsBlanks" dxfId="283" priority="295" stopIfTrue="1">
      <formula>LEN(TRIM(G49))=0</formula>
    </cfRule>
    <cfRule type="cellIs" dxfId="282" priority="297" stopIfTrue="1" operator="lessThan">
      <formula>39.999</formula>
    </cfRule>
    <cfRule type="cellIs" dxfId="281" priority="298" stopIfTrue="1" operator="lessThan">
      <formula>59.999</formula>
    </cfRule>
    <cfRule type="cellIs" dxfId="280" priority="300" stopIfTrue="1" operator="lessThan">
      <formula>89.999</formula>
    </cfRule>
  </conditionalFormatting>
  <conditionalFormatting sqref="G51">
    <cfRule type="cellIs" dxfId="279" priority="567" stopIfTrue="1" operator="lessThan">
      <formula>19.999</formula>
    </cfRule>
    <cfRule type="cellIs" dxfId="278" priority="568" stopIfTrue="1" operator="lessThan">
      <formula>79.999</formula>
    </cfRule>
    <cfRule type="cellIs" dxfId="277" priority="569" stopIfTrue="1" operator="between">
      <formula>90</formula>
      <formula>100</formula>
    </cfRule>
  </conditionalFormatting>
  <conditionalFormatting sqref="G51">
    <cfRule type="containsBlanks" dxfId="276" priority="288" stopIfTrue="1">
      <formula>LEN(TRIM(G51))=0</formula>
    </cfRule>
    <cfRule type="cellIs" dxfId="275" priority="290" stopIfTrue="1" operator="lessThan">
      <formula>39.999</formula>
    </cfRule>
    <cfRule type="cellIs" dxfId="274" priority="291" stopIfTrue="1" operator="lessThan">
      <formula>59.999</formula>
    </cfRule>
    <cfRule type="cellIs" dxfId="273" priority="293" stopIfTrue="1" operator="lessThan">
      <formula>89.999</formula>
    </cfRule>
  </conditionalFormatting>
  <conditionalFormatting sqref="G52">
    <cfRule type="cellIs" dxfId="272" priority="573" stopIfTrue="1" operator="lessThan">
      <formula>19.999</formula>
    </cfRule>
    <cfRule type="cellIs" dxfId="271" priority="574" stopIfTrue="1" operator="lessThan">
      <formula>79.999</formula>
    </cfRule>
    <cfRule type="cellIs" dxfId="270" priority="575" stopIfTrue="1" operator="between">
      <formula>90</formula>
      <formula>100</formula>
    </cfRule>
  </conditionalFormatting>
  <conditionalFormatting sqref="G52">
    <cfRule type="containsBlanks" dxfId="269" priority="281" stopIfTrue="1">
      <formula>LEN(TRIM(G52))=0</formula>
    </cfRule>
    <cfRule type="cellIs" dxfId="268" priority="283" stopIfTrue="1" operator="lessThan">
      <formula>39.999</formula>
    </cfRule>
    <cfRule type="cellIs" dxfId="267" priority="284" stopIfTrue="1" operator="lessThan">
      <formula>59.999</formula>
    </cfRule>
    <cfRule type="cellIs" dxfId="266" priority="286" stopIfTrue="1" operator="lessThan">
      <formula>89.999</formula>
    </cfRule>
  </conditionalFormatting>
  <conditionalFormatting sqref="I81">
    <cfRule type="cellIs" dxfId="265" priority="274" stopIfTrue="1" operator="lessThan">
      <formula>19.999</formula>
    </cfRule>
    <cfRule type="cellIs" dxfId="264" priority="275" stopIfTrue="1" operator="lessThan">
      <formula>39.999</formula>
    </cfRule>
    <cfRule type="cellIs" dxfId="263" priority="276" stopIfTrue="1" operator="lessThan">
      <formula>59.999</formula>
    </cfRule>
    <cfRule type="cellIs" dxfId="262" priority="277" stopIfTrue="1" operator="lessThan">
      <formula>79.999</formula>
    </cfRule>
    <cfRule type="cellIs" dxfId="261" priority="278" stopIfTrue="1" operator="lessThan">
      <formula>89.999</formula>
    </cfRule>
    <cfRule type="cellIs" dxfId="260" priority="279" stopIfTrue="1" operator="between">
      <formula>90</formula>
      <formula>100</formula>
    </cfRule>
    <cfRule type="containsBlanks" dxfId="259" priority="280">
      <formula>LEN(TRIM(I81))=0</formula>
    </cfRule>
  </conditionalFormatting>
  <conditionalFormatting sqref="I82">
    <cfRule type="cellIs" dxfId="258" priority="267" stopIfTrue="1" operator="lessThan">
      <formula>19.999</formula>
    </cfRule>
    <cfRule type="cellIs" dxfId="257" priority="268" stopIfTrue="1" operator="lessThan">
      <formula>39.999</formula>
    </cfRule>
    <cfRule type="cellIs" dxfId="256" priority="269" stopIfTrue="1" operator="lessThan">
      <formula>59.999</formula>
    </cfRule>
    <cfRule type="cellIs" dxfId="255" priority="270" stopIfTrue="1" operator="lessThan">
      <formula>79.999</formula>
    </cfRule>
    <cfRule type="cellIs" dxfId="254" priority="271" stopIfTrue="1" operator="lessThan">
      <formula>89.999</formula>
    </cfRule>
    <cfRule type="cellIs" dxfId="253" priority="272" stopIfTrue="1" operator="between">
      <formula>90</formula>
      <formula>100</formula>
    </cfRule>
    <cfRule type="containsBlanks" dxfId="252" priority="273">
      <formula>LEN(TRIM(I82))=0</formula>
    </cfRule>
  </conditionalFormatting>
  <conditionalFormatting sqref="I101">
    <cfRule type="cellIs" dxfId="251" priority="1" stopIfTrue="1" operator="lessThan">
      <formula>19.999</formula>
    </cfRule>
    <cfRule type="cellIs" dxfId="250" priority="2" stopIfTrue="1" operator="lessThan">
      <formula>39.999</formula>
    </cfRule>
    <cfRule type="cellIs" dxfId="249" priority="3" stopIfTrue="1" operator="lessThan">
      <formula>59.999</formula>
    </cfRule>
    <cfRule type="cellIs" dxfId="248" priority="4" stopIfTrue="1" operator="lessThan">
      <formula>79.999</formula>
    </cfRule>
    <cfRule type="cellIs" dxfId="247" priority="5" stopIfTrue="1" operator="lessThan">
      <formula>89.999</formula>
    </cfRule>
    <cfRule type="cellIs" dxfId="246" priority="6" stopIfTrue="1" operator="between">
      <formula>90</formula>
      <formula>100</formula>
    </cfRule>
    <cfRule type="containsBlanks" dxfId="245" priority="7">
      <formula>LEN(TRIM(I101))=0</formula>
    </cfRule>
  </conditionalFormatting>
  <conditionalFormatting sqref="I85">
    <cfRule type="cellIs" dxfId="244" priority="260" stopIfTrue="1" operator="lessThan">
      <formula>19.999</formula>
    </cfRule>
    <cfRule type="cellIs" dxfId="243" priority="261" stopIfTrue="1" operator="lessThan">
      <formula>39.999</formula>
    </cfRule>
    <cfRule type="cellIs" dxfId="242" priority="262" stopIfTrue="1" operator="lessThan">
      <formula>59.999</formula>
    </cfRule>
    <cfRule type="cellIs" dxfId="241" priority="263" stopIfTrue="1" operator="lessThan">
      <formula>79.999</formula>
    </cfRule>
    <cfRule type="cellIs" dxfId="240" priority="264" stopIfTrue="1" operator="lessThan">
      <formula>89.999</formula>
    </cfRule>
    <cfRule type="cellIs" dxfId="239" priority="265" stopIfTrue="1" operator="between">
      <formula>90</formula>
      <formula>100</formula>
    </cfRule>
    <cfRule type="containsBlanks" dxfId="238" priority="266">
      <formula>LEN(TRIM(I85))=0</formula>
    </cfRule>
  </conditionalFormatting>
  <conditionalFormatting sqref="I86">
    <cfRule type="cellIs" dxfId="237" priority="253" stopIfTrue="1" operator="lessThan">
      <formula>19.999</formula>
    </cfRule>
    <cfRule type="cellIs" dxfId="236" priority="254" stopIfTrue="1" operator="lessThan">
      <formula>39.999</formula>
    </cfRule>
    <cfRule type="cellIs" dxfId="235" priority="255" stopIfTrue="1" operator="lessThan">
      <formula>59.999</formula>
    </cfRule>
    <cfRule type="cellIs" dxfId="234" priority="256" stopIfTrue="1" operator="lessThan">
      <formula>79.999</formula>
    </cfRule>
    <cfRule type="cellIs" dxfId="233" priority="257" stopIfTrue="1" operator="lessThan">
      <formula>89.999</formula>
    </cfRule>
    <cfRule type="cellIs" dxfId="232" priority="258" stopIfTrue="1" operator="between">
      <formula>90</formula>
      <formula>100</formula>
    </cfRule>
    <cfRule type="containsBlanks" dxfId="231" priority="259">
      <formula>LEN(TRIM(I86))=0</formula>
    </cfRule>
  </conditionalFormatting>
  <conditionalFormatting sqref="I87">
    <cfRule type="cellIs" dxfId="230" priority="246" stopIfTrue="1" operator="lessThan">
      <formula>19.999</formula>
    </cfRule>
    <cfRule type="cellIs" dxfId="229" priority="247" stopIfTrue="1" operator="lessThan">
      <formula>39.999</formula>
    </cfRule>
    <cfRule type="cellIs" dxfId="228" priority="248" stopIfTrue="1" operator="lessThan">
      <formula>59.999</formula>
    </cfRule>
    <cfRule type="cellIs" dxfId="227" priority="249" stopIfTrue="1" operator="lessThan">
      <formula>79.999</formula>
    </cfRule>
    <cfRule type="cellIs" dxfId="226" priority="250" stopIfTrue="1" operator="lessThan">
      <formula>89.999</formula>
    </cfRule>
    <cfRule type="cellIs" dxfId="225" priority="251" stopIfTrue="1" operator="between">
      <formula>90</formula>
      <formula>100</formula>
    </cfRule>
    <cfRule type="containsBlanks" dxfId="224" priority="252">
      <formula>LEN(TRIM(I87))=0</formula>
    </cfRule>
  </conditionalFormatting>
  <conditionalFormatting sqref="I92">
    <cfRule type="cellIs" dxfId="223" priority="239" stopIfTrue="1" operator="lessThan">
      <formula>19.999</formula>
    </cfRule>
    <cfRule type="cellIs" dxfId="222" priority="240" stopIfTrue="1" operator="lessThan">
      <formula>39.999</formula>
    </cfRule>
    <cfRule type="cellIs" dxfId="221" priority="241" stopIfTrue="1" operator="lessThan">
      <formula>59.999</formula>
    </cfRule>
    <cfRule type="cellIs" dxfId="220" priority="242" stopIfTrue="1" operator="lessThan">
      <formula>79.999</formula>
    </cfRule>
    <cfRule type="cellIs" dxfId="219" priority="243" stopIfTrue="1" operator="lessThan">
      <formula>89.999</formula>
    </cfRule>
    <cfRule type="cellIs" dxfId="218" priority="244" stopIfTrue="1" operator="between">
      <formula>90</formula>
      <formula>100</formula>
    </cfRule>
    <cfRule type="containsBlanks" dxfId="217" priority="245">
      <formula>LEN(TRIM(I92))=0</formula>
    </cfRule>
  </conditionalFormatting>
  <conditionalFormatting sqref="I96">
    <cfRule type="cellIs" dxfId="216" priority="232" stopIfTrue="1" operator="lessThan">
      <formula>19.999</formula>
    </cfRule>
    <cfRule type="cellIs" dxfId="215" priority="233" stopIfTrue="1" operator="lessThan">
      <formula>39.999</formula>
    </cfRule>
    <cfRule type="cellIs" dxfId="214" priority="234" stopIfTrue="1" operator="lessThan">
      <formula>59.999</formula>
    </cfRule>
    <cfRule type="cellIs" dxfId="213" priority="235" stopIfTrue="1" operator="lessThan">
      <formula>79.999</formula>
    </cfRule>
    <cfRule type="cellIs" dxfId="212" priority="236" stopIfTrue="1" operator="lessThan">
      <formula>89.999</formula>
    </cfRule>
    <cfRule type="cellIs" dxfId="211" priority="237" stopIfTrue="1" operator="between">
      <formula>90</formula>
      <formula>100</formula>
    </cfRule>
    <cfRule type="containsBlanks" dxfId="210" priority="238">
      <formula>LEN(TRIM(I96))=0</formula>
    </cfRule>
  </conditionalFormatting>
  <conditionalFormatting sqref="I97">
    <cfRule type="cellIs" dxfId="209" priority="225" stopIfTrue="1" operator="lessThan">
      <formula>19.999</formula>
    </cfRule>
    <cfRule type="cellIs" dxfId="208" priority="226" stopIfTrue="1" operator="lessThan">
      <formula>39.999</formula>
    </cfRule>
    <cfRule type="cellIs" dxfId="207" priority="227" stopIfTrue="1" operator="lessThan">
      <formula>59.999</formula>
    </cfRule>
    <cfRule type="cellIs" dxfId="206" priority="228" stopIfTrue="1" operator="lessThan">
      <formula>79.999</formula>
    </cfRule>
    <cfRule type="cellIs" dxfId="205" priority="229" stopIfTrue="1" operator="lessThan">
      <formula>89.999</formula>
    </cfRule>
    <cfRule type="cellIs" dxfId="204" priority="230" stopIfTrue="1" operator="between">
      <formula>90</formula>
      <formula>100</formula>
    </cfRule>
    <cfRule type="containsBlanks" dxfId="203" priority="231">
      <formula>LEN(TRIM(I97))=0</formula>
    </cfRule>
  </conditionalFormatting>
  <conditionalFormatting sqref="I99">
    <cfRule type="cellIs" dxfId="202" priority="211" stopIfTrue="1" operator="lessThan">
      <formula>19.999</formula>
    </cfRule>
    <cfRule type="cellIs" dxfId="201" priority="212" stopIfTrue="1" operator="lessThan">
      <formula>39.999</formula>
    </cfRule>
    <cfRule type="cellIs" dxfId="200" priority="213" stopIfTrue="1" operator="lessThan">
      <formula>59.999</formula>
    </cfRule>
    <cfRule type="cellIs" dxfId="199" priority="214" stopIfTrue="1" operator="lessThan">
      <formula>79.999</formula>
    </cfRule>
    <cfRule type="cellIs" dxfId="198" priority="215" stopIfTrue="1" operator="lessThan">
      <formula>89.999</formula>
    </cfRule>
    <cfRule type="cellIs" dxfId="197" priority="216" stopIfTrue="1" operator="between">
      <formula>90</formula>
      <formula>100</formula>
    </cfRule>
    <cfRule type="containsBlanks" dxfId="196" priority="217">
      <formula>LEN(TRIM(I99))=0</formula>
    </cfRule>
  </conditionalFormatting>
  <conditionalFormatting sqref="I100">
    <cfRule type="cellIs" dxfId="195" priority="204" stopIfTrue="1" operator="lessThan">
      <formula>19.999</formula>
    </cfRule>
    <cfRule type="cellIs" dxfId="194" priority="205" stopIfTrue="1" operator="lessThan">
      <formula>39.999</formula>
    </cfRule>
    <cfRule type="cellIs" dxfId="193" priority="206" stopIfTrue="1" operator="lessThan">
      <formula>59.999</formula>
    </cfRule>
    <cfRule type="cellIs" dxfId="192" priority="207" stopIfTrue="1" operator="lessThan">
      <formula>79.999</formula>
    </cfRule>
    <cfRule type="cellIs" dxfId="191" priority="208" stopIfTrue="1" operator="lessThan">
      <formula>89.999</formula>
    </cfRule>
    <cfRule type="cellIs" dxfId="190" priority="209" stopIfTrue="1" operator="between">
      <formula>90</formula>
      <formula>100</formula>
    </cfRule>
    <cfRule type="containsBlanks" dxfId="189" priority="210">
      <formula>LEN(TRIM(I100))=0</formula>
    </cfRule>
  </conditionalFormatting>
  <conditionalFormatting sqref="I102">
    <cfRule type="cellIs" dxfId="188" priority="190" stopIfTrue="1" operator="lessThan">
      <formula>19.999</formula>
    </cfRule>
    <cfRule type="cellIs" dxfId="187" priority="191" stopIfTrue="1" operator="lessThan">
      <formula>39.999</formula>
    </cfRule>
    <cfRule type="cellIs" dxfId="186" priority="192" stopIfTrue="1" operator="lessThan">
      <formula>59.999</formula>
    </cfRule>
    <cfRule type="cellIs" dxfId="185" priority="193" stopIfTrue="1" operator="lessThan">
      <formula>79.999</formula>
    </cfRule>
    <cfRule type="cellIs" dxfId="184" priority="194" stopIfTrue="1" operator="lessThan">
      <formula>89.999</formula>
    </cfRule>
    <cfRule type="cellIs" dxfId="183" priority="195" stopIfTrue="1" operator="between">
      <formula>90</formula>
      <formula>100</formula>
    </cfRule>
    <cfRule type="containsBlanks" dxfId="182" priority="196">
      <formula>LEN(TRIM(I102))=0</formula>
    </cfRule>
  </conditionalFormatting>
  <conditionalFormatting sqref="I103">
    <cfRule type="cellIs" dxfId="181" priority="183" stopIfTrue="1" operator="lessThan">
      <formula>19.999</formula>
    </cfRule>
    <cfRule type="cellIs" dxfId="180" priority="184" stopIfTrue="1" operator="lessThan">
      <formula>39.999</formula>
    </cfRule>
    <cfRule type="cellIs" dxfId="179" priority="185" stopIfTrue="1" operator="lessThan">
      <formula>59.999</formula>
    </cfRule>
    <cfRule type="cellIs" dxfId="178" priority="186" stopIfTrue="1" operator="lessThan">
      <formula>79.999</formula>
    </cfRule>
    <cfRule type="cellIs" dxfId="177" priority="187" stopIfTrue="1" operator="lessThan">
      <formula>89.999</formula>
    </cfRule>
    <cfRule type="cellIs" dxfId="176" priority="188" stopIfTrue="1" operator="between">
      <formula>90</formula>
      <formula>100</formula>
    </cfRule>
    <cfRule type="containsBlanks" dxfId="175" priority="189">
      <formula>LEN(TRIM(I103))=0</formula>
    </cfRule>
  </conditionalFormatting>
  <conditionalFormatting sqref="I104">
    <cfRule type="cellIs" dxfId="174" priority="176" stopIfTrue="1" operator="lessThan">
      <formula>19.999</formula>
    </cfRule>
    <cfRule type="cellIs" dxfId="173" priority="177" stopIfTrue="1" operator="lessThan">
      <formula>39.999</formula>
    </cfRule>
    <cfRule type="cellIs" dxfId="172" priority="178" stopIfTrue="1" operator="lessThan">
      <formula>59.999</formula>
    </cfRule>
    <cfRule type="cellIs" dxfId="171" priority="179" stopIfTrue="1" operator="lessThan">
      <formula>79.999</formula>
    </cfRule>
    <cfRule type="cellIs" dxfId="170" priority="180" stopIfTrue="1" operator="lessThan">
      <formula>89.999</formula>
    </cfRule>
    <cfRule type="cellIs" dxfId="169" priority="181" stopIfTrue="1" operator="between">
      <formula>90</formula>
      <formula>100</formula>
    </cfRule>
    <cfRule type="containsBlanks" dxfId="168" priority="182">
      <formula>LEN(TRIM(I104))=0</formula>
    </cfRule>
  </conditionalFormatting>
  <conditionalFormatting sqref="I105:I106">
    <cfRule type="cellIs" dxfId="167" priority="169" stopIfTrue="1" operator="lessThan">
      <formula>19.999</formula>
    </cfRule>
    <cfRule type="cellIs" dxfId="166" priority="170" stopIfTrue="1" operator="lessThan">
      <formula>39.999</formula>
    </cfRule>
    <cfRule type="cellIs" dxfId="165" priority="171" stopIfTrue="1" operator="lessThan">
      <formula>59.999</formula>
    </cfRule>
    <cfRule type="cellIs" dxfId="164" priority="172" stopIfTrue="1" operator="lessThan">
      <formula>79.999</formula>
    </cfRule>
    <cfRule type="cellIs" dxfId="163" priority="173" stopIfTrue="1" operator="lessThan">
      <formula>89.999</formula>
    </cfRule>
    <cfRule type="cellIs" dxfId="162" priority="174" stopIfTrue="1" operator="between">
      <formula>90</formula>
      <formula>100</formula>
    </cfRule>
    <cfRule type="containsBlanks" dxfId="161" priority="175">
      <formula>LEN(TRIM(I105))=0</formula>
    </cfRule>
  </conditionalFormatting>
  <conditionalFormatting sqref="I107">
    <cfRule type="cellIs" dxfId="160" priority="162" stopIfTrue="1" operator="lessThan">
      <formula>19.999</formula>
    </cfRule>
    <cfRule type="cellIs" dxfId="159" priority="163" stopIfTrue="1" operator="lessThan">
      <formula>39.999</formula>
    </cfRule>
    <cfRule type="cellIs" dxfId="158" priority="164" stopIfTrue="1" operator="lessThan">
      <formula>59.999</formula>
    </cfRule>
    <cfRule type="cellIs" dxfId="157" priority="165" stopIfTrue="1" operator="lessThan">
      <formula>79.999</formula>
    </cfRule>
    <cfRule type="cellIs" dxfId="156" priority="166" stopIfTrue="1" operator="lessThan">
      <formula>89.999</formula>
    </cfRule>
    <cfRule type="cellIs" dxfId="155" priority="167" stopIfTrue="1" operator="between">
      <formula>90</formula>
      <formula>100</formula>
    </cfRule>
    <cfRule type="containsBlanks" dxfId="154" priority="168">
      <formula>LEN(TRIM(I107))=0</formula>
    </cfRule>
  </conditionalFormatting>
  <conditionalFormatting sqref="I108">
    <cfRule type="cellIs" dxfId="153" priority="155" stopIfTrue="1" operator="lessThan">
      <formula>19.999</formula>
    </cfRule>
    <cfRule type="cellIs" dxfId="152" priority="156" stopIfTrue="1" operator="lessThan">
      <formula>39.999</formula>
    </cfRule>
    <cfRule type="cellIs" dxfId="151" priority="157" stopIfTrue="1" operator="lessThan">
      <formula>59.999</formula>
    </cfRule>
    <cfRule type="cellIs" dxfId="150" priority="158" stopIfTrue="1" operator="lessThan">
      <formula>79.999</formula>
    </cfRule>
    <cfRule type="cellIs" dxfId="149" priority="159" stopIfTrue="1" operator="lessThan">
      <formula>89.999</formula>
    </cfRule>
    <cfRule type="cellIs" dxfId="148" priority="160" stopIfTrue="1" operator="between">
      <formula>90</formula>
      <formula>100</formula>
    </cfRule>
    <cfRule type="containsBlanks" dxfId="147" priority="161">
      <formula>LEN(TRIM(I108))=0</formula>
    </cfRule>
  </conditionalFormatting>
  <conditionalFormatting sqref="I110">
    <cfRule type="cellIs" dxfId="146" priority="148" stopIfTrue="1" operator="lessThan">
      <formula>19.999</formula>
    </cfRule>
    <cfRule type="cellIs" dxfId="145" priority="149" stopIfTrue="1" operator="lessThan">
      <formula>39.999</formula>
    </cfRule>
    <cfRule type="cellIs" dxfId="144" priority="150" stopIfTrue="1" operator="lessThan">
      <formula>59.999</formula>
    </cfRule>
    <cfRule type="cellIs" dxfId="143" priority="151" stopIfTrue="1" operator="lessThan">
      <formula>79.999</formula>
    </cfRule>
    <cfRule type="cellIs" dxfId="142" priority="152" stopIfTrue="1" operator="lessThan">
      <formula>89.999</formula>
    </cfRule>
    <cfRule type="cellIs" dxfId="141" priority="153" stopIfTrue="1" operator="between">
      <formula>90</formula>
      <formula>100</formula>
    </cfRule>
    <cfRule type="containsBlanks" dxfId="140" priority="154">
      <formula>LEN(TRIM(I110))=0</formula>
    </cfRule>
  </conditionalFormatting>
  <conditionalFormatting sqref="I111">
    <cfRule type="cellIs" dxfId="139" priority="141" stopIfTrue="1" operator="lessThan">
      <formula>19.999</formula>
    </cfRule>
    <cfRule type="cellIs" dxfId="138" priority="142" stopIfTrue="1" operator="lessThan">
      <formula>39.999</formula>
    </cfRule>
    <cfRule type="cellIs" dxfId="137" priority="143" stopIfTrue="1" operator="lessThan">
      <formula>59.999</formula>
    </cfRule>
    <cfRule type="cellIs" dxfId="136" priority="144" stopIfTrue="1" operator="lessThan">
      <formula>79.999</formula>
    </cfRule>
    <cfRule type="cellIs" dxfId="135" priority="145" stopIfTrue="1" operator="lessThan">
      <formula>89.999</formula>
    </cfRule>
    <cfRule type="cellIs" dxfId="134" priority="146" stopIfTrue="1" operator="between">
      <formula>90</formula>
      <formula>100</formula>
    </cfRule>
    <cfRule type="containsBlanks" dxfId="133" priority="147">
      <formula>LEN(TRIM(I111))=0</formula>
    </cfRule>
  </conditionalFormatting>
  <conditionalFormatting sqref="I112">
    <cfRule type="cellIs" dxfId="132" priority="134" stopIfTrue="1" operator="lessThan">
      <formula>19.999</formula>
    </cfRule>
    <cfRule type="cellIs" dxfId="131" priority="135" stopIfTrue="1" operator="lessThan">
      <formula>39.999</formula>
    </cfRule>
    <cfRule type="cellIs" dxfId="130" priority="136" stopIfTrue="1" operator="lessThan">
      <formula>59.999</formula>
    </cfRule>
    <cfRule type="cellIs" dxfId="129" priority="137" stopIfTrue="1" operator="lessThan">
      <formula>79.999</formula>
    </cfRule>
    <cfRule type="cellIs" dxfId="128" priority="138" stopIfTrue="1" operator="lessThan">
      <formula>89.999</formula>
    </cfRule>
    <cfRule type="cellIs" dxfId="127" priority="139" stopIfTrue="1" operator="between">
      <formula>90</formula>
      <formula>100</formula>
    </cfRule>
    <cfRule type="containsBlanks" dxfId="126" priority="140">
      <formula>LEN(TRIM(I112))=0</formula>
    </cfRule>
  </conditionalFormatting>
  <conditionalFormatting sqref="I113">
    <cfRule type="cellIs" dxfId="125" priority="127" stopIfTrue="1" operator="lessThan">
      <formula>19.999</formula>
    </cfRule>
    <cfRule type="cellIs" dxfId="124" priority="128" stopIfTrue="1" operator="lessThan">
      <formula>39.999</formula>
    </cfRule>
    <cfRule type="cellIs" dxfId="123" priority="129" stopIfTrue="1" operator="lessThan">
      <formula>59.999</formula>
    </cfRule>
    <cfRule type="cellIs" dxfId="122" priority="130" stopIfTrue="1" operator="lessThan">
      <formula>79.999</formula>
    </cfRule>
    <cfRule type="cellIs" dxfId="121" priority="131" stopIfTrue="1" operator="lessThan">
      <formula>89.999</formula>
    </cfRule>
    <cfRule type="cellIs" dxfId="120" priority="132" stopIfTrue="1" operator="between">
      <formula>90</formula>
      <formula>100</formula>
    </cfRule>
    <cfRule type="containsBlanks" dxfId="119" priority="133">
      <formula>LEN(TRIM(I113))=0</formula>
    </cfRule>
  </conditionalFormatting>
  <conditionalFormatting sqref="I117">
    <cfRule type="cellIs" dxfId="118" priority="120" stopIfTrue="1" operator="lessThan">
      <formula>19.999</formula>
    </cfRule>
    <cfRule type="cellIs" dxfId="117" priority="121" stopIfTrue="1" operator="lessThan">
      <formula>39.999</formula>
    </cfRule>
    <cfRule type="cellIs" dxfId="116" priority="122" stopIfTrue="1" operator="lessThan">
      <formula>59.999</formula>
    </cfRule>
    <cfRule type="cellIs" dxfId="115" priority="123" stopIfTrue="1" operator="lessThan">
      <formula>79.999</formula>
    </cfRule>
    <cfRule type="cellIs" dxfId="114" priority="124" stopIfTrue="1" operator="lessThan">
      <formula>89.999</formula>
    </cfRule>
    <cfRule type="cellIs" dxfId="113" priority="125" stopIfTrue="1" operator="between">
      <formula>90</formula>
      <formula>100</formula>
    </cfRule>
    <cfRule type="containsBlanks" dxfId="112" priority="126">
      <formula>LEN(TRIM(I117))=0</formula>
    </cfRule>
  </conditionalFormatting>
  <conditionalFormatting sqref="I118">
    <cfRule type="cellIs" dxfId="111" priority="113" stopIfTrue="1" operator="lessThan">
      <formula>19.999</formula>
    </cfRule>
    <cfRule type="cellIs" dxfId="110" priority="114" stopIfTrue="1" operator="lessThan">
      <formula>39.999</formula>
    </cfRule>
    <cfRule type="cellIs" dxfId="109" priority="115" stopIfTrue="1" operator="lessThan">
      <formula>59.999</formula>
    </cfRule>
    <cfRule type="cellIs" dxfId="108" priority="116" stopIfTrue="1" operator="lessThan">
      <formula>79.999</formula>
    </cfRule>
    <cfRule type="cellIs" dxfId="107" priority="117" stopIfTrue="1" operator="lessThan">
      <formula>89.999</formula>
    </cfRule>
    <cfRule type="cellIs" dxfId="106" priority="118" stopIfTrue="1" operator="between">
      <formula>90</formula>
      <formula>100</formula>
    </cfRule>
    <cfRule type="containsBlanks" dxfId="105" priority="119">
      <formula>LEN(TRIM(I118))=0</formula>
    </cfRule>
  </conditionalFormatting>
  <conditionalFormatting sqref="I119">
    <cfRule type="cellIs" dxfId="104" priority="106" stopIfTrue="1" operator="lessThan">
      <formula>19.999</formula>
    </cfRule>
    <cfRule type="cellIs" dxfId="103" priority="107" stopIfTrue="1" operator="lessThan">
      <formula>39.999</formula>
    </cfRule>
    <cfRule type="cellIs" dxfId="102" priority="108" stopIfTrue="1" operator="lessThan">
      <formula>59.999</formula>
    </cfRule>
    <cfRule type="cellIs" dxfId="101" priority="109" stopIfTrue="1" operator="lessThan">
      <formula>79.999</formula>
    </cfRule>
    <cfRule type="cellIs" dxfId="100" priority="110" stopIfTrue="1" operator="lessThan">
      <formula>89.999</formula>
    </cfRule>
    <cfRule type="cellIs" dxfId="99" priority="111" stopIfTrue="1" operator="between">
      <formula>90</formula>
      <formula>100</formula>
    </cfRule>
    <cfRule type="containsBlanks" dxfId="98" priority="112">
      <formula>LEN(TRIM(I119))=0</formula>
    </cfRule>
  </conditionalFormatting>
  <conditionalFormatting sqref="I120">
    <cfRule type="cellIs" dxfId="97" priority="99" stopIfTrue="1" operator="lessThan">
      <formula>19.999</formula>
    </cfRule>
    <cfRule type="cellIs" dxfId="96" priority="100" stopIfTrue="1" operator="lessThan">
      <formula>39.999</formula>
    </cfRule>
    <cfRule type="cellIs" dxfId="95" priority="101" stopIfTrue="1" operator="lessThan">
      <formula>59.999</formula>
    </cfRule>
    <cfRule type="cellIs" dxfId="94" priority="102" stopIfTrue="1" operator="lessThan">
      <formula>79.999</formula>
    </cfRule>
    <cfRule type="cellIs" dxfId="93" priority="103" stopIfTrue="1" operator="lessThan">
      <formula>89.999</formula>
    </cfRule>
    <cfRule type="cellIs" dxfId="92" priority="104" stopIfTrue="1" operator="between">
      <formula>90</formula>
      <formula>100</formula>
    </cfRule>
    <cfRule type="containsBlanks" dxfId="91" priority="105">
      <formula>LEN(TRIM(I120))=0</formula>
    </cfRule>
  </conditionalFormatting>
  <conditionalFormatting sqref="I121">
    <cfRule type="cellIs" dxfId="90" priority="92" stopIfTrue="1" operator="lessThan">
      <formula>19.999</formula>
    </cfRule>
    <cfRule type="cellIs" dxfId="89" priority="93" stopIfTrue="1" operator="lessThan">
      <formula>39.999</formula>
    </cfRule>
    <cfRule type="cellIs" dxfId="88" priority="94" stopIfTrue="1" operator="lessThan">
      <formula>59.999</formula>
    </cfRule>
    <cfRule type="cellIs" dxfId="87" priority="95" stopIfTrue="1" operator="lessThan">
      <formula>79.999</formula>
    </cfRule>
    <cfRule type="cellIs" dxfId="86" priority="96" stopIfTrue="1" operator="lessThan">
      <formula>89.999</formula>
    </cfRule>
    <cfRule type="cellIs" dxfId="85" priority="97" stopIfTrue="1" operator="between">
      <formula>90</formula>
      <formula>100</formula>
    </cfRule>
    <cfRule type="containsBlanks" dxfId="84" priority="98">
      <formula>LEN(TRIM(I121))=0</formula>
    </cfRule>
  </conditionalFormatting>
  <conditionalFormatting sqref="I122">
    <cfRule type="cellIs" dxfId="83" priority="85" stopIfTrue="1" operator="lessThan">
      <formula>19.999</formula>
    </cfRule>
    <cfRule type="cellIs" dxfId="82" priority="86" stopIfTrue="1" operator="lessThan">
      <formula>39.999</formula>
    </cfRule>
    <cfRule type="cellIs" dxfId="81" priority="87" stopIfTrue="1" operator="lessThan">
      <formula>59.999</formula>
    </cfRule>
    <cfRule type="cellIs" dxfId="80" priority="88" stopIfTrue="1" operator="lessThan">
      <formula>79.999</formula>
    </cfRule>
    <cfRule type="cellIs" dxfId="79" priority="89" stopIfTrue="1" operator="lessThan">
      <formula>89.999</formula>
    </cfRule>
    <cfRule type="cellIs" dxfId="78" priority="90" stopIfTrue="1" operator="between">
      <formula>90</formula>
      <formula>100</formula>
    </cfRule>
    <cfRule type="containsBlanks" dxfId="77" priority="91">
      <formula>LEN(TRIM(I122))=0</formula>
    </cfRule>
  </conditionalFormatting>
  <conditionalFormatting sqref="I123">
    <cfRule type="cellIs" dxfId="76" priority="78" stopIfTrue="1" operator="lessThan">
      <formula>19.999</formula>
    </cfRule>
    <cfRule type="cellIs" dxfId="75" priority="79" stopIfTrue="1" operator="lessThan">
      <formula>39.999</formula>
    </cfRule>
    <cfRule type="cellIs" dxfId="74" priority="80" stopIfTrue="1" operator="lessThan">
      <formula>59.999</formula>
    </cfRule>
    <cfRule type="cellIs" dxfId="73" priority="81" stopIfTrue="1" operator="lessThan">
      <formula>79.999</formula>
    </cfRule>
    <cfRule type="cellIs" dxfId="72" priority="82" stopIfTrue="1" operator="lessThan">
      <formula>89.999</formula>
    </cfRule>
    <cfRule type="cellIs" dxfId="71" priority="83" stopIfTrue="1" operator="between">
      <formula>90</formula>
      <formula>100</formula>
    </cfRule>
    <cfRule type="containsBlanks" dxfId="70" priority="84">
      <formula>LEN(TRIM(I123))=0</formula>
    </cfRule>
  </conditionalFormatting>
  <conditionalFormatting sqref="I124">
    <cfRule type="cellIs" dxfId="69" priority="71" stopIfTrue="1" operator="lessThan">
      <formula>19.999</formula>
    </cfRule>
    <cfRule type="cellIs" dxfId="68" priority="72" stopIfTrue="1" operator="lessThan">
      <formula>39.999</formula>
    </cfRule>
    <cfRule type="cellIs" dxfId="67" priority="73" stopIfTrue="1" operator="lessThan">
      <formula>59.999</formula>
    </cfRule>
    <cfRule type="cellIs" dxfId="66" priority="74" stopIfTrue="1" operator="lessThan">
      <formula>79.999</formula>
    </cfRule>
    <cfRule type="cellIs" dxfId="65" priority="75" stopIfTrue="1" operator="lessThan">
      <formula>89.999</formula>
    </cfRule>
    <cfRule type="cellIs" dxfId="64" priority="76" stopIfTrue="1" operator="between">
      <formula>90</formula>
      <formula>100</formula>
    </cfRule>
    <cfRule type="containsBlanks" dxfId="63" priority="77">
      <formula>LEN(TRIM(I124))=0</formula>
    </cfRule>
  </conditionalFormatting>
  <conditionalFormatting sqref="I125">
    <cfRule type="cellIs" dxfId="62" priority="64" stopIfTrue="1" operator="lessThan">
      <formula>19.999</formula>
    </cfRule>
    <cfRule type="cellIs" dxfId="61" priority="65" stopIfTrue="1" operator="lessThan">
      <formula>39.999</formula>
    </cfRule>
    <cfRule type="cellIs" dxfId="60" priority="66" stopIfTrue="1" operator="lessThan">
      <formula>59.999</formula>
    </cfRule>
    <cfRule type="cellIs" dxfId="59" priority="67" stopIfTrue="1" operator="lessThan">
      <formula>79.999</formula>
    </cfRule>
    <cfRule type="cellIs" dxfId="58" priority="68" stopIfTrue="1" operator="lessThan">
      <formula>89.999</formula>
    </cfRule>
    <cfRule type="cellIs" dxfId="57" priority="69" stopIfTrue="1" operator="between">
      <formula>90</formula>
      <formula>100</formula>
    </cfRule>
    <cfRule type="containsBlanks" dxfId="56" priority="70">
      <formula>LEN(TRIM(I125))=0</formula>
    </cfRule>
  </conditionalFormatting>
  <conditionalFormatting sqref="I126">
    <cfRule type="cellIs" dxfId="55" priority="57" stopIfTrue="1" operator="lessThan">
      <formula>19.999</formula>
    </cfRule>
    <cfRule type="cellIs" dxfId="54" priority="58" stopIfTrue="1" operator="lessThan">
      <formula>39.999</formula>
    </cfRule>
    <cfRule type="cellIs" dxfId="53" priority="59" stopIfTrue="1" operator="lessThan">
      <formula>59.999</formula>
    </cfRule>
    <cfRule type="cellIs" dxfId="52" priority="60" stopIfTrue="1" operator="lessThan">
      <formula>79.999</formula>
    </cfRule>
    <cfRule type="cellIs" dxfId="51" priority="61" stopIfTrue="1" operator="lessThan">
      <formula>89.999</formula>
    </cfRule>
    <cfRule type="cellIs" dxfId="50" priority="62" stopIfTrue="1" operator="between">
      <formula>90</formula>
      <formula>100</formula>
    </cfRule>
    <cfRule type="containsBlanks" dxfId="49" priority="63">
      <formula>LEN(TRIM(I126))=0</formula>
    </cfRule>
  </conditionalFormatting>
  <conditionalFormatting sqref="I128">
    <cfRule type="cellIs" dxfId="48" priority="50" stopIfTrue="1" operator="lessThan">
      <formula>19.999</formula>
    </cfRule>
    <cfRule type="cellIs" dxfId="47" priority="51" stopIfTrue="1" operator="lessThan">
      <formula>39.999</formula>
    </cfRule>
    <cfRule type="cellIs" dxfId="46" priority="52" stopIfTrue="1" operator="lessThan">
      <formula>59.999</formula>
    </cfRule>
    <cfRule type="cellIs" dxfId="45" priority="53" stopIfTrue="1" operator="lessThan">
      <formula>79.999</formula>
    </cfRule>
    <cfRule type="cellIs" dxfId="44" priority="54" stopIfTrue="1" operator="lessThan">
      <formula>89.999</formula>
    </cfRule>
    <cfRule type="cellIs" dxfId="43" priority="55" stopIfTrue="1" operator="between">
      <formula>90</formula>
      <formula>100</formula>
    </cfRule>
    <cfRule type="containsBlanks" dxfId="42" priority="56">
      <formula>LEN(TRIM(I128))=0</formula>
    </cfRule>
  </conditionalFormatting>
  <conditionalFormatting sqref="I129">
    <cfRule type="cellIs" dxfId="41" priority="43" stopIfTrue="1" operator="lessThan">
      <formula>19.999</formula>
    </cfRule>
    <cfRule type="cellIs" dxfId="40" priority="44" stopIfTrue="1" operator="lessThan">
      <formula>39.999</formula>
    </cfRule>
    <cfRule type="cellIs" dxfId="39" priority="45" stopIfTrue="1" operator="lessThan">
      <formula>59.999</formula>
    </cfRule>
    <cfRule type="cellIs" dxfId="38" priority="46" stopIfTrue="1" operator="lessThan">
      <formula>79.999</formula>
    </cfRule>
    <cfRule type="cellIs" dxfId="37" priority="47" stopIfTrue="1" operator="lessThan">
      <formula>89.999</formula>
    </cfRule>
    <cfRule type="cellIs" dxfId="36" priority="48" stopIfTrue="1" operator="between">
      <formula>90</formula>
      <formula>100</formula>
    </cfRule>
    <cfRule type="containsBlanks" dxfId="35" priority="49">
      <formula>LEN(TRIM(I129))=0</formula>
    </cfRule>
  </conditionalFormatting>
  <conditionalFormatting sqref="I130">
    <cfRule type="cellIs" dxfId="34" priority="36" stopIfTrue="1" operator="lessThan">
      <formula>19.999</formula>
    </cfRule>
    <cfRule type="cellIs" dxfId="33" priority="37" stopIfTrue="1" operator="lessThan">
      <formula>39.999</formula>
    </cfRule>
    <cfRule type="cellIs" dxfId="32" priority="38" stopIfTrue="1" operator="lessThan">
      <formula>59.999</formula>
    </cfRule>
    <cfRule type="cellIs" dxfId="31" priority="39" stopIfTrue="1" operator="lessThan">
      <formula>79.999</formula>
    </cfRule>
    <cfRule type="cellIs" dxfId="30" priority="40" stopIfTrue="1" operator="lessThan">
      <formula>89.999</formula>
    </cfRule>
    <cfRule type="cellIs" dxfId="29" priority="41" stopIfTrue="1" operator="between">
      <formula>90</formula>
      <formula>100</formula>
    </cfRule>
    <cfRule type="containsBlanks" dxfId="28" priority="42">
      <formula>LEN(TRIM(I130))=0</formula>
    </cfRule>
  </conditionalFormatting>
  <conditionalFormatting sqref="I131">
    <cfRule type="cellIs" dxfId="27" priority="29" stopIfTrue="1" operator="lessThan">
      <formula>19.999</formula>
    </cfRule>
    <cfRule type="cellIs" dxfId="26" priority="30" stopIfTrue="1" operator="lessThan">
      <formula>39.999</formula>
    </cfRule>
    <cfRule type="cellIs" dxfId="25" priority="31" stopIfTrue="1" operator="lessThan">
      <formula>59.999</formula>
    </cfRule>
    <cfRule type="cellIs" dxfId="24" priority="32" stopIfTrue="1" operator="lessThan">
      <formula>79.999</formula>
    </cfRule>
    <cfRule type="cellIs" dxfId="23" priority="33" stopIfTrue="1" operator="lessThan">
      <formula>89.999</formula>
    </cfRule>
    <cfRule type="cellIs" dxfId="22" priority="34" stopIfTrue="1" operator="between">
      <formula>90</formula>
      <formula>100</formula>
    </cfRule>
    <cfRule type="containsBlanks" dxfId="21" priority="35">
      <formula>LEN(TRIM(I131))=0</formula>
    </cfRule>
  </conditionalFormatting>
  <conditionalFormatting sqref="I132">
    <cfRule type="cellIs" dxfId="20" priority="22" stopIfTrue="1" operator="lessThan">
      <formula>19.999</formula>
    </cfRule>
    <cfRule type="cellIs" dxfId="19" priority="23" stopIfTrue="1" operator="lessThan">
      <formula>39.999</formula>
    </cfRule>
    <cfRule type="cellIs" dxfId="18" priority="24" stopIfTrue="1" operator="lessThan">
      <formula>59.999</formula>
    </cfRule>
    <cfRule type="cellIs" dxfId="17" priority="25" stopIfTrue="1" operator="lessThan">
      <formula>79.999</formula>
    </cfRule>
    <cfRule type="cellIs" dxfId="16" priority="26" stopIfTrue="1" operator="lessThan">
      <formula>89.999</formula>
    </cfRule>
    <cfRule type="cellIs" dxfId="15" priority="27" stopIfTrue="1" operator="between">
      <formula>90</formula>
      <formula>100</formula>
    </cfRule>
    <cfRule type="containsBlanks" dxfId="14" priority="28">
      <formula>LEN(TRIM(I132))=0</formula>
    </cfRule>
  </conditionalFormatting>
  <conditionalFormatting sqref="I98">
    <cfRule type="cellIs" dxfId="13" priority="15" stopIfTrue="1" operator="lessThan">
      <formula>19.999</formula>
    </cfRule>
    <cfRule type="cellIs" dxfId="12" priority="16" stopIfTrue="1" operator="lessThan">
      <formula>39.999</formula>
    </cfRule>
    <cfRule type="cellIs" dxfId="11" priority="17" stopIfTrue="1" operator="lessThan">
      <formula>59.999</formula>
    </cfRule>
    <cfRule type="cellIs" dxfId="10" priority="18" stopIfTrue="1" operator="lessThan">
      <formula>79.999</formula>
    </cfRule>
    <cfRule type="cellIs" dxfId="9" priority="19" stopIfTrue="1" operator="lessThan">
      <formula>89.999</formula>
    </cfRule>
    <cfRule type="cellIs" dxfId="8" priority="20" stopIfTrue="1" operator="between">
      <formula>90</formula>
      <formula>100</formula>
    </cfRule>
    <cfRule type="containsBlanks" dxfId="7" priority="21">
      <formula>LEN(TRIM(I98))=0</formula>
    </cfRule>
  </conditionalFormatting>
  <conditionalFormatting sqref="I114">
    <cfRule type="cellIs" dxfId="6" priority="8" stopIfTrue="1" operator="lessThan">
      <formula>19.999</formula>
    </cfRule>
    <cfRule type="cellIs" dxfId="5" priority="9" stopIfTrue="1" operator="lessThan">
      <formula>39.999</formula>
    </cfRule>
    <cfRule type="cellIs" dxfId="4" priority="10" stopIfTrue="1" operator="lessThan">
      <formula>59.999</formula>
    </cfRule>
    <cfRule type="cellIs" dxfId="3" priority="11" stopIfTrue="1" operator="lessThan">
      <formula>79.999</formula>
    </cfRule>
    <cfRule type="cellIs" dxfId="2" priority="12" stopIfTrue="1" operator="lessThan">
      <formula>89.999</formula>
    </cfRule>
    <cfRule type="cellIs" dxfId="1" priority="13" stopIfTrue="1" operator="between">
      <formula>90</formula>
      <formula>100</formula>
    </cfRule>
    <cfRule type="containsBlanks" dxfId="0" priority="14">
      <formula>LEN(TRIM(I114))=0</formula>
    </cfRule>
  </conditionalFormatting>
  <pageMargins left="0.7" right="0.7" top="0.75" bottom="0.75" header="0.3" footer="0.3"/>
  <pageSetup paperSize="9" scale="43" orientation="portrait" r:id="rId1"/>
  <rowBreaks count="2" manualBreakCount="2">
    <brk id="58" max="9" man="1"/>
    <brk id="110" max="9" man="1"/>
  </rowBreaks>
  <ignoredErrors>
    <ignoredError sqref="E19:G19 E27:G27 E2:G2 G7:G8 G11:G12 G15:G16 C2 B27:C27 B19:C19"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88555558946501"/>
  </sheetPr>
  <dimension ref="B2:D140"/>
  <sheetViews>
    <sheetView showGridLines="0" zoomScaleNormal="100" workbookViewId="0">
      <selection activeCell="C140" sqref="C140:D140"/>
    </sheetView>
  </sheetViews>
  <sheetFormatPr defaultRowHeight="15" x14ac:dyDescent="0.25"/>
  <cols>
    <col min="1" max="1" width="9.140625" style="167"/>
    <col min="2" max="2" width="79.42578125" style="167" customWidth="1"/>
    <col min="3" max="3" width="69.5703125" style="167" customWidth="1"/>
    <col min="4" max="4" width="9.140625" style="167" customWidth="1"/>
    <col min="5" max="16384" width="9.140625" style="167"/>
  </cols>
  <sheetData>
    <row r="2" spans="2:4" ht="23.25" x14ac:dyDescent="0.35">
      <c r="B2" s="429" t="s">
        <v>781</v>
      </c>
      <c r="C2" s="429"/>
      <c r="D2" s="429"/>
    </row>
    <row r="4" spans="2:4" x14ac:dyDescent="0.25">
      <c r="B4" s="430" t="s">
        <v>782</v>
      </c>
      <c r="C4" s="430"/>
      <c r="D4" s="430"/>
    </row>
    <row r="5" spans="2:4" x14ac:dyDescent="0.25">
      <c r="B5" s="296" t="s">
        <v>783</v>
      </c>
      <c r="C5" s="427" t="s">
        <v>784</v>
      </c>
      <c r="D5" s="427"/>
    </row>
    <row r="6" spans="2:4" ht="30" x14ac:dyDescent="0.25">
      <c r="B6" s="297" t="s">
        <v>785</v>
      </c>
      <c r="C6" s="425"/>
      <c r="D6" s="425"/>
    </row>
    <row r="7" spans="2:4" ht="30" x14ac:dyDescent="0.25">
      <c r="B7" s="297" t="s">
        <v>786</v>
      </c>
      <c r="C7" s="425"/>
      <c r="D7" s="425"/>
    </row>
    <row r="8" spans="2:4" ht="30" customHeight="1" x14ac:dyDescent="0.25">
      <c r="B8" s="428" t="s">
        <v>787</v>
      </c>
      <c r="C8" s="425" t="s">
        <v>788</v>
      </c>
      <c r="D8" s="425"/>
    </row>
    <row r="9" spans="2:4" x14ac:dyDescent="0.25">
      <c r="B9" s="428"/>
      <c r="C9" s="425" t="s">
        <v>789</v>
      </c>
      <c r="D9" s="425"/>
    </row>
    <row r="10" spans="2:4" ht="32.25" customHeight="1" x14ac:dyDescent="0.25">
      <c r="B10" s="428"/>
      <c r="C10" s="425" t="s">
        <v>790</v>
      </c>
      <c r="D10" s="425"/>
    </row>
    <row r="11" spans="2:4" ht="45" x14ac:dyDescent="0.25">
      <c r="B11" s="297" t="s">
        <v>791</v>
      </c>
      <c r="C11" s="425" t="s">
        <v>792</v>
      </c>
      <c r="D11" s="425"/>
    </row>
    <row r="12" spans="2:4" ht="19.5" customHeight="1" x14ac:dyDescent="0.25">
      <c r="B12" s="428" t="s">
        <v>793</v>
      </c>
      <c r="C12" s="425" t="s">
        <v>794</v>
      </c>
      <c r="D12" s="425"/>
    </row>
    <row r="13" spans="2:4" ht="50.25" customHeight="1" x14ac:dyDescent="0.25">
      <c r="B13" s="428"/>
      <c r="C13" s="425" t="s">
        <v>795</v>
      </c>
      <c r="D13" s="425"/>
    </row>
    <row r="14" spans="2:4" ht="30.75" customHeight="1" x14ac:dyDescent="0.25">
      <c r="B14" s="428"/>
      <c r="C14" s="425" t="s">
        <v>796</v>
      </c>
      <c r="D14" s="425"/>
    </row>
    <row r="15" spans="2:4" ht="45" x14ac:dyDescent="0.25">
      <c r="B15" s="297" t="s">
        <v>797</v>
      </c>
      <c r="C15" s="425" t="s">
        <v>798</v>
      </c>
      <c r="D15" s="425"/>
    </row>
    <row r="16" spans="2:4" ht="46.5" customHeight="1" x14ac:dyDescent="0.25">
      <c r="B16" s="297" t="s">
        <v>799</v>
      </c>
      <c r="C16" s="425" t="s">
        <v>800</v>
      </c>
      <c r="D16" s="425"/>
    </row>
    <row r="17" spans="2:4" ht="28.5" customHeight="1" x14ac:dyDescent="0.25">
      <c r="B17" s="297"/>
      <c r="C17" s="425" t="s">
        <v>801</v>
      </c>
      <c r="D17" s="425"/>
    </row>
    <row r="18" spans="2:4" ht="29.25" customHeight="1" x14ac:dyDescent="0.25">
      <c r="B18" s="297"/>
      <c r="C18" s="425" t="s">
        <v>802</v>
      </c>
      <c r="D18" s="425"/>
    </row>
    <row r="19" spans="2:4" ht="46.5" customHeight="1" x14ac:dyDescent="0.25">
      <c r="B19" s="297"/>
      <c r="C19" s="425" t="s">
        <v>803</v>
      </c>
      <c r="D19" s="425"/>
    </row>
    <row r="20" spans="2:4" ht="28.5" customHeight="1" x14ac:dyDescent="0.25">
      <c r="B20" s="428" t="s">
        <v>804</v>
      </c>
      <c r="C20" s="425" t="s">
        <v>805</v>
      </c>
      <c r="D20" s="425"/>
    </row>
    <row r="21" spans="2:4" ht="32.25" customHeight="1" x14ac:dyDescent="0.25">
      <c r="B21" s="428"/>
      <c r="C21" s="425" t="s">
        <v>806</v>
      </c>
      <c r="D21" s="425"/>
    </row>
    <row r="22" spans="2:4" ht="68.25" customHeight="1" x14ac:dyDescent="0.25">
      <c r="B22" s="428" t="s">
        <v>807</v>
      </c>
      <c r="C22" s="425" t="s">
        <v>808</v>
      </c>
      <c r="D22" s="425"/>
    </row>
    <row r="23" spans="2:4" ht="49.5" customHeight="1" x14ac:dyDescent="0.25">
      <c r="B23" s="428"/>
      <c r="C23" s="425" t="s">
        <v>809</v>
      </c>
      <c r="D23" s="425"/>
    </row>
    <row r="24" spans="2:4" x14ac:dyDescent="0.25">
      <c r="B24" s="297" t="s">
        <v>810</v>
      </c>
      <c r="C24" s="425"/>
      <c r="D24" s="425"/>
    </row>
    <row r="25" spans="2:4" ht="30" x14ac:dyDescent="0.25">
      <c r="B25" s="297" t="s">
        <v>811</v>
      </c>
      <c r="C25" s="425"/>
      <c r="D25" s="425"/>
    </row>
    <row r="26" spans="2:4" ht="30" x14ac:dyDescent="0.25">
      <c r="B26" s="297" t="s">
        <v>812</v>
      </c>
      <c r="C26" s="425"/>
      <c r="D26" s="425"/>
    </row>
    <row r="27" spans="2:4" ht="30.75" customHeight="1" x14ac:dyDescent="0.25">
      <c r="B27" s="428" t="s">
        <v>813</v>
      </c>
      <c r="C27" s="425" t="s">
        <v>814</v>
      </c>
      <c r="D27" s="425"/>
    </row>
    <row r="28" spans="2:4" x14ac:dyDescent="0.25">
      <c r="B28" s="428"/>
      <c r="C28" s="425" t="s">
        <v>815</v>
      </c>
      <c r="D28" s="425"/>
    </row>
    <row r="29" spans="2:4" ht="31.5" customHeight="1" x14ac:dyDescent="0.25">
      <c r="B29" s="428"/>
      <c r="C29" s="425" t="s">
        <v>816</v>
      </c>
      <c r="D29" s="425"/>
    </row>
    <row r="30" spans="2:4" ht="28.5" customHeight="1" x14ac:dyDescent="0.25">
      <c r="B30" s="428"/>
      <c r="C30" s="425" t="s">
        <v>817</v>
      </c>
      <c r="D30" s="425"/>
    </row>
    <row r="31" spans="2:4" x14ac:dyDescent="0.25">
      <c r="B31" s="428"/>
      <c r="C31" s="425" t="s">
        <v>818</v>
      </c>
      <c r="D31" s="425"/>
    </row>
    <row r="32" spans="2:4" ht="30" customHeight="1" x14ac:dyDescent="0.25">
      <c r="B32" s="428"/>
      <c r="C32" s="425" t="s">
        <v>819</v>
      </c>
      <c r="D32" s="425"/>
    </row>
    <row r="33" spans="2:4" ht="48.75" customHeight="1" x14ac:dyDescent="0.25">
      <c r="B33" s="428"/>
      <c r="C33" s="425" t="s">
        <v>820</v>
      </c>
      <c r="D33" s="425"/>
    </row>
    <row r="34" spans="2:4" ht="29.25" customHeight="1" x14ac:dyDescent="0.25">
      <c r="B34" s="428"/>
      <c r="C34" s="425" t="s">
        <v>821</v>
      </c>
      <c r="D34" s="425"/>
    </row>
    <row r="35" spans="2:4" ht="45.75" customHeight="1" x14ac:dyDescent="0.25">
      <c r="B35" s="428"/>
      <c r="C35" s="425" t="s">
        <v>822</v>
      </c>
      <c r="D35" s="425"/>
    </row>
    <row r="36" spans="2:4" x14ac:dyDescent="0.25">
      <c r="B36" s="426" t="s">
        <v>823</v>
      </c>
      <c r="C36" s="426"/>
      <c r="D36" s="426"/>
    </row>
    <row r="37" spans="2:4" x14ac:dyDescent="0.25">
      <c r="B37" s="298" t="s">
        <v>824</v>
      </c>
      <c r="C37" s="427" t="s">
        <v>825</v>
      </c>
      <c r="D37" s="427"/>
    </row>
    <row r="38" spans="2:4" ht="60" x14ac:dyDescent="0.25">
      <c r="B38" s="297" t="s">
        <v>826</v>
      </c>
      <c r="C38" s="425"/>
      <c r="D38" s="425"/>
    </row>
    <row r="39" spans="2:4" ht="30" x14ac:dyDescent="0.25">
      <c r="B39" s="297" t="s">
        <v>827</v>
      </c>
      <c r="C39" s="425"/>
      <c r="D39" s="425"/>
    </row>
    <row r="40" spans="2:4" ht="30" x14ac:dyDescent="0.25">
      <c r="B40" s="297" t="s">
        <v>828</v>
      </c>
      <c r="C40" s="425"/>
      <c r="D40" s="425"/>
    </row>
    <row r="41" spans="2:4" ht="30" x14ac:dyDescent="0.25">
      <c r="B41" s="297" t="s">
        <v>829</v>
      </c>
      <c r="C41" s="425" t="s">
        <v>830</v>
      </c>
      <c r="D41" s="425"/>
    </row>
    <row r="42" spans="2:4" ht="33" customHeight="1" x14ac:dyDescent="0.25">
      <c r="B42" s="297" t="s">
        <v>831</v>
      </c>
      <c r="C42" s="425" t="s">
        <v>832</v>
      </c>
      <c r="D42" s="425"/>
    </row>
    <row r="43" spans="2:4" ht="30" customHeight="1" x14ac:dyDescent="0.25">
      <c r="B43" s="428" t="s">
        <v>833</v>
      </c>
      <c r="C43" s="425" t="s">
        <v>834</v>
      </c>
      <c r="D43" s="425"/>
    </row>
    <row r="44" spans="2:4" ht="46.5" customHeight="1" x14ac:dyDescent="0.25">
      <c r="B44" s="428"/>
      <c r="C44" s="425" t="s">
        <v>835</v>
      </c>
      <c r="D44" s="425"/>
    </row>
    <row r="45" spans="2:4" ht="34.5" customHeight="1" x14ac:dyDescent="0.25">
      <c r="B45" s="428"/>
      <c r="C45" s="425" t="s">
        <v>836</v>
      </c>
      <c r="D45" s="425"/>
    </row>
    <row r="46" spans="2:4" ht="30" x14ac:dyDescent="0.25">
      <c r="B46" s="297" t="s">
        <v>837</v>
      </c>
      <c r="C46" s="425"/>
      <c r="D46" s="425"/>
    </row>
    <row r="47" spans="2:4" ht="30" x14ac:dyDescent="0.25">
      <c r="B47" s="297" t="s">
        <v>838</v>
      </c>
      <c r="C47" s="425"/>
      <c r="D47" s="425"/>
    </row>
    <row r="48" spans="2:4" x14ac:dyDescent="0.25">
      <c r="B48" s="426" t="s">
        <v>839</v>
      </c>
      <c r="C48" s="426"/>
      <c r="D48" s="426"/>
    </row>
    <row r="49" spans="2:4" x14ac:dyDescent="0.25">
      <c r="B49" s="298" t="s">
        <v>840</v>
      </c>
      <c r="C49" s="427" t="s">
        <v>841</v>
      </c>
      <c r="D49" s="427"/>
    </row>
    <row r="50" spans="2:4" ht="33.75" customHeight="1" x14ac:dyDescent="0.25">
      <c r="B50" s="297" t="s">
        <v>842</v>
      </c>
      <c r="C50" s="425" t="s">
        <v>843</v>
      </c>
      <c r="D50" s="425"/>
    </row>
    <row r="51" spans="2:4" ht="33" customHeight="1" x14ac:dyDescent="0.25">
      <c r="B51" s="428" t="s">
        <v>844</v>
      </c>
      <c r="C51" s="425" t="s">
        <v>845</v>
      </c>
      <c r="D51" s="425"/>
    </row>
    <row r="52" spans="2:4" ht="30" customHeight="1" x14ac:dyDescent="0.25">
      <c r="B52" s="428"/>
      <c r="C52" s="425" t="s">
        <v>846</v>
      </c>
      <c r="D52" s="425"/>
    </row>
    <row r="53" spans="2:4" ht="34.5" customHeight="1" x14ac:dyDescent="0.25">
      <c r="B53" s="428"/>
      <c r="C53" s="425" t="s">
        <v>847</v>
      </c>
      <c r="D53" s="425"/>
    </row>
    <row r="54" spans="2:4" ht="29.25" customHeight="1" x14ac:dyDescent="0.25">
      <c r="B54" s="428"/>
      <c r="C54" s="425" t="s">
        <v>848</v>
      </c>
      <c r="D54" s="425"/>
    </row>
    <row r="55" spans="2:4" ht="28.5" customHeight="1" x14ac:dyDescent="0.25">
      <c r="B55" s="428"/>
      <c r="C55" s="425" t="s">
        <v>849</v>
      </c>
      <c r="D55" s="425"/>
    </row>
    <row r="56" spans="2:4" ht="29.25" customHeight="1" x14ac:dyDescent="0.25">
      <c r="B56" s="428"/>
      <c r="C56" s="425" t="s">
        <v>850</v>
      </c>
      <c r="D56" s="425"/>
    </row>
    <row r="57" spans="2:4" ht="33" customHeight="1" x14ac:dyDescent="0.25">
      <c r="B57" s="428"/>
      <c r="C57" s="425" t="s">
        <v>851</v>
      </c>
      <c r="D57" s="425"/>
    </row>
    <row r="58" spans="2:4" ht="30" customHeight="1" x14ac:dyDescent="0.25">
      <c r="B58" s="428"/>
      <c r="C58" s="425" t="s">
        <v>852</v>
      </c>
      <c r="D58" s="425"/>
    </row>
    <row r="59" spans="2:4" ht="32.25" customHeight="1" x14ac:dyDescent="0.25">
      <c r="B59" s="428"/>
      <c r="C59" s="425" t="s">
        <v>853</v>
      </c>
      <c r="D59" s="425"/>
    </row>
    <row r="60" spans="2:4" ht="30" x14ac:dyDescent="0.25">
      <c r="B60" s="297" t="s">
        <v>854</v>
      </c>
      <c r="C60" s="425"/>
      <c r="D60" s="425"/>
    </row>
    <row r="61" spans="2:4" x14ac:dyDescent="0.25">
      <c r="B61" s="297" t="s">
        <v>855</v>
      </c>
      <c r="C61" s="425"/>
      <c r="D61" s="425"/>
    </row>
    <row r="62" spans="2:4" ht="45" x14ac:dyDescent="0.25">
      <c r="B62" s="297" t="s">
        <v>856</v>
      </c>
      <c r="C62" s="425"/>
      <c r="D62" s="425"/>
    </row>
    <row r="63" spans="2:4" ht="32.25" customHeight="1" x14ac:dyDescent="0.25">
      <c r="B63" s="428" t="s">
        <v>857</v>
      </c>
      <c r="C63" s="425" t="s">
        <v>858</v>
      </c>
      <c r="D63" s="425"/>
    </row>
    <row r="64" spans="2:4" x14ac:dyDescent="0.25">
      <c r="B64" s="428"/>
      <c r="C64" s="425" t="s">
        <v>859</v>
      </c>
      <c r="D64" s="425"/>
    </row>
    <row r="65" spans="2:4" ht="31.5" customHeight="1" x14ac:dyDescent="0.25">
      <c r="B65" s="428"/>
      <c r="C65" s="425" t="s">
        <v>860</v>
      </c>
      <c r="D65" s="425"/>
    </row>
    <row r="66" spans="2:4" x14ac:dyDescent="0.25">
      <c r="B66" s="426" t="s">
        <v>861</v>
      </c>
      <c r="C66" s="426"/>
      <c r="D66" s="426"/>
    </row>
    <row r="67" spans="2:4" x14ac:dyDescent="0.25">
      <c r="B67" s="298" t="s">
        <v>862</v>
      </c>
      <c r="C67" s="427" t="s">
        <v>863</v>
      </c>
      <c r="D67" s="427"/>
    </row>
    <row r="68" spans="2:4" ht="30" x14ac:dyDescent="0.25">
      <c r="B68" s="297" t="s">
        <v>864</v>
      </c>
      <c r="C68" s="425"/>
      <c r="D68" s="425"/>
    </row>
    <row r="69" spans="2:4" ht="28.5" customHeight="1" x14ac:dyDescent="0.25">
      <c r="B69" s="428" t="s">
        <v>865</v>
      </c>
      <c r="C69" s="425" t="s">
        <v>866</v>
      </c>
      <c r="D69" s="425"/>
    </row>
    <row r="70" spans="2:4" ht="30.75" customHeight="1" x14ac:dyDescent="0.25">
      <c r="B70" s="428"/>
      <c r="C70" s="425" t="s">
        <v>867</v>
      </c>
      <c r="D70" s="425"/>
    </row>
    <row r="71" spans="2:4" ht="30.75" customHeight="1" x14ac:dyDescent="0.25">
      <c r="B71" s="428"/>
      <c r="C71" s="425" t="s">
        <v>868</v>
      </c>
      <c r="D71" s="425"/>
    </row>
    <row r="72" spans="2:4" ht="30.75" customHeight="1" x14ac:dyDescent="0.25">
      <c r="B72" s="428"/>
      <c r="C72" s="425" t="s">
        <v>869</v>
      </c>
      <c r="D72" s="425"/>
    </row>
    <row r="73" spans="2:4" ht="30" customHeight="1" x14ac:dyDescent="0.25">
      <c r="B73" s="428"/>
      <c r="C73" s="425" t="s">
        <v>870</v>
      </c>
      <c r="D73" s="425"/>
    </row>
    <row r="74" spans="2:4" ht="45.75" customHeight="1" x14ac:dyDescent="0.25">
      <c r="B74" s="428"/>
      <c r="C74" s="425" t="s">
        <v>871</v>
      </c>
      <c r="D74" s="425"/>
    </row>
    <row r="75" spans="2:4" ht="64.5" customHeight="1" x14ac:dyDescent="0.25">
      <c r="B75" s="428"/>
      <c r="C75" s="425" t="s">
        <v>872</v>
      </c>
      <c r="D75" s="425"/>
    </row>
    <row r="76" spans="2:4" ht="30" customHeight="1" x14ac:dyDescent="0.25">
      <c r="B76" s="428" t="s">
        <v>873</v>
      </c>
      <c r="C76" s="425" t="s">
        <v>874</v>
      </c>
      <c r="D76" s="425"/>
    </row>
    <row r="77" spans="2:4" x14ac:dyDescent="0.25">
      <c r="B77" s="428"/>
      <c r="C77" s="425" t="s">
        <v>875</v>
      </c>
      <c r="D77" s="425"/>
    </row>
    <row r="78" spans="2:4" x14ac:dyDescent="0.25">
      <c r="B78" s="428"/>
      <c r="C78" s="425" t="s">
        <v>876</v>
      </c>
      <c r="D78" s="425"/>
    </row>
    <row r="79" spans="2:4" ht="30.75" customHeight="1" x14ac:dyDescent="0.25">
      <c r="B79" s="428"/>
      <c r="C79" s="425" t="s">
        <v>877</v>
      </c>
      <c r="D79" s="425"/>
    </row>
    <row r="80" spans="2:4" ht="33" customHeight="1" x14ac:dyDescent="0.25">
      <c r="B80" s="428"/>
      <c r="C80" s="425" t="s">
        <v>878</v>
      </c>
      <c r="D80" s="425"/>
    </row>
    <row r="81" spans="2:4" ht="32.25" customHeight="1" x14ac:dyDescent="0.25">
      <c r="B81" s="428"/>
      <c r="C81" s="425" t="s">
        <v>879</v>
      </c>
      <c r="D81" s="425"/>
    </row>
    <row r="82" spans="2:4" x14ac:dyDescent="0.25">
      <c r="B82" s="428"/>
      <c r="C82" s="425" t="s">
        <v>880</v>
      </c>
      <c r="D82" s="425"/>
    </row>
    <row r="83" spans="2:4" x14ac:dyDescent="0.25">
      <c r="B83" s="426" t="s">
        <v>881</v>
      </c>
      <c r="C83" s="426"/>
      <c r="D83" s="426"/>
    </row>
    <row r="84" spans="2:4" x14ac:dyDescent="0.25">
      <c r="B84" s="298" t="s">
        <v>882</v>
      </c>
      <c r="C84" s="427" t="s">
        <v>883</v>
      </c>
      <c r="D84" s="427"/>
    </row>
    <row r="85" spans="2:4" ht="30" x14ac:dyDescent="0.25">
      <c r="B85" s="297" t="s">
        <v>884</v>
      </c>
      <c r="C85" s="425" t="s">
        <v>885</v>
      </c>
      <c r="D85" s="425"/>
    </row>
    <row r="86" spans="2:4" ht="30" x14ac:dyDescent="0.25">
      <c r="B86" s="297" t="s">
        <v>886</v>
      </c>
      <c r="C86" s="425" t="s">
        <v>887</v>
      </c>
      <c r="D86" s="425"/>
    </row>
    <row r="87" spans="2:4" ht="33.75" customHeight="1" x14ac:dyDescent="0.25">
      <c r="B87" s="297" t="s">
        <v>888</v>
      </c>
      <c r="C87" s="425" t="s">
        <v>889</v>
      </c>
      <c r="D87" s="425"/>
    </row>
    <row r="88" spans="2:4" ht="45" x14ac:dyDescent="0.25">
      <c r="B88" s="297" t="s">
        <v>890</v>
      </c>
      <c r="C88" s="425"/>
      <c r="D88" s="425"/>
    </row>
    <row r="89" spans="2:4" ht="29.25" customHeight="1" x14ac:dyDescent="0.25">
      <c r="B89" s="428" t="s">
        <v>891</v>
      </c>
      <c r="C89" s="425" t="s">
        <v>892</v>
      </c>
      <c r="D89" s="425"/>
    </row>
    <row r="90" spans="2:4" x14ac:dyDescent="0.25">
      <c r="B90" s="428"/>
      <c r="C90" s="425" t="s">
        <v>893</v>
      </c>
      <c r="D90" s="425"/>
    </row>
    <row r="91" spans="2:4" ht="48.75" customHeight="1" x14ac:dyDescent="0.25">
      <c r="B91" s="428"/>
      <c r="C91" s="425" t="s">
        <v>894</v>
      </c>
      <c r="D91" s="425"/>
    </row>
    <row r="92" spans="2:4" ht="36" customHeight="1" x14ac:dyDescent="0.25">
      <c r="B92" s="428"/>
      <c r="C92" s="425" t="s">
        <v>895</v>
      </c>
      <c r="D92" s="425"/>
    </row>
    <row r="93" spans="2:4" ht="29.25" customHeight="1" x14ac:dyDescent="0.25">
      <c r="B93" s="428"/>
      <c r="C93" s="425" t="s">
        <v>896</v>
      </c>
      <c r="D93" s="425"/>
    </row>
    <row r="94" spans="2:4" ht="34.5" customHeight="1" x14ac:dyDescent="0.25">
      <c r="B94" s="428"/>
      <c r="C94" s="425" t="s">
        <v>897</v>
      </c>
      <c r="D94" s="425"/>
    </row>
    <row r="95" spans="2:4" ht="32.25" customHeight="1" x14ac:dyDescent="0.25">
      <c r="B95" s="428"/>
      <c r="C95" s="425" t="s">
        <v>898</v>
      </c>
      <c r="D95" s="425"/>
    </row>
    <row r="96" spans="2:4" x14ac:dyDescent="0.25">
      <c r="B96" s="428" t="s">
        <v>899</v>
      </c>
      <c r="C96" s="425"/>
      <c r="D96" s="425"/>
    </row>
    <row r="97" spans="2:4" x14ac:dyDescent="0.25">
      <c r="B97" s="428"/>
      <c r="C97" s="425"/>
      <c r="D97" s="425"/>
    </row>
    <row r="98" spans="2:4" ht="29.25" customHeight="1" x14ac:dyDescent="0.25">
      <c r="B98" s="428" t="s">
        <v>900</v>
      </c>
      <c r="C98" s="425" t="s">
        <v>901</v>
      </c>
      <c r="D98" s="425"/>
    </row>
    <row r="99" spans="2:4" ht="45.75" customHeight="1" x14ac:dyDescent="0.25">
      <c r="B99" s="428"/>
      <c r="C99" s="425" t="s">
        <v>902</v>
      </c>
      <c r="D99" s="425"/>
    </row>
    <row r="100" spans="2:4" ht="29.25" customHeight="1" x14ac:dyDescent="0.25">
      <c r="B100" s="428"/>
      <c r="C100" s="425" t="s">
        <v>903</v>
      </c>
      <c r="D100" s="425"/>
    </row>
    <row r="101" spans="2:4" ht="28.5" customHeight="1" x14ac:dyDescent="0.25">
      <c r="B101" s="428"/>
      <c r="C101" s="425" t="s">
        <v>904</v>
      </c>
      <c r="D101" s="425"/>
    </row>
    <row r="102" spans="2:4" ht="45.75" customHeight="1" x14ac:dyDescent="0.25">
      <c r="B102" s="428"/>
      <c r="C102" s="425" t="s">
        <v>905</v>
      </c>
      <c r="D102" s="425"/>
    </row>
    <row r="103" spans="2:4" ht="30" customHeight="1" x14ac:dyDescent="0.25">
      <c r="B103" s="428"/>
      <c r="C103" s="425" t="s">
        <v>906</v>
      </c>
      <c r="D103" s="425"/>
    </row>
    <row r="104" spans="2:4" ht="31.5" customHeight="1" x14ac:dyDescent="0.25">
      <c r="B104" s="428"/>
      <c r="C104" s="425" t="s">
        <v>907</v>
      </c>
      <c r="D104" s="425"/>
    </row>
    <row r="105" spans="2:4" x14ac:dyDescent="0.25">
      <c r="B105" s="428" t="s">
        <v>908</v>
      </c>
      <c r="C105" s="425" t="s">
        <v>909</v>
      </c>
      <c r="D105" s="425"/>
    </row>
    <row r="106" spans="2:4" x14ac:dyDescent="0.25">
      <c r="B106" s="428"/>
      <c r="C106" s="425" t="s">
        <v>910</v>
      </c>
      <c r="D106" s="425"/>
    </row>
    <row r="107" spans="2:4" ht="29.25" customHeight="1" x14ac:dyDescent="0.25">
      <c r="B107" s="428"/>
      <c r="C107" s="425" t="s">
        <v>911</v>
      </c>
      <c r="D107" s="425"/>
    </row>
    <row r="108" spans="2:4" ht="30.75" customHeight="1" x14ac:dyDescent="0.25">
      <c r="B108" s="428"/>
      <c r="C108" s="425" t="s">
        <v>912</v>
      </c>
      <c r="D108" s="425"/>
    </row>
    <row r="109" spans="2:4" ht="31.5" customHeight="1" x14ac:dyDescent="0.25">
      <c r="B109" s="428"/>
      <c r="C109" s="425" t="s">
        <v>913</v>
      </c>
      <c r="D109" s="425"/>
    </row>
    <row r="110" spans="2:4" ht="30.75" customHeight="1" x14ac:dyDescent="0.25">
      <c r="B110" s="428"/>
      <c r="C110" s="425" t="s">
        <v>914</v>
      </c>
      <c r="D110" s="425"/>
    </row>
    <row r="111" spans="2:4" ht="33" customHeight="1" x14ac:dyDescent="0.25">
      <c r="B111" s="428" t="s">
        <v>915</v>
      </c>
      <c r="C111" s="425" t="s">
        <v>916</v>
      </c>
      <c r="D111" s="425"/>
    </row>
    <row r="112" spans="2:4" ht="28.5" customHeight="1" x14ac:dyDescent="0.25">
      <c r="B112" s="428"/>
      <c r="C112" s="425" t="s">
        <v>917</v>
      </c>
      <c r="D112" s="425"/>
    </row>
    <row r="113" spans="2:4" ht="29.25" customHeight="1" x14ac:dyDescent="0.25">
      <c r="B113" s="428"/>
      <c r="C113" s="425" t="s">
        <v>918</v>
      </c>
      <c r="D113" s="425"/>
    </row>
    <row r="114" spans="2:4" ht="31.5" customHeight="1" x14ac:dyDescent="0.25">
      <c r="B114" s="428"/>
      <c r="C114" s="425" t="s">
        <v>919</v>
      </c>
      <c r="D114" s="425"/>
    </row>
    <row r="115" spans="2:4" ht="30.75" customHeight="1" x14ac:dyDescent="0.25">
      <c r="B115" s="428"/>
      <c r="C115" s="425" t="s">
        <v>920</v>
      </c>
      <c r="D115" s="425"/>
    </row>
    <row r="116" spans="2:4" ht="33" customHeight="1" x14ac:dyDescent="0.25">
      <c r="B116" s="428"/>
      <c r="C116" s="425" t="s">
        <v>921</v>
      </c>
      <c r="D116" s="425"/>
    </row>
    <row r="117" spans="2:4" ht="30" customHeight="1" x14ac:dyDescent="0.25">
      <c r="B117" s="428" t="s">
        <v>922</v>
      </c>
      <c r="C117" s="425" t="s">
        <v>923</v>
      </c>
      <c r="D117" s="425"/>
    </row>
    <row r="118" spans="2:4" ht="33.75" customHeight="1" x14ac:dyDescent="0.25">
      <c r="B118" s="428"/>
      <c r="C118" s="425" t="s">
        <v>924</v>
      </c>
      <c r="D118" s="425"/>
    </row>
    <row r="119" spans="2:4" ht="30" customHeight="1" x14ac:dyDescent="0.25">
      <c r="B119" s="428" t="s">
        <v>925</v>
      </c>
      <c r="C119" s="425" t="s">
        <v>926</v>
      </c>
      <c r="D119" s="425"/>
    </row>
    <row r="120" spans="2:4" ht="33" customHeight="1" x14ac:dyDescent="0.25">
      <c r="B120" s="428"/>
      <c r="C120" s="425" t="s">
        <v>927</v>
      </c>
      <c r="D120" s="425"/>
    </row>
    <row r="121" spans="2:4" ht="30" customHeight="1" x14ac:dyDescent="0.25">
      <c r="B121" s="428" t="s">
        <v>928</v>
      </c>
      <c r="C121" s="425" t="s">
        <v>929</v>
      </c>
      <c r="D121" s="425"/>
    </row>
    <row r="122" spans="2:4" ht="25.5" customHeight="1" x14ac:dyDescent="0.25">
      <c r="B122" s="428"/>
      <c r="C122" s="425" t="s">
        <v>930</v>
      </c>
      <c r="D122" s="425"/>
    </row>
    <row r="123" spans="2:4" x14ac:dyDescent="0.25">
      <c r="B123" s="428"/>
      <c r="C123" s="425" t="s">
        <v>931</v>
      </c>
      <c r="D123" s="425"/>
    </row>
    <row r="124" spans="2:4" x14ac:dyDescent="0.25">
      <c r="B124" s="428"/>
      <c r="C124" s="425" t="s">
        <v>932</v>
      </c>
      <c r="D124" s="425"/>
    </row>
    <row r="125" spans="2:4" ht="31.5" customHeight="1" x14ac:dyDescent="0.25">
      <c r="B125" s="428"/>
      <c r="C125" s="425" t="s">
        <v>933</v>
      </c>
      <c r="D125" s="425"/>
    </row>
    <row r="126" spans="2:4" ht="47.25" customHeight="1" x14ac:dyDescent="0.25">
      <c r="B126" s="428"/>
      <c r="C126" s="425" t="s">
        <v>934</v>
      </c>
      <c r="D126" s="425"/>
    </row>
    <row r="127" spans="2:4" x14ac:dyDescent="0.25">
      <c r="B127" s="426" t="s">
        <v>935</v>
      </c>
      <c r="C127" s="426"/>
      <c r="D127" s="426"/>
    </row>
    <row r="128" spans="2:4" x14ac:dyDescent="0.25">
      <c r="B128" s="298" t="s">
        <v>936</v>
      </c>
      <c r="C128" s="427" t="s">
        <v>937</v>
      </c>
      <c r="D128" s="427"/>
    </row>
    <row r="129" spans="2:4" ht="30" x14ac:dyDescent="0.25">
      <c r="B129" s="297" t="s">
        <v>938</v>
      </c>
      <c r="C129" s="425" t="s">
        <v>939</v>
      </c>
      <c r="D129" s="425"/>
    </row>
    <row r="130" spans="2:4" x14ac:dyDescent="0.25">
      <c r="B130" s="428" t="s">
        <v>940</v>
      </c>
      <c r="C130" s="425" t="s">
        <v>941</v>
      </c>
      <c r="D130" s="425"/>
    </row>
    <row r="131" spans="2:4" x14ac:dyDescent="0.25">
      <c r="B131" s="428"/>
      <c r="C131" s="425" t="s">
        <v>942</v>
      </c>
      <c r="D131" s="425"/>
    </row>
    <row r="132" spans="2:4" ht="47.25" customHeight="1" x14ac:dyDescent="0.25">
      <c r="B132" s="428"/>
      <c r="C132" s="425" t="s">
        <v>943</v>
      </c>
      <c r="D132" s="425"/>
    </row>
    <row r="133" spans="2:4" ht="51" customHeight="1" x14ac:dyDescent="0.25">
      <c r="B133" s="428"/>
      <c r="C133" s="425" t="s">
        <v>944</v>
      </c>
      <c r="D133" s="425"/>
    </row>
    <row r="134" spans="2:4" ht="30" x14ac:dyDescent="0.25">
      <c r="B134" s="297" t="s">
        <v>945</v>
      </c>
      <c r="C134" s="425"/>
      <c r="D134" s="425"/>
    </row>
    <row r="135" spans="2:4" x14ac:dyDescent="0.25">
      <c r="B135" s="426" t="s">
        <v>946</v>
      </c>
      <c r="C135" s="426"/>
      <c r="D135" s="426"/>
    </row>
    <row r="136" spans="2:4" x14ac:dyDescent="0.25">
      <c r="B136" s="298" t="s">
        <v>947</v>
      </c>
      <c r="C136" s="427" t="s">
        <v>948</v>
      </c>
      <c r="D136" s="427"/>
    </row>
    <row r="137" spans="2:4" ht="45" x14ac:dyDescent="0.25">
      <c r="B137" s="297" t="s">
        <v>949</v>
      </c>
      <c r="C137" s="425"/>
      <c r="D137" s="425"/>
    </row>
    <row r="138" spans="2:4" ht="30" x14ac:dyDescent="0.25">
      <c r="B138" s="297" t="s">
        <v>950</v>
      </c>
      <c r="C138" s="425"/>
      <c r="D138" s="425"/>
    </row>
    <row r="139" spans="2:4" ht="31.5" customHeight="1" x14ac:dyDescent="0.25">
      <c r="B139" s="428" t="s">
        <v>951</v>
      </c>
      <c r="C139" s="425" t="s">
        <v>952</v>
      </c>
      <c r="D139" s="425"/>
    </row>
    <row r="140" spans="2:4" ht="48" customHeight="1" x14ac:dyDescent="0.25">
      <c r="B140" s="428"/>
      <c r="C140" s="425" t="s">
        <v>953</v>
      </c>
      <c r="D140" s="425"/>
    </row>
  </sheetData>
  <sheetProtection formatCells="0" formatColumns="0" formatRows="0" insertColumns="0" insertRows="0" insertHyperlinks="0" deleteColumns="0" deleteRows="0" sort="0" autoFilter="0" pivotTables="0"/>
  <mergeCells count="157">
    <mergeCell ref="B2:D2"/>
    <mergeCell ref="B27:B35"/>
    <mergeCell ref="B8:B10"/>
    <mergeCell ref="B12:B14"/>
    <mergeCell ref="B20:B21"/>
    <mergeCell ref="B22:B23"/>
    <mergeCell ref="B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B36:D36"/>
    <mergeCell ref="C37:D37"/>
    <mergeCell ref="C38:D38"/>
    <mergeCell ref="C39:D39"/>
    <mergeCell ref="C40:D40"/>
    <mergeCell ref="C41:D41"/>
    <mergeCell ref="C42:D42"/>
    <mergeCell ref="B43:B45"/>
    <mergeCell ref="C43:D43"/>
    <mergeCell ref="C44:D44"/>
    <mergeCell ref="C45:D45"/>
    <mergeCell ref="C46:D46"/>
    <mergeCell ref="C47:D47"/>
    <mergeCell ref="B48:D48"/>
    <mergeCell ref="C49:D49"/>
    <mergeCell ref="C50:D50"/>
    <mergeCell ref="B51:B59"/>
    <mergeCell ref="C51:D51"/>
    <mergeCell ref="C52:D52"/>
    <mergeCell ref="C53:D53"/>
    <mergeCell ref="C54:D54"/>
    <mergeCell ref="C55:D55"/>
    <mergeCell ref="C56:D56"/>
    <mergeCell ref="C57:D57"/>
    <mergeCell ref="C58:D58"/>
    <mergeCell ref="C59:D59"/>
    <mergeCell ref="C60:D60"/>
    <mergeCell ref="C61:D61"/>
    <mergeCell ref="C62:D62"/>
    <mergeCell ref="B63:B65"/>
    <mergeCell ref="C63:D63"/>
    <mergeCell ref="C64:D64"/>
    <mergeCell ref="C65:D65"/>
    <mergeCell ref="B66:D66"/>
    <mergeCell ref="C67:D67"/>
    <mergeCell ref="C68:D68"/>
    <mergeCell ref="B69:B75"/>
    <mergeCell ref="C69:D69"/>
    <mergeCell ref="C70:D70"/>
    <mergeCell ref="C71:D71"/>
    <mergeCell ref="C72:D72"/>
    <mergeCell ref="C73:D73"/>
    <mergeCell ref="C74:D74"/>
    <mergeCell ref="C75:D75"/>
    <mergeCell ref="B76:B82"/>
    <mergeCell ref="C76:D76"/>
    <mergeCell ref="C77:D77"/>
    <mergeCell ref="C78:D78"/>
    <mergeCell ref="C79:D79"/>
    <mergeCell ref="C80:D80"/>
    <mergeCell ref="C81:D81"/>
    <mergeCell ref="C82:D82"/>
    <mergeCell ref="B83:D83"/>
    <mergeCell ref="C84:D84"/>
    <mergeCell ref="C85:D85"/>
    <mergeCell ref="C86:D86"/>
    <mergeCell ref="C87:D87"/>
    <mergeCell ref="C88:D88"/>
    <mergeCell ref="B89:B95"/>
    <mergeCell ref="C89:D89"/>
    <mergeCell ref="C90:D90"/>
    <mergeCell ref="C91:D91"/>
    <mergeCell ref="C92:D92"/>
    <mergeCell ref="C93:D93"/>
    <mergeCell ref="C94:D94"/>
    <mergeCell ref="C95:D95"/>
    <mergeCell ref="B96:B97"/>
    <mergeCell ref="C96:D97"/>
    <mergeCell ref="B98:B104"/>
    <mergeCell ref="C98:D98"/>
    <mergeCell ref="C99:D99"/>
    <mergeCell ref="C100:D100"/>
    <mergeCell ref="C101:D101"/>
    <mergeCell ref="C102:D102"/>
    <mergeCell ref="C103:D103"/>
    <mergeCell ref="C104:D104"/>
    <mergeCell ref="B105:B110"/>
    <mergeCell ref="C105:D105"/>
    <mergeCell ref="C106:D106"/>
    <mergeCell ref="C107:D107"/>
    <mergeCell ref="C108:D108"/>
    <mergeCell ref="C109:D109"/>
    <mergeCell ref="C110:D110"/>
    <mergeCell ref="B121:B126"/>
    <mergeCell ref="C121:D121"/>
    <mergeCell ref="C122:D122"/>
    <mergeCell ref="B111:B116"/>
    <mergeCell ref="C111:D111"/>
    <mergeCell ref="C112:D112"/>
    <mergeCell ref="C113:D113"/>
    <mergeCell ref="C114:D114"/>
    <mergeCell ref="C115:D115"/>
    <mergeCell ref="C116:D116"/>
    <mergeCell ref="B117:B118"/>
    <mergeCell ref="C117:D117"/>
    <mergeCell ref="C118:D118"/>
    <mergeCell ref="B119:B120"/>
    <mergeCell ref="C119:D119"/>
    <mergeCell ref="C120:D120"/>
    <mergeCell ref="C123:D123"/>
    <mergeCell ref="C137:D137"/>
    <mergeCell ref="C138:D138"/>
    <mergeCell ref="C133:D133"/>
    <mergeCell ref="B139:B140"/>
    <mergeCell ref="C139:D139"/>
    <mergeCell ref="C140:D140"/>
    <mergeCell ref="B130:B133"/>
    <mergeCell ref="C130:D130"/>
    <mergeCell ref="C131:D131"/>
    <mergeCell ref="C132:D132"/>
    <mergeCell ref="C124:D124"/>
    <mergeCell ref="C125:D125"/>
    <mergeCell ref="C134:D134"/>
    <mergeCell ref="B135:D135"/>
    <mergeCell ref="C136:D136"/>
    <mergeCell ref="B127:D127"/>
    <mergeCell ref="C128:D128"/>
    <mergeCell ref="C129:D129"/>
    <mergeCell ref="C126:D126"/>
  </mergeCells>
  <pageMargins left="0.7" right="0.7" top="0.75" bottom="0.75" header="0.3" footer="0.3"/>
  <pageSetup paperSize="9" scale="46" orientation="landscape" r:id="rId1"/>
  <rowBreaks count="4" manualBreakCount="4">
    <brk id="35" max="4" man="1"/>
    <brk id="65" max="4" man="1"/>
    <brk id="104" max="4" man="1"/>
    <brk id="140"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70"/>
  <sheetViews>
    <sheetView workbookViewId="0">
      <selection activeCell="I17" sqref="I17"/>
    </sheetView>
  </sheetViews>
  <sheetFormatPr defaultRowHeight="15" x14ac:dyDescent="0.25"/>
  <cols>
    <col min="1" max="1" width="5.28515625" customWidth="1"/>
    <col min="2" max="2" width="10.28515625" customWidth="1"/>
    <col min="3" max="3" width="10.5703125" customWidth="1"/>
    <col min="4" max="4" width="110.7109375" customWidth="1"/>
    <col min="10" max="10" width="42.85546875" customWidth="1"/>
    <col min="11" max="11" width="3.28515625" customWidth="1"/>
    <col min="22" max="22" width="11.5703125" customWidth="1"/>
    <col min="23" max="23" width="5.28515625" customWidth="1"/>
    <col min="24" max="24" width="11.28515625" customWidth="1"/>
    <col min="25" max="25" width="4.42578125" customWidth="1"/>
    <col min="26" max="26" width="12.42578125" customWidth="1"/>
    <col min="27" max="27" width="4.42578125" customWidth="1"/>
    <col min="28" max="28" width="12.42578125" customWidth="1"/>
  </cols>
  <sheetData>
    <row r="1" spans="2:29" x14ac:dyDescent="0.25">
      <c r="U1" s="78"/>
      <c r="V1" s="78"/>
      <c r="W1" s="78"/>
      <c r="X1" s="78"/>
      <c r="Y1" s="78"/>
      <c r="Z1" s="78"/>
      <c r="AA1" s="78"/>
      <c r="AB1" s="78"/>
      <c r="AC1" s="78"/>
    </row>
    <row r="2" spans="2:29" x14ac:dyDescent="0.25">
      <c r="B2" s="77" t="s">
        <v>1500</v>
      </c>
      <c r="C2" s="78"/>
      <c r="D2" s="78"/>
      <c r="E2" s="78"/>
      <c r="F2" s="78"/>
      <c r="G2" s="78"/>
      <c r="H2" s="78"/>
      <c r="I2" s="78"/>
      <c r="J2" s="78"/>
      <c r="K2" s="78"/>
      <c r="L2" s="78"/>
      <c r="M2" s="78"/>
      <c r="N2" s="78"/>
      <c r="O2" s="78"/>
      <c r="P2" s="78"/>
      <c r="Q2" s="78"/>
      <c r="R2" s="78"/>
      <c r="S2" s="78"/>
      <c r="T2" s="78"/>
      <c r="U2" s="78"/>
      <c r="V2" s="91"/>
      <c r="W2" s="91"/>
      <c r="X2" s="91"/>
      <c r="Y2" s="91"/>
      <c r="Z2" s="91"/>
      <c r="AA2" s="91"/>
      <c r="AB2" s="91"/>
      <c r="AC2" s="78"/>
    </row>
    <row r="3" spans="2:29" ht="15.75" x14ac:dyDescent="0.25">
      <c r="B3" s="82" t="s">
        <v>1501</v>
      </c>
      <c r="C3" s="82" t="s">
        <v>1502</v>
      </c>
      <c r="D3" s="83" t="s">
        <v>1503</v>
      </c>
      <c r="E3" s="431" t="s">
        <v>1504</v>
      </c>
      <c r="F3" s="431"/>
      <c r="G3" s="431"/>
      <c r="H3" s="431"/>
      <c r="I3" s="431"/>
      <c r="J3" s="431"/>
      <c r="K3" s="431"/>
      <c r="L3" s="431"/>
      <c r="M3" s="431"/>
      <c r="N3" s="431"/>
      <c r="O3" s="431"/>
      <c r="P3" s="431"/>
      <c r="Q3" s="431"/>
      <c r="R3" s="431"/>
      <c r="S3" s="431"/>
      <c r="T3" s="431"/>
      <c r="U3" s="78"/>
      <c r="V3" s="89" t="s">
        <v>1505</v>
      </c>
      <c r="W3" s="92"/>
      <c r="X3" s="89" t="s">
        <v>1506</v>
      </c>
      <c r="Y3" s="93"/>
      <c r="Z3" s="90" t="s">
        <v>1507</v>
      </c>
      <c r="AA3" s="93"/>
      <c r="AB3" s="90" t="s">
        <v>1508</v>
      </c>
      <c r="AC3" s="78"/>
    </row>
    <row r="4" spans="2:29" x14ac:dyDescent="0.25">
      <c r="B4" s="84" t="s">
        <v>1509</v>
      </c>
      <c r="C4" s="79" t="s">
        <v>1510</v>
      </c>
      <c r="D4" s="80" t="s">
        <v>1511</v>
      </c>
      <c r="E4" s="71" t="s">
        <v>1512</v>
      </c>
      <c r="F4" s="72"/>
      <c r="G4" s="73"/>
      <c r="H4" s="73"/>
      <c r="I4" s="73"/>
      <c r="J4" s="73"/>
      <c r="K4" s="73"/>
      <c r="L4" s="73"/>
      <c r="M4" s="73"/>
      <c r="N4" s="73"/>
      <c r="O4" s="73"/>
      <c r="P4" s="73"/>
      <c r="Q4" s="74"/>
      <c r="R4" s="75"/>
      <c r="S4" s="76"/>
      <c r="T4" s="73"/>
      <c r="U4" s="78"/>
      <c r="V4" s="89" t="s">
        <v>1513</v>
      </c>
      <c r="W4" s="91"/>
      <c r="X4" s="91"/>
      <c r="Y4" s="91"/>
      <c r="Z4" s="91"/>
      <c r="AA4" s="91"/>
      <c r="AB4" s="91"/>
      <c r="AC4" s="78"/>
    </row>
    <row r="5" spans="2:29" x14ac:dyDescent="0.25">
      <c r="B5" s="88">
        <v>0.33</v>
      </c>
      <c r="C5" s="81" t="s">
        <v>1514</v>
      </c>
      <c r="D5" s="80" t="s">
        <v>1515</v>
      </c>
      <c r="E5" s="71" t="s">
        <v>1516</v>
      </c>
      <c r="F5" s="72"/>
      <c r="G5" s="73"/>
      <c r="H5" s="73"/>
      <c r="I5" s="73"/>
      <c r="J5" s="73"/>
      <c r="K5" s="73"/>
      <c r="L5" s="73"/>
      <c r="M5" s="73"/>
      <c r="N5" s="73"/>
      <c r="O5" s="73"/>
      <c r="P5" s="73"/>
      <c r="Q5" s="73"/>
      <c r="R5" s="73"/>
      <c r="S5" s="73"/>
      <c r="T5" s="73"/>
      <c r="U5" s="78"/>
      <c r="V5" s="91"/>
      <c r="W5" s="91"/>
      <c r="X5" s="91"/>
      <c r="Y5" s="91"/>
      <c r="Z5" s="91"/>
      <c r="AA5" s="91"/>
      <c r="AB5" s="91"/>
      <c r="AC5" s="78"/>
    </row>
    <row r="6" spans="2:29" x14ac:dyDescent="0.25">
      <c r="B6" s="85">
        <v>0.66</v>
      </c>
      <c r="C6" s="81" t="s">
        <v>1517</v>
      </c>
      <c r="D6" s="80" t="s">
        <v>1518</v>
      </c>
      <c r="E6" s="71" t="s">
        <v>1519</v>
      </c>
      <c r="F6" s="72"/>
      <c r="G6" s="73"/>
      <c r="H6" s="73"/>
      <c r="I6" s="73"/>
      <c r="J6" s="73"/>
      <c r="K6" s="73"/>
      <c r="L6" s="73"/>
      <c r="M6" s="73"/>
      <c r="N6" s="73"/>
      <c r="O6" s="73"/>
      <c r="P6" s="73"/>
      <c r="Q6" s="73"/>
      <c r="R6" s="73"/>
      <c r="S6" s="73"/>
      <c r="T6" s="73"/>
      <c r="U6" s="78"/>
      <c r="V6" s="78"/>
      <c r="W6" s="78"/>
      <c r="X6" s="78"/>
      <c r="Y6" s="78"/>
      <c r="Z6" s="78"/>
      <c r="AA6" s="78"/>
      <c r="AB6" s="78"/>
      <c r="AC6" s="78"/>
    </row>
    <row r="7" spans="2:29" x14ac:dyDescent="0.25">
      <c r="B7" s="86" t="s">
        <v>1520</v>
      </c>
      <c r="C7" s="79" t="s">
        <v>1521</v>
      </c>
      <c r="D7" s="80" t="s">
        <v>1522</v>
      </c>
      <c r="E7" s="71" t="s">
        <v>1523</v>
      </c>
      <c r="F7" s="72"/>
      <c r="G7" s="73"/>
      <c r="H7" s="73"/>
      <c r="I7" s="73"/>
      <c r="J7" s="73"/>
      <c r="K7" s="73"/>
      <c r="L7" s="73"/>
      <c r="M7" s="73"/>
      <c r="N7" s="73"/>
      <c r="O7" s="73"/>
      <c r="P7" s="73"/>
      <c r="Q7" s="73"/>
      <c r="R7" s="73"/>
      <c r="S7" s="73"/>
      <c r="T7" s="73"/>
    </row>
    <row r="10" spans="2:29" x14ac:dyDescent="0.25">
      <c r="J10" s="103" t="s">
        <v>1524</v>
      </c>
      <c r="K10">
        <v>1</v>
      </c>
    </row>
    <row r="11" spans="2:29" x14ac:dyDescent="0.25">
      <c r="J11" s="103" t="s">
        <v>1525</v>
      </c>
      <c r="K11">
        <v>1</v>
      </c>
    </row>
    <row r="12" spans="2:29" x14ac:dyDescent="0.25">
      <c r="J12" s="103" t="s">
        <v>1526</v>
      </c>
      <c r="K12">
        <v>1</v>
      </c>
    </row>
    <row r="54" spans="1:4" x14ac:dyDescent="0.25">
      <c r="A54" s="78"/>
      <c r="B54" s="78"/>
      <c r="C54" s="78"/>
      <c r="D54" s="78"/>
    </row>
    <row r="55" spans="1:4" x14ac:dyDescent="0.25">
      <c r="A55" s="78"/>
      <c r="B55" s="37" t="s">
        <v>1527</v>
      </c>
      <c r="C55" s="30"/>
      <c r="D55" s="78"/>
    </row>
    <row r="56" spans="1:4" x14ac:dyDescent="0.25">
      <c r="A56" s="78"/>
      <c r="B56" s="38" t="s">
        <v>1528</v>
      </c>
      <c r="C56" s="39" t="s">
        <v>1529</v>
      </c>
      <c r="D56" s="78"/>
    </row>
    <row r="57" spans="1:4" x14ac:dyDescent="0.25">
      <c r="A57" s="78"/>
      <c r="B57" s="40" t="s">
        <v>1530</v>
      </c>
      <c r="C57" s="39" t="s">
        <v>1531</v>
      </c>
      <c r="D57" s="78"/>
    </row>
    <row r="58" spans="1:4" x14ac:dyDescent="0.25">
      <c r="A58" s="78"/>
      <c r="B58" s="38" t="s">
        <v>1532</v>
      </c>
      <c r="C58" s="39" t="s">
        <v>1533</v>
      </c>
      <c r="D58" s="78"/>
    </row>
    <row r="59" spans="1:4" x14ac:dyDescent="0.25">
      <c r="A59" s="78"/>
      <c r="B59" s="38" t="s">
        <v>1534</v>
      </c>
      <c r="C59" s="39" t="s">
        <v>1535</v>
      </c>
      <c r="D59" s="78"/>
    </row>
    <row r="60" spans="1:4" ht="15.75" thickBot="1" x14ac:dyDescent="0.3">
      <c r="A60" s="78"/>
      <c r="B60" s="41" t="s">
        <v>1536</v>
      </c>
      <c r="C60" s="42"/>
      <c r="D60" s="78"/>
    </row>
    <row r="61" spans="1:4" ht="15.75" thickBot="1" x14ac:dyDescent="0.3">
      <c r="A61" s="78"/>
      <c r="B61" s="43" t="s">
        <v>1537</v>
      </c>
      <c r="C61" s="44" t="s">
        <v>1538</v>
      </c>
      <c r="D61" s="78"/>
    </row>
    <row r="62" spans="1:4" ht="15.75" thickBot="1" x14ac:dyDescent="0.3">
      <c r="A62" s="78"/>
      <c r="B62" s="45" t="s">
        <v>1539</v>
      </c>
      <c r="C62" s="44"/>
      <c r="D62" s="78"/>
    </row>
    <row r="63" spans="1:4" ht="15.75" thickBot="1" x14ac:dyDescent="0.3">
      <c r="A63" s="78"/>
      <c r="B63" s="46" t="s">
        <v>1540</v>
      </c>
      <c r="C63" s="39" t="s">
        <v>1541</v>
      </c>
      <c r="D63" s="78"/>
    </row>
    <row r="64" spans="1:4" ht="15.75" thickBot="1" x14ac:dyDescent="0.3">
      <c r="A64" s="78"/>
      <c r="B64" s="47" t="s">
        <v>1542</v>
      </c>
      <c r="C64" s="44" t="s">
        <v>1543</v>
      </c>
      <c r="D64" s="78"/>
    </row>
    <row r="65" spans="1:4" ht="15.75" thickBot="1" x14ac:dyDescent="0.3">
      <c r="A65" s="78"/>
      <c r="B65" s="48" t="s">
        <v>1544</v>
      </c>
      <c r="C65" s="44"/>
      <c r="D65" s="78"/>
    </row>
    <row r="66" spans="1:4" ht="15.75" thickBot="1" x14ac:dyDescent="0.3">
      <c r="A66" s="78"/>
      <c r="B66" s="49" t="s">
        <v>1545</v>
      </c>
      <c r="C66" s="39" t="s">
        <v>1546</v>
      </c>
      <c r="D66" s="78"/>
    </row>
    <row r="67" spans="1:4" x14ac:dyDescent="0.25">
      <c r="A67" s="78"/>
      <c r="B67" s="78"/>
      <c r="C67" s="78"/>
      <c r="D67" s="78"/>
    </row>
    <row r="68" spans="1:4" x14ac:dyDescent="0.25">
      <c r="A68" s="78"/>
      <c r="B68" s="78"/>
      <c r="C68" s="78"/>
      <c r="D68" s="78"/>
    </row>
    <row r="69" spans="1:4" x14ac:dyDescent="0.25">
      <c r="A69" s="78"/>
      <c r="B69" s="78"/>
      <c r="C69" s="78"/>
      <c r="D69" s="78"/>
    </row>
    <row r="70" spans="1:4" x14ac:dyDescent="0.25">
      <c r="A70" s="78"/>
      <c r="B70" s="78"/>
      <c r="C70" s="78"/>
      <c r="D70" s="78"/>
    </row>
  </sheetData>
  <mergeCells count="1">
    <mergeCell ref="E3:T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59990234076967686"/>
  </sheetPr>
  <dimension ref="C2:K56"/>
  <sheetViews>
    <sheetView showGridLines="0" tabSelected="1" zoomScale="80" zoomScaleNormal="80" workbookViewId="0">
      <selection activeCell="I9" sqref="I9"/>
    </sheetView>
  </sheetViews>
  <sheetFormatPr defaultRowHeight="15" x14ac:dyDescent="0.25"/>
  <cols>
    <col min="1" max="1" width="9.140625" style="150"/>
    <col min="2" max="2" width="7.28515625" style="150" customWidth="1"/>
    <col min="3" max="3" width="10.85546875" style="150" customWidth="1"/>
    <col min="4" max="4" width="11" style="150" customWidth="1"/>
    <col min="5" max="5" width="3.42578125" style="150" customWidth="1"/>
    <col min="6" max="7" width="41.7109375" style="150" customWidth="1"/>
    <col min="8" max="8" width="63.7109375" style="150" customWidth="1"/>
    <col min="9" max="9" width="77" style="150" customWidth="1"/>
    <col min="10" max="16384" width="9.140625" style="150"/>
  </cols>
  <sheetData>
    <row r="2" spans="3:11" ht="33" customHeight="1" x14ac:dyDescent="0.3">
      <c r="C2" s="444" t="s">
        <v>954</v>
      </c>
      <c r="D2" s="444"/>
      <c r="E2" s="291"/>
      <c r="F2" s="448" t="s">
        <v>955</v>
      </c>
      <c r="G2" s="449"/>
      <c r="H2" s="449"/>
      <c r="I2" s="449"/>
    </row>
    <row r="3" spans="3:11" ht="28.5" customHeight="1" x14ac:dyDescent="0.25">
      <c r="C3" s="444"/>
      <c r="D3" s="444"/>
      <c r="E3" s="291"/>
      <c r="F3" s="446" t="s">
        <v>956</v>
      </c>
      <c r="G3" s="447"/>
      <c r="H3" s="447"/>
      <c r="I3" s="447"/>
    </row>
    <row r="4" spans="3:11" ht="15.75" thickBot="1" x14ac:dyDescent="0.3">
      <c r="F4" s="262"/>
      <c r="G4" s="262"/>
      <c r="H4" s="262"/>
    </row>
    <row r="5" spans="3:11" ht="25.5" customHeight="1" x14ac:dyDescent="0.25">
      <c r="C5" s="445" t="s">
        <v>957</v>
      </c>
      <c r="D5" s="445"/>
      <c r="E5" s="167"/>
      <c r="F5" s="261" t="s">
        <v>958</v>
      </c>
      <c r="G5" s="261" t="s">
        <v>959</v>
      </c>
      <c r="H5" s="261" t="s">
        <v>960</v>
      </c>
      <c r="I5" s="260" t="s">
        <v>961</v>
      </c>
    </row>
    <row r="6" spans="3:11" ht="23.25" customHeight="1" thickBot="1" x14ac:dyDescent="0.3">
      <c r="C6" s="259"/>
      <c r="D6" s="259"/>
      <c r="E6" s="167"/>
      <c r="F6" s="450" t="s">
        <v>962</v>
      </c>
      <c r="G6" s="450"/>
      <c r="H6" s="450"/>
      <c r="I6" s="450"/>
      <c r="J6" s="167"/>
    </row>
    <row r="7" spans="3:11" s="245" customFormat="1" ht="12" customHeight="1" x14ac:dyDescent="0.25">
      <c r="C7" s="435" t="s">
        <v>963</v>
      </c>
      <c r="D7" s="435"/>
      <c r="F7" s="258"/>
      <c r="G7" s="255"/>
      <c r="H7" s="255"/>
      <c r="I7" s="255"/>
      <c r="J7" s="246"/>
    </row>
    <row r="8" spans="3:11" ht="48" customHeight="1" x14ac:dyDescent="0.25">
      <c r="C8" s="435"/>
      <c r="D8" s="435"/>
      <c r="E8" s="167"/>
      <c r="F8" s="432" t="s">
        <v>964</v>
      </c>
      <c r="G8" s="243" t="s">
        <v>965</v>
      </c>
      <c r="H8" s="242" t="s">
        <v>966</v>
      </c>
      <c r="I8" s="242" t="s">
        <v>967</v>
      </c>
      <c r="J8" s="167"/>
    </row>
    <row r="9" spans="3:11" ht="68.25" customHeight="1" x14ac:dyDescent="0.25">
      <c r="C9" s="435"/>
      <c r="D9" s="435"/>
      <c r="E9" s="167"/>
      <c r="F9" s="432"/>
      <c r="G9" s="243" t="s">
        <v>968</v>
      </c>
      <c r="H9" s="242" t="s">
        <v>969</v>
      </c>
      <c r="I9" s="242" t="s">
        <v>970</v>
      </c>
    </row>
    <row r="10" spans="3:11" ht="38.25" customHeight="1" thickBot="1" x14ac:dyDescent="0.3">
      <c r="C10" s="435"/>
      <c r="D10" s="435"/>
      <c r="F10" s="433"/>
      <c r="G10" s="257"/>
      <c r="H10" s="244" t="s">
        <v>971</v>
      </c>
      <c r="I10" s="250"/>
      <c r="J10" s="167"/>
      <c r="K10" s="167"/>
    </row>
    <row r="11" spans="3:11" ht="12" customHeight="1" x14ac:dyDescent="0.25">
      <c r="C11" s="434" t="s">
        <v>972</v>
      </c>
      <c r="D11" s="434"/>
      <c r="E11" s="167"/>
      <c r="F11" s="253"/>
      <c r="G11" s="253"/>
      <c r="H11" s="248"/>
      <c r="I11" s="249"/>
      <c r="J11" s="167"/>
      <c r="K11" s="167"/>
    </row>
    <row r="12" spans="3:11" ht="83.25" customHeight="1" x14ac:dyDescent="0.25">
      <c r="C12" s="435"/>
      <c r="D12" s="435"/>
      <c r="E12" s="167"/>
      <c r="F12" s="432" t="s">
        <v>973</v>
      </c>
      <c r="G12" s="441" t="s">
        <v>974</v>
      </c>
      <c r="H12" s="240" t="s">
        <v>975</v>
      </c>
      <c r="I12" s="240" t="s">
        <v>976</v>
      </c>
      <c r="J12" s="167"/>
    </row>
    <row r="13" spans="3:11" ht="51" customHeight="1" x14ac:dyDescent="0.25">
      <c r="C13" s="435"/>
      <c r="D13" s="435"/>
      <c r="E13" s="167"/>
      <c r="F13" s="432"/>
      <c r="G13" s="441"/>
      <c r="H13" s="240" t="s">
        <v>977</v>
      </c>
      <c r="I13" s="240" t="s">
        <v>978</v>
      </c>
      <c r="J13" s="167"/>
    </row>
    <row r="14" spans="3:11" ht="39.75" customHeight="1" thickBot="1" x14ac:dyDescent="0.3">
      <c r="C14" s="436"/>
      <c r="D14" s="436"/>
      <c r="E14" s="167"/>
      <c r="F14" s="433"/>
      <c r="G14" s="254"/>
      <c r="H14" s="240" t="s">
        <v>979</v>
      </c>
      <c r="I14" s="240" t="s">
        <v>980</v>
      </c>
      <c r="J14" s="167"/>
    </row>
    <row r="15" spans="3:11" ht="9.75" customHeight="1" x14ac:dyDescent="0.25">
      <c r="C15" s="434" t="s">
        <v>981</v>
      </c>
      <c r="D15" s="434"/>
      <c r="E15" s="167"/>
      <c r="F15" s="243"/>
      <c r="G15" s="240"/>
      <c r="H15" s="252"/>
      <c r="I15" s="252"/>
      <c r="J15" s="167"/>
    </row>
    <row r="16" spans="3:11" ht="66" customHeight="1" x14ac:dyDescent="0.25">
      <c r="C16" s="435"/>
      <c r="D16" s="435"/>
      <c r="F16" s="432" t="s">
        <v>982</v>
      </c>
      <c r="G16" s="441" t="s">
        <v>983</v>
      </c>
      <c r="H16" s="242" t="s">
        <v>984</v>
      </c>
      <c r="I16" s="242" t="s">
        <v>985</v>
      </c>
      <c r="J16" s="167"/>
    </row>
    <row r="17" spans="3:10" ht="79.5" customHeight="1" x14ac:dyDescent="0.25">
      <c r="C17" s="435"/>
      <c r="D17" s="435"/>
      <c r="F17" s="432"/>
      <c r="G17" s="441"/>
      <c r="H17" s="242" t="s">
        <v>986</v>
      </c>
      <c r="I17" s="242"/>
      <c r="J17" s="167"/>
    </row>
    <row r="18" spans="3:10" ht="92.25" customHeight="1" thickBot="1" x14ac:dyDescent="0.3">
      <c r="C18" s="436"/>
      <c r="D18" s="436"/>
      <c r="F18" s="432"/>
      <c r="G18" s="242"/>
      <c r="H18" s="242" t="s">
        <v>987</v>
      </c>
      <c r="I18" s="242"/>
      <c r="J18" s="167"/>
    </row>
    <row r="19" spans="3:10" ht="27.75" customHeight="1" thickBot="1" x14ac:dyDescent="0.3">
      <c r="C19" s="451"/>
      <c r="D19" s="451"/>
      <c r="E19" s="167"/>
      <c r="F19" s="440" t="s">
        <v>988</v>
      </c>
      <c r="G19" s="440"/>
      <c r="H19" s="440"/>
      <c r="I19" s="440"/>
    </row>
    <row r="20" spans="3:10" s="245" customFormat="1" ht="9" customHeight="1" x14ac:dyDescent="0.25">
      <c r="C20" s="256"/>
      <c r="D20" s="256"/>
      <c r="E20" s="246"/>
      <c r="F20" s="247"/>
      <c r="G20" s="247"/>
      <c r="H20" s="255"/>
      <c r="I20" s="247"/>
    </row>
    <row r="21" spans="3:10" ht="56.25" customHeight="1" x14ac:dyDescent="0.25">
      <c r="C21" s="435" t="s">
        <v>989</v>
      </c>
      <c r="D21" s="435"/>
      <c r="E21" s="167"/>
      <c r="F21" s="432" t="s">
        <v>990</v>
      </c>
      <c r="G21" s="242" t="s">
        <v>991</v>
      </c>
      <c r="H21" s="242" t="s">
        <v>992</v>
      </c>
      <c r="I21" s="242" t="s">
        <v>993</v>
      </c>
      <c r="J21" s="167"/>
    </row>
    <row r="22" spans="3:10" ht="25.5" customHeight="1" x14ac:dyDescent="0.25">
      <c r="C22" s="435"/>
      <c r="D22" s="435"/>
      <c r="E22" s="167"/>
      <c r="F22" s="432"/>
      <c r="G22" s="441" t="s">
        <v>994</v>
      </c>
      <c r="H22" s="441" t="s">
        <v>995</v>
      </c>
      <c r="I22" s="242" t="s">
        <v>996</v>
      </c>
    </row>
    <row r="23" spans="3:10" ht="42" customHeight="1" thickBot="1" x14ac:dyDescent="0.3">
      <c r="C23" s="436"/>
      <c r="D23" s="436"/>
      <c r="F23" s="433"/>
      <c r="G23" s="442"/>
      <c r="H23" s="442"/>
      <c r="I23" s="244" t="s">
        <v>997</v>
      </c>
      <c r="J23" s="167"/>
    </row>
    <row r="24" spans="3:10" s="246" customFormat="1" ht="8.25" customHeight="1" x14ac:dyDescent="0.25">
      <c r="C24" s="251"/>
      <c r="D24" s="251"/>
      <c r="F24" s="243"/>
      <c r="G24" s="242"/>
      <c r="H24" s="242"/>
      <c r="I24" s="242"/>
    </row>
    <row r="25" spans="3:10" ht="65.25" customHeight="1" x14ac:dyDescent="0.25">
      <c r="C25" s="435" t="s">
        <v>998</v>
      </c>
      <c r="D25" s="435"/>
      <c r="E25" s="167"/>
      <c r="F25" s="432" t="s">
        <v>999</v>
      </c>
      <c r="G25" s="240" t="s">
        <v>1000</v>
      </c>
      <c r="H25" s="240" t="s">
        <v>1001</v>
      </c>
      <c r="I25" s="240" t="s">
        <v>1002</v>
      </c>
      <c r="J25" s="167"/>
    </row>
    <row r="26" spans="3:10" ht="45" customHeight="1" x14ac:dyDescent="0.25">
      <c r="C26" s="435"/>
      <c r="D26" s="435"/>
      <c r="F26" s="432"/>
      <c r="G26" s="240" t="s">
        <v>1003</v>
      </c>
      <c r="H26" s="240" t="s">
        <v>1004</v>
      </c>
      <c r="I26" s="240" t="s">
        <v>1005</v>
      </c>
      <c r="J26" s="167"/>
    </row>
    <row r="27" spans="3:10" ht="52.5" customHeight="1" thickBot="1" x14ac:dyDescent="0.3">
      <c r="C27" s="436"/>
      <c r="D27" s="436"/>
      <c r="F27" s="432"/>
      <c r="G27" s="240" t="s">
        <v>1006</v>
      </c>
      <c r="H27" s="240"/>
      <c r="I27" s="254" t="s">
        <v>1007</v>
      </c>
      <c r="J27" s="167"/>
    </row>
    <row r="28" spans="3:10" s="245" customFormat="1" ht="12.75" customHeight="1" x14ac:dyDescent="0.25">
      <c r="C28" s="251"/>
      <c r="D28" s="251"/>
      <c r="F28" s="253"/>
      <c r="G28" s="252"/>
      <c r="H28" s="252"/>
      <c r="I28" s="240"/>
      <c r="J28" s="246"/>
    </row>
    <row r="29" spans="3:10" ht="57.75" customHeight="1" x14ac:dyDescent="0.25">
      <c r="C29" s="435" t="s">
        <v>1008</v>
      </c>
      <c r="D29" s="435"/>
      <c r="F29" s="432" t="s">
        <v>1009</v>
      </c>
      <c r="G29" s="441" t="s">
        <v>1010</v>
      </c>
      <c r="H29" s="242" t="s">
        <v>1011</v>
      </c>
      <c r="I29" s="242" t="s">
        <v>1012</v>
      </c>
    </row>
    <row r="30" spans="3:10" ht="64.5" customHeight="1" x14ac:dyDescent="0.25">
      <c r="C30" s="435"/>
      <c r="D30" s="435"/>
      <c r="F30" s="432"/>
      <c r="G30" s="441"/>
      <c r="H30" s="441" t="s">
        <v>1013</v>
      </c>
      <c r="I30" s="242" t="s">
        <v>1014</v>
      </c>
    </row>
    <row r="31" spans="3:10" ht="23.25" customHeight="1" thickBot="1" x14ac:dyDescent="0.3">
      <c r="C31" s="436"/>
      <c r="D31" s="436"/>
      <c r="F31" s="433"/>
      <c r="G31" s="442"/>
      <c r="H31" s="442"/>
      <c r="I31" s="242" t="s">
        <v>1015</v>
      </c>
      <c r="J31" s="167"/>
    </row>
    <row r="32" spans="3:10" ht="8.25" customHeight="1" x14ac:dyDescent="0.25">
      <c r="C32" s="251"/>
      <c r="D32" s="251"/>
      <c r="F32" s="243"/>
      <c r="G32" s="242"/>
      <c r="H32" s="242"/>
      <c r="I32" s="248"/>
      <c r="J32" s="167"/>
    </row>
    <row r="33" spans="3:10" ht="66.75" customHeight="1" x14ac:dyDescent="0.25">
      <c r="C33" s="435" t="s">
        <v>1016</v>
      </c>
      <c r="D33" s="435"/>
      <c r="F33" s="432" t="s">
        <v>1017</v>
      </c>
      <c r="G33" s="242" t="s">
        <v>1018</v>
      </c>
      <c r="H33" s="242" t="s">
        <v>1019</v>
      </c>
      <c r="I33" s="242" t="s">
        <v>1020</v>
      </c>
    </row>
    <row r="34" spans="3:10" ht="50.25" customHeight="1" x14ac:dyDescent="0.25">
      <c r="C34" s="435"/>
      <c r="D34" s="435"/>
      <c r="F34" s="432"/>
      <c r="G34" s="242" t="s">
        <v>1021</v>
      </c>
      <c r="H34" s="242" t="s">
        <v>1022</v>
      </c>
      <c r="I34" s="441" t="s">
        <v>1023</v>
      </c>
      <c r="J34" s="167"/>
    </row>
    <row r="35" spans="3:10" ht="33.75" customHeight="1" x14ac:dyDescent="0.25">
      <c r="C35" s="435"/>
      <c r="D35" s="435"/>
      <c r="F35" s="432"/>
      <c r="G35" s="441" t="s">
        <v>1024</v>
      </c>
      <c r="H35" s="242" t="s">
        <v>1025</v>
      </c>
      <c r="I35" s="441"/>
      <c r="J35" s="167"/>
    </row>
    <row r="36" spans="3:10" ht="25.5" customHeight="1" thickBot="1" x14ac:dyDescent="0.3">
      <c r="C36" s="436"/>
      <c r="D36" s="436"/>
      <c r="F36" s="433"/>
      <c r="G36" s="442"/>
      <c r="H36" s="244" t="s">
        <v>1026</v>
      </c>
      <c r="I36" s="442"/>
      <c r="J36" s="167"/>
    </row>
    <row r="37" spans="3:10" s="245" customFormat="1" ht="10.5" customHeight="1" x14ac:dyDescent="0.25">
      <c r="C37" s="434" t="s">
        <v>1027</v>
      </c>
      <c r="D37" s="434"/>
      <c r="F37" s="243"/>
      <c r="G37" s="242"/>
      <c r="H37" s="242"/>
      <c r="I37" s="242"/>
      <c r="J37" s="246"/>
    </row>
    <row r="38" spans="3:10" ht="53.25" customHeight="1" x14ac:dyDescent="0.25">
      <c r="C38" s="435"/>
      <c r="D38" s="435"/>
      <c r="F38" s="432" t="s">
        <v>1028</v>
      </c>
      <c r="G38" s="242" t="s">
        <v>1029</v>
      </c>
      <c r="H38" s="242" t="s">
        <v>1030</v>
      </c>
      <c r="I38" s="242" t="s">
        <v>1031</v>
      </c>
      <c r="J38" s="167"/>
    </row>
    <row r="39" spans="3:10" ht="55.5" customHeight="1" x14ac:dyDescent="0.25">
      <c r="C39" s="435"/>
      <c r="D39" s="435"/>
      <c r="F39" s="432"/>
      <c r="G39" s="242" t="s">
        <v>1032</v>
      </c>
      <c r="H39" s="242" t="s">
        <v>1033</v>
      </c>
      <c r="I39" s="242" t="s">
        <v>1034</v>
      </c>
      <c r="J39" s="167"/>
    </row>
    <row r="40" spans="3:10" ht="51.75" customHeight="1" thickBot="1" x14ac:dyDescent="0.3">
      <c r="C40" s="436"/>
      <c r="D40" s="436"/>
      <c r="F40" s="433"/>
      <c r="G40" s="244" t="s">
        <v>1035</v>
      </c>
      <c r="H40" s="250"/>
      <c r="I40" s="242"/>
      <c r="J40" s="167"/>
    </row>
    <row r="41" spans="3:10" s="245" customFormat="1" ht="12" customHeight="1" x14ac:dyDescent="0.25">
      <c r="C41" s="434" t="s">
        <v>1036</v>
      </c>
      <c r="D41" s="434"/>
      <c r="F41" s="437" t="s">
        <v>1037</v>
      </c>
      <c r="G41" s="242"/>
      <c r="H41" s="249"/>
      <c r="I41" s="248"/>
      <c r="J41" s="246"/>
    </row>
    <row r="42" spans="3:10" ht="52.5" customHeight="1" x14ac:dyDescent="0.25">
      <c r="C42" s="435"/>
      <c r="D42" s="435"/>
      <c r="F42" s="438"/>
      <c r="G42" s="242" t="s">
        <v>1038</v>
      </c>
      <c r="H42" s="242" t="s">
        <v>1039</v>
      </c>
      <c r="I42" s="242" t="s">
        <v>1040</v>
      </c>
      <c r="J42" s="167"/>
    </row>
    <row r="43" spans="3:10" ht="36" customHeight="1" x14ac:dyDescent="0.25">
      <c r="C43" s="435"/>
      <c r="D43" s="435"/>
      <c r="F43" s="438"/>
      <c r="G43" s="242" t="s">
        <v>1041</v>
      </c>
      <c r="H43" s="242" t="s">
        <v>1042</v>
      </c>
      <c r="I43" s="242" t="s">
        <v>1043</v>
      </c>
      <c r="J43" s="167"/>
    </row>
    <row r="44" spans="3:10" ht="39.75" customHeight="1" thickBot="1" x14ac:dyDescent="0.3">
      <c r="C44" s="436"/>
      <c r="D44" s="436"/>
      <c r="F44" s="439"/>
      <c r="G44" s="244"/>
      <c r="H44" s="244" t="s">
        <v>1044</v>
      </c>
      <c r="I44" s="244" t="s">
        <v>1045</v>
      </c>
      <c r="J44" s="167"/>
    </row>
    <row r="45" spans="3:10" ht="24" customHeight="1" thickBot="1" x14ac:dyDescent="0.3">
      <c r="C45" s="443"/>
      <c r="D45" s="443"/>
      <c r="F45" s="440" t="s">
        <v>1046</v>
      </c>
      <c r="G45" s="440"/>
      <c r="H45" s="440"/>
      <c r="I45" s="440"/>
      <c r="J45" s="167"/>
    </row>
    <row r="46" spans="3:10" s="245" customFormat="1" ht="7.5" customHeight="1" x14ac:dyDescent="0.25">
      <c r="C46" s="434" t="s">
        <v>1047</v>
      </c>
      <c r="D46" s="434"/>
      <c r="F46" s="247"/>
      <c r="G46" s="247"/>
      <c r="H46" s="247"/>
      <c r="I46" s="247"/>
      <c r="J46" s="246"/>
    </row>
    <row r="47" spans="3:10" ht="60.75" customHeight="1" x14ac:dyDescent="0.25">
      <c r="C47" s="435"/>
      <c r="D47" s="435"/>
      <c r="F47" s="432" t="s">
        <v>1048</v>
      </c>
      <c r="G47" s="242" t="s">
        <v>1049</v>
      </c>
      <c r="H47" s="242" t="s">
        <v>1050</v>
      </c>
      <c r="I47" s="242" t="s">
        <v>1051</v>
      </c>
      <c r="J47" s="167"/>
    </row>
    <row r="48" spans="3:10" ht="50.25" customHeight="1" thickBot="1" x14ac:dyDescent="0.3">
      <c r="C48" s="436"/>
      <c r="D48" s="436"/>
      <c r="F48" s="433"/>
      <c r="G48" s="244" t="s">
        <v>1052</v>
      </c>
      <c r="H48" s="244" t="s">
        <v>1053</v>
      </c>
      <c r="I48" s="244" t="s">
        <v>1054</v>
      </c>
      <c r="J48" s="167"/>
    </row>
    <row r="49" spans="3:10" ht="9.75" customHeight="1" x14ac:dyDescent="0.25">
      <c r="C49" s="434" t="s">
        <v>1055</v>
      </c>
      <c r="D49" s="434"/>
      <c r="F49" s="243"/>
      <c r="G49" s="242"/>
      <c r="H49" s="242"/>
      <c r="I49" s="242"/>
      <c r="J49" s="167"/>
    </row>
    <row r="50" spans="3:10" ht="66.75" customHeight="1" x14ac:dyDescent="0.25">
      <c r="C50" s="435"/>
      <c r="D50" s="435"/>
      <c r="F50" s="432" t="s">
        <v>1056</v>
      </c>
      <c r="G50" s="242" t="s">
        <v>1057</v>
      </c>
      <c r="H50" s="242" t="s">
        <v>1058</v>
      </c>
      <c r="I50" s="242" t="s">
        <v>1059</v>
      </c>
    </row>
    <row r="51" spans="3:10" ht="72" customHeight="1" x14ac:dyDescent="0.25">
      <c r="C51" s="435"/>
      <c r="D51" s="435"/>
      <c r="F51" s="432"/>
      <c r="G51" s="242" t="s">
        <v>1060</v>
      </c>
      <c r="H51" s="242" t="s">
        <v>1061</v>
      </c>
      <c r="I51" s="242" t="s">
        <v>1062</v>
      </c>
      <c r="J51" s="167"/>
    </row>
    <row r="52" spans="3:10" ht="64.5" customHeight="1" thickBot="1" x14ac:dyDescent="0.3">
      <c r="C52" s="436"/>
      <c r="D52" s="436"/>
      <c r="F52" s="433"/>
      <c r="G52" s="244"/>
      <c r="H52" s="244" t="s">
        <v>1063</v>
      </c>
      <c r="I52" s="244" t="s">
        <v>1064</v>
      </c>
    </row>
    <row r="53" spans="3:10" ht="9.75" customHeight="1" x14ac:dyDescent="0.25">
      <c r="C53" s="434" t="s">
        <v>1065</v>
      </c>
      <c r="D53" s="434"/>
      <c r="F53" s="243"/>
      <c r="G53" s="242"/>
      <c r="H53" s="242"/>
      <c r="I53" s="242"/>
    </row>
    <row r="54" spans="3:10" ht="56.25" customHeight="1" x14ac:dyDescent="0.25">
      <c r="C54" s="435"/>
      <c r="D54" s="435"/>
      <c r="E54" s="167"/>
      <c r="F54" s="432" t="s">
        <v>1066</v>
      </c>
      <c r="G54" s="242" t="s">
        <v>1067</v>
      </c>
      <c r="H54" s="242" t="s">
        <v>1068</v>
      </c>
      <c r="I54" s="242" t="s">
        <v>1069</v>
      </c>
    </row>
    <row r="55" spans="3:10" ht="54.75" customHeight="1" thickBot="1" x14ac:dyDescent="0.3">
      <c r="C55" s="436"/>
      <c r="D55" s="436"/>
      <c r="F55" s="432"/>
      <c r="G55" s="242"/>
      <c r="H55" s="241" t="s">
        <v>1070</v>
      </c>
      <c r="I55" s="240" t="s">
        <v>1071</v>
      </c>
      <c r="J55" s="167"/>
    </row>
    <row r="56" spans="3:10" x14ac:dyDescent="0.25">
      <c r="F56" s="239"/>
      <c r="G56" s="239"/>
      <c r="H56" s="239"/>
      <c r="I56" s="239"/>
    </row>
  </sheetData>
  <sheetProtection formatCells="0" formatColumns="0" formatRows="0" insertColumns="0" insertRows="0" insertHyperlinks="0" deleteColumns="0" deleteRows="0" sort="0" autoFilter="0" pivotTables="0"/>
  <mergeCells count="41">
    <mergeCell ref="H30:H31"/>
    <mergeCell ref="C46:D48"/>
    <mergeCell ref="C49:D52"/>
    <mergeCell ref="G16:G17"/>
    <mergeCell ref="G29:G31"/>
    <mergeCell ref="F50:F52"/>
    <mergeCell ref="F19:I19"/>
    <mergeCell ref="H22:H23"/>
    <mergeCell ref="G12:G13"/>
    <mergeCell ref="F25:F27"/>
    <mergeCell ref="C19:D19"/>
    <mergeCell ref="G22:G23"/>
    <mergeCell ref="F29:F31"/>
    <mergeCell ref="F12:F14"/>
    <mergeCell ref="F8:F10"/>
    <mergeCell ref="C11:D14"/>
    <mergeCell ref="F16:F18"/>
    <mergeCell ref="F38:F40"/>
    <mergeCell ref="C29:D31"/>
    <mergeCell ref="C37:D40"/>
    <mergeCell ref="C25:D27"/>
    <mergeCell ref="F21:F23"/>
    <mergeCell ref="C21:D23"/>
    <mergeCell ref="C15:D18"/>
    <mergeCell ref="C7:D10"/>
    <mergeCell ref="C2:D3"/>
    <mergeCell ref="C5:D5"/>
    <mergeCell ref="F3:I3"/>
    <mergeCell ref="F2:I2"/>
    <mergeCell ref="F6:I6"/>
    <mergeCell ref="F54:F55"/>
    <mergeCell ref="F33:F36"/>
    <mergeCell ref="C53:D55"/>
    <mergeCell ref="C41:D44"/>
    <mergeCell ref="F41:F44"/>
    <mergeCell ref="F45:I45"/>
    <mergeCell ref="C33:D36"/>
    <mergeCell ref="I34:I36"/>
    <mergeCell ref="F47:F48"/>
    <mergeCell ref="C45:D45"/>
    <mergeCell ref="G35:G36"/>
  </mergeCells>
  <pageMargins left="0.7" right="0.7" top="0.75" bottom="0.75" header="0.3" footer="0.3"/>
  <pageSetup paperSize="9" scale="46" orientation="landscape" r:id="rId1"/>
  <rowBreaks count="1" manualBreakCount="1">
    <brk id="3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41"/>
  <sheetViews>
    <sheetView zoomScale="115" zoomScaleNormal="115" workbookViewId="0">
      <selection activeCell="F3" sqref="F3"/>
    </sheetView>
  </sheetViews>
  <sheetFormatPr defaultColWidth="11.42578125" defaultRowHeight="15" x14ac:dyDescent="0.25"/>
  <cols>
    <col min="1" max="1" width="5" style="12" customWidth="1"/>
    <col min="2" max="2" width="45.7109375" style="12" customWidth="1"/>
    <col min="3" max="3" width="6" style="12" customWidth="1"/>
    <col min="4" max="4" width="62.28515625" style="12" customWidth="1"/>
    <col min="5" max="5" width="7.28515625" style="8" customWidth="1"/>
    <col min="6" max="6" width="111.42578125" style="8" customWidth="1"/>
    <col min="7" max="7" width="5.28515625" style="12" customWidth="1"/>
    <col min="8" max="16384" width="11.42578125" style="12"/>
  </cols>
  <sheetData>
    <row r="1" spans="1:12" ht="11.25" customHeight="1" x14ac:dyDescent="0.25">
      <c r="B1" s="13" t="s">
        <v>1164</v>
      </c>
      <c r="C1" s="8"/>
      <c r="D1" s="13" t="s">
        <v>1165</v>
      </c>
      <c r="F1" s="13" t="s">
        <v>1166</v>
      </c>
      <c r="G1" s="109" t="s">
        <v>1167</v>
      </c>
      <c r="H1" s="26"/>
      <c r="I1" s="26"/>
      <c r="J1" s="26"/>
      <c r="K1" s="26"/>
      <c r="L1" s="26"/>
    </row>
    <row r="2" spans="1:12" ht="11.25" customHeight="1" x14ac:dyDescent="0.25">
      <c r="A2" s="8" t="s">
        <v>1168</v>
      </c>
      <c r="B2" s="8" t="s">
        <v>1169</v>
      </c>
      <c r="C2" s="8" t="s">
        <v>1170</v>
      </c>
      <c r="D2" s="8" t="s">
        <v>1171</v>
      </c>
      <c r="E2" s="8" t="s">
        <v>1172</v>
      </c>
      <c r="F2" s="8" t="s">
        <v>1173</v>
      </c>
      <c r="G2" s="110">
        <v>1</v>
      </c>
    </row>
    <row r="3" spans="1:12" ht="11.25" customHeight="1" x14ac:dyDescent="0.25">
      <c r="A3" s="8"/>
      <c r="B3" s="8"/>
      <c r="C3" s="8"/>
      <c r="D3" s="8"/>
      <c r="E3" s="8" t="s">
        <v>1174</v>
      </c>
      <c r="F3" s="8" t="s">
        <v>1175</v>
      </c>
      <c r="G3" s="110">
        <v>1</v>
      </c>
    </row>
    <row r="4" spans="1:12" ht="11.25" customHeight="1" x14ac:dyDescent="0.25">
      <c r="A4" s="8"/>
      <c r="B4" s="8"/>
      <c r="D4" s="14"/>
      <c r="E4" s="8" t="s">
        <v>1176</v>
      </c>
      <c r="F4" s="8" t="s">
        <v>1177</v>
      </c>
      <c r="G4" s="110">
        <v>1</v>
      </c>
    </row>
    <row r="5" spans="1:12" ht="11.25" customHeight="1" x14ac:dyDescent="0.25">
      <c r="A5" s="8"/>
      <c r="B5" s="8"/>
      <c r="D5" s="14"/>
      <c r="E5" s="8" t="s">
        <v>1178</v>
      </c>
      <c r="F5" s="8" t="s">
        <v>1179</v>
      </c>
      <c r="G5" s="110">
        <v>1</v>
      </c>
    </row>
    <row r="6" spans="1:12" ht="11.25" customHeight="1" x14ac:dyDescent="0.25">
      <c r="A6" s="8"/>
      <c r="B6" s="8"/>
      <c r="D6" s="14"/>
      <c r="E6" s="8" t="s">
        <v>1180</v>
      </c>
      <c r="F6" s="9" t="s">
        <v>1181</v>
      </c>
      <c r="G6" s="110">
        <v>1</v>
      </c>
    </row>
    <row r="7" spans="1:12" ht="11.25" customHeight="1" x14ac:dyDescent="0.25">
      <c r="A7" s="8"/>
      <c r="B7" s="8"/>
      <c r="D7" s="14"/>
      <c r="E7" s="8" t="s">
        <v>1182</v>
      </c>
      <c r="F7" s="8" t="s">
        <v>1183</v>
      </c>
      <c r="G7" s="110">
        <v>1</v>
      </c>
    </row>
    <row r="8" spans="1:12" ht="11.25" customHeight="1" x14ac:dyDescent="0.25">
      <c r="A8" s="8"/>
      <c r="B8" s="8"/>
      <c r="G8" s="110"/>
    </row>
    <row r="9" spans="1:12" ht="11.25" customHeight="1" x14ac:dyDescent="0.25">
      <c r="A9" s="8"/>
      <c r="B9" s="8"/>
      <c r="C9" s="8" t="s">
        <v>1184</v>
      </c>
      <c r="D9" s="8" t="s">
        <v>1185</v>
      </c>
      <c r="E9" s="8" t="s">
        <v>1186</v>
      </c>
      <c r="F9" s="9" t="s">
        <v>1187</v>
      </c>
      <c r="G9" s="110">
        <v>1</v>
      </c>
    </row>
    <row r="10" spans="1:12" ht="11.25" customHeight="1" x14ac:dyDescent="0.25">
      <c r="A10" s="8"/>
      <c r="B10" s="8"/>
      <c r="C10" s="8"/>
      <c r="E10" s="8" t="s">
        <v>1188</v>
      </c>
      <c r="F10" s="9" t="s">
        <v>1189</v>
      </c>
      <c r="G10" s="110">
        <v>1</v>
      </c>
    </row>
    <row r="11" spans="1:12" ht="11.25" customHeight="1" x14ac:dyDescent="0.25">
      <c r="A11" s="8"/>
      <c r="B11" s="8"/>
      <c r="C11" s="8"/>
      <c r="D11" s="8"/>
      <c r="E11" s="8" t="s">
        <v>1190</v>
      </c>
      <c r="F11" s="100" t="s">
        <v>1191</v>
      </c>
      <c r="G11" s="110">
        <v>1</v>
      </c>
    </row>
    <row r="12" spans="1:12" ht="11.25" customHeight="1" x14ac:dyDescent="0.25">
      <c r="A12" s="8"/>
      <c r="B12" s="8"/>
      <c r="C12" s="8"/>
      <c r="D12" s="8"/>
      <c r="E12" s="8" t="s">
        <v>1192</v>
      </c>
      <c r="F12" s="8" t="s">
        <v>1193</v>
      </c>
      <c r="G12" s="110">
        <v>1</v>
      </c>
    </row>
    <row r="13" spans="1:12" ht="11.25" customHeight="1" x14ac:dyDescent="0.25">
      <c r="A13" s="8"/>
      <c r="B13" s="8"/>
      <c r="C13" s="8"/>
      <c r="D13" s="8"/>
      <c r="E13" s="8" t="s">
        <v>1194</v>
      </c>
      <c r="F13" s="8" t="s">
        <v>1195</v>
      </c>
      <c r="G13" s="110">
        <v>1</v>
      </c>
    </row>
    <row r="14" spans="1:12" ht="11.25" customHeight="1" x14ac:dyDescent="0.25">
      <c r="A14" s="8"/>
      <c r="B14" s="8"/>
      <c r="C14" s="8"/>
      <c r="D14" s="8"/>
      <c r="E14" s="8" t="s">
        <v>1196</v>
      </c>
      <c r="F14" s="9" t="s">
        <v>1197</v>
      </c>
      <c r="G14" s="110">
        <v>1</v>
      </c>
    </row>
    <row r="15" spans="1:12" ht="11.25" customHeight="1" x14ac:dyDescent="0.25">
      <c r="A15" s="8"/>
      <c r="B15" s="8"/>
      <c r="C15" s="8"/>
      <c r="D15" s="8"/>
      <c r="E15" s="8" t="s">
        <v>1198</v>
      </c>
      <c r="F15" s="101" t="s">
        <v>1199</v>
      </c>
      <c r="G15" s="110">
        <v>1</v>
      </c>
    </row>
    <row r="16" spans="1:12" ht="11.25" customHeight="1" x14ac:dyDescent="0.25">
      <c r="A16" s="8"/>
      <c r="B16" s="8"/>
      <c r="C16" s="8"/>
      <c r="D16" s="8"/>
      <c r="E16" s="8" t="s">
        <v>1200</v>
      </c>
      <c r="F16" s="9" t="s">
        <v>1201</v>
      </c>
      <c r="G16" s="110">
        <v>1</v>
      </c>
    </row>
    <row r="17" spans="1:7" ht="11.25" customHeight="1" x14ac:dyDescent="0.25">
      <c r="A17" s="10"/>
      <c r="B17" s="14"/>
      <c r="C17" s="8"/>
      <c r="D17" s="14"/>
      <c r="E17" s="8" t="s">
        <v>1202</v>
      </c>
      <c r="F17" s="9" t="s">
        <v>1203</v>
      </c>
      <c r="G17" s="110">
        <v>1</v>
      </c>
    </row>
    <row r="18" spans="1:7" ht="11.25" customHeight="1" x14ac:dyDescent="0.25">
      <c r="A18" s="10"/>
      <c r="B18" s="14"/>
      <c r="C18" s="14"/>
      <c r="E18" s="8" t="s">
        <v>1204</v>
      </c>
      <c r="F18" s="9" t="s">
        <v>1205</v>
      </c>
      <c r="G18" s="110">
        <v>1</v>
      </c>
    </row>
    <row r="19" spans="1:7" ht="11.25" customHeight="1" x14ac:dyDescent="0.25">
      <c r="A19" s="10"/>
      <c r="B19" s="14"/>
      <c r="C19" s="14"/>
      <c r="D19" s="14"/>
      <c r="E19" s="14"/>
      <c r="F19" s="14"/>
      <c r="G19" s="110"/>
    </row>
    <row r="20" spans="1:7" ht="11.25" customHeight="1" x14ac:dyDescent="0.25">
      <c r="A20" s="8"/>
      <c r="C20" s="8" t="s">
        <v>1206</v>
      </c>
      <c r="D20" s="8" t="s">
        <v>1207</v>
      </c>
      <c r="E20" s="8" t="s">
        <v>1208</v>
      </c>
      <c r="F20" s="8" t="s">
        <v>1209</v>
      </c>
      <c r="G20" s="110">
        <v>1</v>
      </c>
    </row>
    <row r="21" spans="1:7" ht="11.25" customHeight="1" x14ac:dyDescent="0.25">
      <c r="A21" s="8"/>
      <c r="C21" s="8"/>
      <c r="D21" s="8"/>
      <c r="E21" s="8" t="s">
        <v>1210</v>
      </c>
      <c r="F21" s="8" t="s">
        <v>1211</v>
      </c>
      <c r="G21" s="110">
        <v>1</v>
      </c>
    </row>
    <row r="22" spans="1:7" ht="11.25" customHeight="1" x14ac:dyDescent="0.25">
      <c r="A22" s="8"/>
      <c r="C22" s="14"/>
      <c r="E22" s="8" t="s">
        <v>1212</v>
      </c>
      <c r="F22" s="9" t="s">
        <v>1213</v>
      </c>
      <c r="G22" s="110">
        <v>1</v>
      </c>
    </row>
    <row r="23" spans="1:7" ht="11.25" customHeight="1" x14ac:dyDescent="0.25">
      <c r="A23" s="8"/>
      <c r="C23" s="14"/>
      <c r="E23" s="8" t="s">
        <v>1214</v>
      </c>
      <c r="F23" s="14" t="s">
        <v>1215</v>
      </c>
      <c r="G23" s="110">
        <v>1</v>
      </c>
    </row>
    <row r="24" spans="1:7" ht="11.25" customHeight="1" x14ac:dyDescent="0.25">
      <c r="A24" s="8"/>
      <c r="C24" s="8"/>
      <c r="D24" s="8"/>
      <c r="E24" s="8" t="s">
        <v>1216</v>
      </c>
      <c r="F24" s="9" t="s">
        <v>1217</v>
      </c>
      <c r="G24" s="110">
        <v>1</v>
      </c>
    </row>
    <row r="25" spans="1:7" ht="11.25" customHeight="1" x14ac:dyDescent="0.25">
      <c r="A25" s="8"/>
      <c r="C25" s="8"/>
      <c r="D25" s="8"/>
      <c r="E25" s="8" t="s">
        <v>1218</v>
      </c>
      <c r="F25" s="14" t="s">
        <v>1219</v>
      </c>
      <c r="G25" s="110">
        <v>1</v>
      </c>
    </row>
    <row r="26" spans="1:7" ht="11.25" customHeight="1" x14ac:dyDescent="0.25">
      <c r="A26" s="8"/>
      <c r="C26" s="8"/>
      <c r="D26" s="8"/>
      <c r="E26" s="14"/>
      <c r="F26" s="12"/>
      <c r="G26" s="110"/>
    </row>
    <row r="27" spans="1:7" ht="11.25" customHeight="1" x14ac:dyDescent="0.25">
      <c r="A27" s="8" t="s">
        <v>1220</v>
      </c>
      <c r="B27" s="8" t="s">
        <v>1221</v>
      </c>
      <c r="C27" s="8" t="s">
        <v>1222</v>
      </c>
      <c r="D27" s="8" t="s">
        <v>1223</v>
      </c>
      <c r="E27" s="8" t="s">
        <v>1224</v>
      </c>
      <c r="F27" s="8" t="s">
        <v>1225</v>
      </c>
      <c r="G27" s="110">
        <v>1</v>
      </c>
    </row>
    <row r="28" spans="1:7" ht="11.25" customHeight="1" x14ac:dyDescent="0.25">
      <c r="A28" s="8"/>
      <c r="B28" s="8"/>
      <c r="C28" s="8"/>
      <c r="D28" s="8"/>
      <c r="E28" s="8" t="s">
        <v>1226</v>
      </c>
      <c r="F28" s="9" t="s">
        <v>1227</v>
      </c>
      <c r="G28" s="110">
        <v>1</v>
      </c>
    </row>
    <row r="29" spans="1:7" ht="11.25" customHeight="1" x14ac:dyDescent="0.25">
      <c r="A29" s="8"/>
      <c r="B29" s="8"/>
      <c r="C29" s="8"/>
      <c r="D29" s="8"/>
      <c r="E29" s="8" t="s">
        <v>1228</v>
      </c>
      <c r="F29" s="9" t="s">
        <v>1229</v>
      </c>
      <c r="G29" s="110">
        <v>1</v>
      </c>
    </row>
    <row r="30" spans="1:7" ht="11.25" customHeight="1" x14ac:dyDescent="0.25">
      <c r="A30" s="8"/>
      <c r="C30" s="8"/>
      <c r="D30" s="8"/>
      <c r="E30" s="8" t="s">
        <v>1230</v>
      </c>
      <c r="F30" s="9" t="s">
        <v>1231</v>
      </c>
      <c r="G30" s="110">
        <v>1</v>
      </c>
    </row>
    <row r="31" spans="1:7" ht="11.25" customHeight="1" x14ac:dyDescent="0.25">
      <c r="A31" s="8"/>
      <c r="C31" s="8"/>
      <c r="D31" s="8"/>
      <c r="E31" s="8" t="s">
        <v>1232</v>
      </c>
      <c r="F31" s="8" t="s">
        <v>1233</v>
      </c>
      <c r="G31" s="110">
        <v>1</v>
      </c>
    </row>
    <row r="32" spans="1:7" ht="11.25" customHeight="1" x14ac:dyDescent="0.25">
      <c r="A32" s="8"/>
      <c r="C32" s="8"/>
      <c r="D32" s="8"/>
      <c r="E32" s="8" t="s">
        <v>1234</v>
      </c>
      <c r="F32" s="8" t="s">
        <v>1235</v>
      </c>
      <c r="G32" s="110">
        <v>1</v>
      </c>
    </row>
    <row r="33" spans="1:7" ht="11.25" customHeight="1" x14ac:dyDescent="0.25">
      <c r="A33" s="8"/>
      <c r="B33" s="8"/>
      <c r="E33" s="8" t="s">
        <v>1236</v>
      </c>
      <c r="F33" s="9" t="s">
        <v>1237</v>
      </c>
      <c r="G33" s="110">
        <v>1</v>
      </c>
    </row>
    <row r="34" spans="1:7" ht="11.25" customHeight="1" x14ac:dyDescent="0.25">
      <c r="A34" s="8"/>
      <c r="B34" s="8"/>
      <c r="E34" s="8" t="s">
        <v>1238</v>
      </c>
      <c r="F34" s="9" t="s">
        <v>1239</v>
      </c>
      <c r="G34" s="110">
        <v>1</v>
      </c>
    </row>
    <row r="35" spans="1:7" ht="11.25" customHeight="1" x14ac:dyDescent="0.25">
      <c r="A35" s="8"/>
      <c r="B35" s="8"/>
      <c r="C35" s="8"/>
      <c r="G35" s="110"/>
    </row>
    <row r="36" spans="1:7" ht="11.25" customHeight="1" x14ac:dyDescent="0.25">
      <c r="A36" s="8"/>
      <c r="B36" s="8"/>
      <c r="C36" s="8" t="s">
        <v>1240</v>
      </c>
      <c r="D36" s="8" t="s">
        <v>1241</v>
      </c>
      <c r="E36" s="8" t="s">
        <v>1242</v>
      </c>
      <c r="F36" s="8" t="s">
        <v>1243</v>
      </c>
      <c r="G36" s="110">
        <v>1</v>
      </c>
    </row>
    <row r="37" spans="1:7" ht="11.25" customHeight="1" x14ac:dyDescent="0.25">
      <c r="A37" s="8"/>
      <c r="B37" s="8"/>
      <c r="C37" s="8"/>
      <c r="D37" s="8"/>
      <c r="E37" s="8" t="s">
        <v>1244</v>
      </c>
      <c r="F37" s="14" t="s">
        <v>1245</v>
      </c>
      <c r="G37" s="110">
        <v>1</v>
      </c>
    </row>
    <row r="38" spans="1:7" ht="11.25" customHeight="1" x14ac:dyDescent="0.25">
      <c r="A38" s="8"/>
      <c r="B38" s="8"/>
      <c r="D38" s="6"/>
      <c r="E38" s="8" t="s">
        <v>1246</v>
      </c>
      <c r="F38" s="8" t="s">
        <v>1247</v>
      </c>
      <c r="G38" s="110">
        <v>1</v>
      </c>
    </row>
    <row r="39" spans="1:7" ht="11.25" customHeight="1" x14ac:dyDescent="0.25">
      <c r="A39" s="8"/>
      <c r="B39" s="8"/>
      <c r="D39" s="6"/>
      <c r="E39" s="8" t="s">
        <v>1248</v>
      </c>
      <c r="F39" s="8" t="s">
        <v>1249</v>
      </c>
      <c r="G39" s="110">
        <v>1</v>
      </c>
    </row>
    <row r="40" spans="1:7" ht="11.25" customHeight="1" x14ac:dyDescent="0.25">
      <c r="A40" s="8"/>
      <c r="B40" s="8"/>
      <c r="D40" s="6"/>
      <c r="G40" s="110"/>
    </row>
    <row r="41" spans="1:7" ht="11.25" customHeight="1" x14ac:dyDescent="0.25">
      <c r="A41" s="8" t="s">
        <v>1250</v>
      </c>
      <c r="B41" s="8" t="s">
        <v>1251</v>
      </c>
      <c r="C41" s="8" t="s">
        <v>1252</v>
      </c>
      <c r="D41" s="8" t="s">
        <v>1253</v>
      </c>
      <c r="E41" s="8" t="s">
        <v>1254</v>
      </c>
      <c r="F41" s="8" t="s">
        <v>1255</v>
      </c>
      <c r="G41" s="110">
        <v>1</v>
      </c>
    </row>
    <row r="42" spans="1:7" ht="11.25" customHeight="1" x14ac:dyDescent="0.25">
      <c r="A42" s="8"/>
      <c r="B42" s="8"/>
      <c r="E42" s="8" t="s">
        <v>1256</v>
      </c>
      <c r="F42" s="8" t="s">
        <v>1257</v>
      </c>
      <c r="G42" s="110">
        <v>1</v>
      </c>
    </row>
    <row r="43" spans="1:7" ht="11.25" customHeight="1" x14ac:dyDescent="0.25">
      <c r="G43" s="110"/>
    </row>
    <row r="44" spans="1:7" ht="11.25" customHeight="1" x14ac:dyDescent="0.25">
      <c r="C44" s="8" t="s">
        <v>1258</v>
      </c>
      <c r="D44" s="8" t="s">
        <v>1259</v>
      </c>
      <c r="E44" s="8" t="s">
        <v>1260</v>
      </c>
      <c r="F44" s="6" t="s">
        <v>1261</v>
      </c>
      <c r="G44" s="110">
        <v>1</v>
      </c>
    </row>
    <row r="45" spans="1:7" ht="11.25" customHeight="1" x14ac:dyDescent="0.25">
      <c r="E45" s="8" t="s">
        <v>1262</v>
      </c>
      <c r="F45" s="8" t="s">
        <v>1263</v>
      </c>
      <c r="G45" s="110">
        <v>1</v>
      </c>
    </row>
    <row r="46" spans="1:7" ht="11.25" customHeight="1" x14ac:dyDescent="0.25">
      <c r="G46" s="110"/>
    </row>
    <row r="47" spans="1:7" ht="11.25" customHeight="1" x14ac:dyDescent="0.25">
      <c r="A47" s="8"/>
      <c r="C47" s="8" t="s">
        <v>1264</v>
      </c>
      <c r="D47" s="9" t="s">
        <v>1265</v>
      </c>
      <c r="E47" s="14" t="s">
        <v>1266</v>
      </c>
      <c r="F47" s="9" t="s">
        <v>1267</v>
      </c>
      <c r="G47" s="110">
        <v>1</v>
      </c>
    </row>
    <row r="48" spans="1:7" ht="11.25" customHeight="1" x14ac:dyDescent="0.25">
      <c r="D48" s="14"/>
      <c r="E48" s="14" t="s">
        <v>1268</v>
      </c>
      <c r="F48" s="9" t="s">
        <v>1269</v>
      </c>
      <c r="G48" s="110">
        <v>1</v>
      </c>
    </row>
    <row r="49" spans="3:7" ht="11.25" customHeight="1" x14ac:dyDescent="0.25">
      <c r="D49" s="14"/>
      <c r="E49" s="14" t="s">
        <v>1270</v>
      </c>
      <c r="F49" s="9" t="s">
        <v>1271</v>
      </c>
      <c r="G49" s="110">
        <v>1</v>
      </c>
    </row>
    <row r="50" spans="3:7" ht="11.25" customHeight="1" x14ac:dyDescent="0.25">
      <c r="D50" s="14"/>
      <c r="E50" s="14" t="s">
        <v>1272</v>
      </c>
      <c r="F50" s="9" t="s">
        <v>1273</v>
      </c>
      <c r="G50" s="110">
        <v>1</v>
      </c>
    </row>
    <row r="51" spans="3:7" ht="11.25" customHeight="1" x14ac:dyDescent="0.25">
      <c r="C51" s="14"/>
      <c r="D51" s="14"/>
      <c r="E51" s="14" t="s">
        <v>1274</v>
      </c>
      <c r="F51" s="9" t="s">
        <v>1275</v>
      </c>
      <c r="G51" s="110">
        <v>1</v>
      </c>
    </row>
    <row r="52" spans="3:7" ht="11.25" customHeight="1" x14ac:dyDescent="0.25">
      <c r="C52" s="14"/>
      <c r="D52" s="14"/>
      <c r="E52" s="14" t="s">
        <v>1276</v>
      </c>
      <c r="F52" s="9" t="s">
        <v>1277</v>
      </c>
      <c r="G52" s="110">
        <v>1</v>
      </c>
    </row>
    <row r="53" spans="3:7" ht="11.25" customHeight="1" x14ac:dyDescent="0.25">
      <c r="C53" s="14"/>
      <c r="D53" s="14"/>
      <c r="E53" s="14" t="s">
        <v>1278</v>
      </c>
      <c r="F53" s="9" t="s">
        <v>1279</v>
      </c>
      <c r="G53" s="110">
        <v>1</v>
      </c>
    </row>
    <row r="54" spans="3:7" ht="11.25" customHeight="1" x14ac:dyDescent="0.25">
      <c r="C54" s="14"/>
      <c r="D54" s="14"/>
      <c r="E54" s="14" t="s">
        <v>1280</v>
      </c>
      <c r="F54" s="9" t="s">
        <v>1281</v>
      </c>
      <c r="G54" s="110">
        <v>1</v>
      </c>
    </row>
    <row r="55" spans="3:7" ht="11.25" customHeight="1" x14ac:dyDescent="0.25">
      <c r="C55" s="14"/>
      <c r="D55" s="14"/>
      <c r="E55" s="14" t="s">
        <v>1282</v>
      </c>
      <c r="F55" s="9" t="s">
        <v>1283</v>
      </c>
      <c r="G55" s="110">
        <v>1</v>
      </c>
    </row>
    <row r="56" spans="3:7" ht="11.25" customHeight="1" x14ac:dyDescent="0.25">
      <c r="C56" s="14"/>
      <c r="D56" s="14"/>
      <c r="E56" s="14" t="s">
        <v>1284</v>
      </c>
      <c r="F56" s="9" t="s">
        <v>1285</v>
      </c>
      <c r="G56" s="110">
        <v>1</v>
      </c>
    </row>
    <row r="57" spans="3:7" ht="11.25" customHeight="1" x14ac:dyDescent="0.25">
      <c r="C57" s="14"/>
      <c r="E57" s="12"/>
      <c r="F57" s="12"/>
    </row>
    <row r="58" spans="3:7" ht="11.25" customHeight="1" x14ac:dyDescent="0.25">
      <c r="C58" s="14"/>
      <c r="E58" s="12"/>
      <c r="F58" s="12"/>
    </row>
    <row r="59" spans="3:7" ht="11.25" customHeight="1" x14ac:dyDescent="0.25">
      <c r="C59" s="14"/>
      <c r="E59" s="12"/>
      <c r="F59" s="12"/>
    </row>
    <row r="60" spans="3:7" ht="11.25" customHeight="1" x14ac:dyDescent="0.25">
      <c r="C60" s="14"/>
      <c r="E60" s="12"/>
      <c r="F60" s="12"/>
    </row>
    <row r="61" spans="3:7" ht="11.25" customHeight="1" x14ac:dyDescent="0.25"/>
    <row r="62" spans="3:7" ht="11.25" customHeight="1" x14ac:dyDescent="0.25"/>
    <row r="63" spans="3:7" ht="11.25" customHeight="1" x14ac:dyDescent="0.25"/>
    <row r="64" spans="3:7" ht="11.25" customHeight="1" x14ac:dyDescent="0.25"/>
    <row r="65" spans="5:6" ht="11.25" customHeight="1" x14ac:dyDescent="0.25"/>
    <row r="66" spans="5:6" ht="11.25" customHeight="1" x14ac:dyDescent="0.25"/>
    <row r="67" spans="5:6" ht="11.25" customHeight="1" x14ac:dyDescent="0.25"/>
    <row r="68" spans="5:6" ht="11.25" customHeight="1" x14ac:dyDescent="0.25"/>
    <row r="69" spans="5:6" ht="11.25" customHeight="1" x14ac:dyDescent="0.25"/>
    <row r="70" spans="5:6" ht="11.25" customHeight="1" x14ac:dyDescent="0.25"/>
    <row r="71" spans="5:6" ht="11.25" customHeight="1" x14ac:dyDescent="0.25"/>
    <row r="72" spans="5:6" ht="11.25" customHeight="1" x14ac:dyDescent="0.25">
      <c r="E72" s="12"/>
      <c r="F72" s="12"/>
    </row>
    <row r="73" spans="5:6" ht="11.25" customHeight="1" x14ac:dyDescent="0.25">
      <c r="E73" s="12"/>
      <c r="F73" s="12"/>
    </row>
    <row r="74" spans="5:6" ht="11.25" customHeight="1" x14ac:dyDescent="0.25">
      <c r="E74" s="12"/>
      <c r="F74" s="12"/>
    </row>
    <row r="75" spans="5:6" ht="11.25" customHeight="1" x14ac:dyDescent="0.25">
      <c r="E75" s="12"/>
      <c r="F75" s="12"/>
    </row>
    <row r="76" spans="5:6" ht="11.25" customHeight="1" x14ac:dyDescent="0.25">
      <c r="E76" s="12"/>
      <c r="F76" s="12"/>
    </row>
    <row r="77" spans="5:6" ht="11.25" customHeight="1" x14ac:dyDescent="0.25">
      <c r="E77" s="12"/>
      <c r="F77" s="12"/>
    </row>
    <row r="78" spans="5:6" ht="11.25" customHeight="1" x14ac:dyDescent="0.25">
      <c r="E78" s="12"/>
      <c r="F78" s="12"/>
    </row>
    <row r="79" spans="5:6" ht="11.25" customHeight="1" x14ac:dyDescent="0.25">
      <c r="E79" s="12"/>
      <c r="F79" s="12"/>
    </row>
    <row r="80" spans="5:6" ht="11.25" customHeight="1" x14ac:dyDescent="0.25">
      <c r="E80" s="12"/>
      <c r="F80" s="12"/>
    </row>
    <row r="81" spans="5:6" ht="11.25" customHeight="1" x14ac:dyDescent="0.25">
      <c r="E81" s="12"/>
      <c r="F81" s="12"/>
    </row>
    <row r="82" spans="5:6" ht="11.25" customHeight="1" x14ac:dyDescent="0.25">
      <c r="E82" s="12"/>
      <c r="F82" s="12"/>
    </row>
    <row r="83" spans="5:6" ht="11.25" customHeight="1" x14ac:dyDescent="0.25">
      <c r="E83" s="12"/>
      <c r="F83" s="12"/>
    </row>
    <row r="84" spans="5:6" ht="11.25" customHeight="1" x14ac:dyDescent="0.25">
      <c r="E84" s="12"/>
      <c r="F84" s="12"/>
    </row>
    <row r="85" spans="5:6" ht="11.25" customHeight="1" x14ac:dyDescent="0.25">
      <c r="E85" s="12"/>
      <c r="F85" s="12"/>
    </row>
    <row r="86" spans="5:6" ht="11.25" customHeight="1" x14ac:dyDescent="0.25">
      <c r="E86" s="12"/>
      <c r="F86" s="12"/>
    </row>
    <row r="87" spans="5:6" ht="11.25" customHeight="1" x14ac:dyDescent="0.25">
      <c r="E87" s="12"/>
      <c r="F87" s="12"/>
    </row>
    <row r="88" spans="5:6" ht="11.25" customHeight="1" x14ac:dyDescent="0.25">
      <c r="E88" s="12"/>
      <c r="F88" s="12"/>
    </row>
    <row r="89" spans="5:6" ht="11.25" customHeight="1" x14ac:dyDescent="0.25">
      <c r="E89" s="12"/>
      <c r="F89" s="12"/>
    </row>
    <row r="90" spans="5:6" ht="11.25" customHeight="1" x14ac:dyDescent="0.25">
      <c r="E90" s="12"/>
      <c r="F90" s="12"/>
    </row>
    <row r="91" spans="5:6" ht="11.25" customHeight="1" x14ac:dyDescent="0.25">
      <c r="E91" s="12"/>
      <c r="F91" s="12"/>
    </row>
    <row r="92" spans="5:6" ht="11.25" customHeight="1" x14ac:dyDescent="0.25">
      <c r="E92" s="12"/>
      <c r="F92" s="12"/>
    </row>
    <row r="93" spans="5:6" ht="11.25" customHeight="1" x14ac:dyDescent="0.25">
      <c r="E93" s="12"/>
      <c r="F93" s="12"/>
    </row>
    <row r="94" spans="5:6" ht="11.25" customHeight="1" x14ac:dyDescent="0.25">
      <c r="E94" s="12"/>
      <c r="F94" s="12"/>
    </row>
    <row r="95" spans="5:6" ht="11.25" customHeight="1" x14ac:dyDescent="0.25">
      <c r="E95" s="12"/>
      <c r="F95" s="12"/>
    </row>
    <row r="96" spans="5:6" ht="11.25" customHeight="1" x14ac:dyDescent="0.25">
      <c r="E96" s="12"/>
      <c r="F96" s="12"/>
    </row>
    <row r="97" spans="5:6" ht="11.25" customHeight="1" x14ac:dyDescent="0.25">
      <c r="E97" s="12"/>
      <c r="F97" s="12"/>
    </row>
    <row r="98" spans="5:6" ht="11.25" customHeight="1" x14ac:dyDescent="0.25">
      <c r="E98" s="12"/>
      <c r="F98" s="12"/>
    </row>
    <row r="99" spans="5:6" ht="11.25" customHeight="1" x14ac:dyDescent="0.25">
      <c r="E99" s="12"/>
      <c r="F99" s="12"/>
    </row>
    <row r="100" spans="5:6" ht="11.25" customHeight="1" x14ac:dyDescent="0.25">
      <c r="E100" s="12"/>
      <c r="F100" s="12"/>
    </row>
    <row r="101" spans="5:6" ht="12" customHeight="1" x14ac:dyDescent="0.25">
      <c r="E101" s="12"/>
      <c r="F101" s="12"/>
    </row>
    <row r="102" spans="5:6" ht="12" customHeight="1" x14ac:dyDescent="0.25">
      <c r="E102" s="12"/>
      <c r="F102" s="12"/>
    </row>
    <row r="103" spans="5:6" ht="12" customHeight="1" x14ac:dyDescent="0.25">
      <c r="E103" s="12"/>
      <c r="F103" s="12"/>
    </row>
    <row r="104" spans="5:6" ht="12" customHeight="1" x14ac:dyDescent="0.25">
      <c r="E104" s="12"/>
      <c r="F104" s="12"/>
    </row>
    <row r="105" spans="5:6" ht="12" customHeight="1" x14ac:dyDescent="0.25">
      <c r="E105" s="12"/>
      <c r="F105" s="12"/>
    </row>
    <row r="106" spans="5:6" ht="12" customHeight="1" x14ac:dyDescent="0.25">
      <c r="E106" s="12"/>
      <c r="F106" s="12"/>
    </row>
    <row r="107" spans="5:6" ht="12" customHeight="1" x14ac:dyDescent="0.25">
      <c r="E107" s="12"/>
      <c r="F107" s="12"/>
    </row>
    <row r="108" spans="5:6" ht="12" customHeight="1" x14ac:dyDescent="0.25">
      <c r="E108" s="12"/>
      <c r="F108" s="12"/>
    </row>
    <row r="109" spans="5:6" ht="12" customHeight="1" x14ac:dyDescent="0.25">
      <c r="E109" s="12"/>
      <c r="F109" s="12"/>
    </row>
    <row r="110" spans="5:6" ht="12" customHeight="1" x14ac:dyDescent="0.25">
      <c r="E110" s="12"/>
      <c r="F110" s="12"/>
    </row>
    <row r="111" spans="5:6" ht="12" customHeight="1" x14ac:dyDescent="0.25">
      <c r="E111" s="12"/>
      <c r="F111" s="12"/>
    </row>
    <row r="112" spans="5:6" ht="12" customHeight="1" x14ac:dyDescent="0.25">
      <c r="E112" s="12"/>
      <c r="F112" s="12"/>
    </row>
    <row r="113" spans="5:6" ht="12" customHeight="1" x14ac:dyDescent="0.25">
      <c r="E113" s="12"/>
      <c r="F113" s="12"/>
    </row>
    <row r="114" spans="5:6" ht="12" customHeight="1" x14ac:dyDescent="0.25">
      <c r="E114" s="12"/>
      <c r="F114" s="12"/>
    </row>
    <row r="115" spans="5:6" ht="12" customHeight="1" x14ac:dyDescent="0.25">
      <c r="E115" s="12"/>
      <c r="F115" s="12"/>
    </row>
    <row r="116" spans="5:6" ht="12" customHeight="1" x14ac:dyDescent="0.25">
      <c r="E116" s="12"/>
      <c r="F116" s="12"/>
    </row>
    <row r="117" spans="5:6" ht="12" customHeight="1" x14ac:dyDescent="0.25">
      <c r="E117" s="12"/>
      <c r="F117" s="12"/>
    </row>
    <row r="118" spans="5:6" ht="12" customHeight="1" x14ac:dyDescent="0.25">
      <c r="E118" s="12"/>
      <c r="F118" s="12"/>
    </row>
    <row r="119" spans="5:6" ht="12" customHeight="1" x14ac:dyDescent="0.25">
      <c r="E119" s="12"/>
      <c r="F119" s="12"/>
    </row>
    <row r="120" spans="5:6" ht="12" customHeight="1" x14ac:dyDescent="0.25">
      <c r="E120" s="12"/>
      <c r="F120" s="12"/>
    </row>
    <row r="121" spans="5:6" ht="12" customHeight="1" x14ac:dyDescent="0.25">
      <c r="E121" s="12"/>
      <c r="F121" s="12"/>
    </row>
    <row r="122" spans="5:6" ht="12" customHeight="1" x14ac:dyDescent="0.25">
      <c r="E122" s="12"/>
      <c r="F122" s="12"/>
    </row>
    <row r="123" spans="5:6" ht="12" customHeight="1" x14ac:dyDescent="0.25">
      <c r="E123" s="12"/>
      <c r="F123" s="12"/>
    </row>
    <row r="124" spans="5:6" ht="12" customHeight="1" x14ac:dyDescent="0.25">
      <c r="E124" s="12"/>
      <c r="F124" s="12"/>
    </row>
    <row r="125" spans="5:6" ht="12" customHeight="1" x14ac:dyDescent="0.25">
      <c r="E125" s="12"/>
      <c r="F125" s="12"/>
    </row>
    <row r="126" spans="5:6" ht="12" customHeight="1" x14ac:dyDescent="0.25">
      <c r="E126" s="12"/>
      <c r="F126" s="12"/>
    </row>
    <row r="127" spans="5:6" ht="12" customHeight="1" x14ac:dyDescent="0.25">
      <c r="E127" s="12"/>
      <c r="F127" s="12"/>
    </row>
    <row r="128" spans="5:6" ht="12" customHeight="1" x14ac:dyDescent="0.25">
      <c r="E128" s="12"/>
      <c r="F128" s="12"/>
    </row>
    <row r="129" spans="5:6" ht="12" customHeight="1" x14ac:dyDescent="0.25">
      <c r="E129" s="12"/>
      <c r="F129" s="12"/>
    </row>
    <row r="130" spans="5:6" ht="12" customHeight="1" x14ac:dyDescent="0.25">
      <c r="E130" s="12"/>
      <c r="F130" s="12"/>
    </row>
    <row r="131" spans="5:6" ht="12" customHeight="1" x14ac:dyDescent="0.25">
      <c r="E131" s="12"/>
      <c r="F131" s="12"/>
    </row>
    <row r="132" spans="5:6" ht="12" customHeight="1" x14ac:dyDescent="0.25">
      <c r="E132" s="12"/>
      <c r="F132" s="12"/>
    </row>
    <row r="133" spans="5:6" ht="12" customHeight="1" x14ac:dyDescent="0.25">
      <c r="E133" s="12"/>
      <c r="F133" s="12"/>
    </row>
    <row r="134" spans="5:6" ht="12" customHeight="1" x14ac:dyDescent="0.25">
      <c r="E134" s="12"/>
      <c r="F134" s="12"/>
    </row>
    <row r="135" spans="5:6" ht="12" customHeight="1" x14ac:dyDescent="0.25">
      <c r="E135" s="12"/>
      <c r="F135" s="12"/>
    </row>
    <row r="136" spans="5:6" ht="12" customHeight="1" x14ac:dyDescent="0.25">
      <c r="E136" s="12"/>
      <c r="F136" s="12"/>
    </row>
    <row r="137" spans="5:6" ht="12" customHeight="1" x14ac:dyDescent="0.25">
      <c r="E137" s="12"/>
      <c r="F137" s="12"/>
    </row>
    <row r="138" spans="5:6" ht="12" customHeight="1" x14ac:dyDescent="0.25">
      <c r="E138" s="12"/>
      <c r="F138" s="12"/>
    </row>
    <row r="139" spans="5:6" ht="12" customHeight="1" x14ac:dyDescent="0.25">
      <c r="E139" s="12"/>
      <c r="F139" s="12"/>
    </row>
    <row r="140" spans="5:6" ht="12" customHeight="1" x14ac:dyDescent="0.25">
      <c r="E140" s="12"/>
      <c r="F140" s="12"/>
    </row>
    <row r="141" spans="5:6" ht="12" customHeight="1" x14ac:dyDescent="0.25">
      <c r="E141" s="12"/>
      <c r="F141"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83"/>
  <sheetViews>
    <sheetView zoomScale="115" zoomScaleNormal="115" workbookViewId="0">
      <pane xSplit="31485" topLeftCell="J1"/>
      <selection activeCell="D14" sqref="D14"/>
      <selection pane="topRight" activeCell="J33" sqref="J33"/>
    </sheetView>
  </sheetViews>
  <sheetFormatPr defaultColWidth="11.42578125" defaultRowHeight="12.75" x14ac:dyDescent="0.25"/>
  <cols>
    <col min="1" max="1" width="4.5703125" style="1" customWidth="1"/>
    <col min="2" max="2" width="32.7109375" style="1" customWidth="1"/>
    <col min="3" max="3" width="6.85546875" style="1" customWidth="1"/>
    <col min="4" max="4" width="56.140625" style="1" customWidth="1"/>
    <col min="5" max="5" width="6.28515625" style="1" customWidth="1"/>
    <col min="6" max="6" width="109" style="1" customWidth="1"/>
    <col min="7" max="7" width="5" style="1" customWidth="1"/>
    <col min="8" max="8" width="19" style="1" customWidth="1"/>
    <col min="9" max="16384" width="11.42578125" style="1"/>
  </cols>
  <sheetData>
    <row r="1" spans="1:15" ht="12" customHeight="1" x14ac:dyDescent="0.25">
      <c r="B1" s="3" t="s">
        <v>1286</v>
      </c>
      <c r="D1" s="3" t="s">
        <v>1287</v>
      </c>
      <c r="F1" s="3" t="s">
        <v>1288</v>
      </c>
      <c r="G1" s="109" t="s">
        <v>1289</v>
      </c>
      <c r="H1" s="26"/>
      <c r="I1" s="26"/>
      <c r="J1" s="26"/>
      <c r="K1" s="26"/>
      <c r="L1" s="26"/>
      <c r="M1" s="27"/>
      <c r="N1" s="27"/>
      <c r="O1" s="27"/>
    </row>
    <row r="2" spans="1:15" ht="11.25" customHeight="1" x14ac:dyDescent="0.25">
      <c r="A2" s="1" t="s">
        <v>1290</v>
      </c>
      <c r="B2" s="1" t="s">
        <v>1291</v>
      </c>
      <c r="C2" s="1" t="s">
        <v>1292</v>
      </c>
      <c r="D2" s="1" t="s">
        <v>1293</v>
      </c>
      <c r="E2" s="1" t="s">
        <v>1294</v>
      </c>
      <c r="F2" s="15" t="s">
        <v>1295</v>
      </c>
      <c r="G2" s="110">
        <v>1</v>
      </c>
    </row>
    <row r="3" spans="1:15" ht="11.25" customHeight="1" x14ac:dyDescent="0.25">
      <c r="E3" s="1" t="s">
        <v>1296</v>
      </c>
      <c r="F3" s="1" t="s">
        <v>1297</v>
      </c>
      <c r="G3" s="110">
        <v>1</v>
      </c>
    </row>
    <row r="4" spans="1:15" ht="11.25" customHeight="1" x14ac:dyDescent="0.25">
      <c r="E4" s="1" t="s">
        <v>1298</v>
      </c>
      <c r="F4" s="102" t="s">
        <v>1299</v>
      </c>
      <c r="G4" s="110">
        <v>1</v>
      </c>
    </row>
    <row r="5" spans="1:15" ht="11.25" customHeight="1" x14ac:dyDescent="0.25">
      <c r="E5" s="1" t="s">
        <v>1300</v>
      </c>
      <c r="F5" s="7" t="s">
        <v>1301</v>
      </c>
      <c r="G5" s="110">
        <v>1</v>
      </c>
    </row>
    <row r="6" spans="1:15" ht="11.25" customHeight="1" x14ac:dyDescent="0.25">
      <c r="B6" s="2"/>
      <c r="C6" s="2"/>
      <c r="D6" s="2"/>
      <c r="E6" s="2"/>
      <c r="F6" s="2"/>
      <c r="G6" s="110"/>
    </row>
    <row r="7" spans="1:15" ht="11.25" customHeight="1" x14ac:dyDescent="0.25">
      <c r="C7" s="1" t="s">
        <v>1302</v>
      </c>
      <c r="D7" s="17" t="s">
        <v>1303</v>
      </c>
      <c r="E7" s="2" t="s">
        <v>1304</v>
      </c>
      <c r="F7" s="2" t="s">
        <v>1305</v>
      </c>
      <c r="G7" s="110">
        <v>1</v>
      </c>
    </row>
    <row r="8" spans="1:15" ht="11.25" customHeight="1" x14ac:dyDescent="0.25">
      <c r="D8" s="2"/>
      <c r="E8" s="2" t="s">
        <v>1306</v>
      </c>
      <c r="F8" s="2" t="s">
        <v>1307</v>
      </c>
      <c r="G8" s="110">
        <v>1</v>
      </c>
    </row>
    <row r="9" spans="1:15" ht="11.25" customHeight="1" x14ac:dyDescent="0.25">
      <c r="D9" s="2"/>
      <c r="E9" s="2" t="s">
        <v>1308</v>
      </c>
      <c r="F9" s="2" t="s">
        <v>1309</v>
      </c>
      <c r="G9" s="110">
        <v>1</v>
      </c>
    </row>
    <row r="10" spans="1:15" ht="11.25" customHeight="1" x14ac:dyDescent="0.25">
      <c r="D10" s="2"/>
      <c r="E10" s="2" t="s">
        <v>1310</v>
      </c>
      <c r="F10" s="2" t="s">
        <v>1311</v>
      </c>
      <c r="G10" s="110">
        <v>1</v>
      </c>
    </row>
    <row r="11" spans="1:15" ht="11.25" customHeight="1" x14ac:dyDescent="0.25">
      <c r="G11" s="110"/>
    </row>
    <row r="12" spans="1:15" ht="11.25" customHeight="1" x14ac:dyDescent="0.25">
      <c r="A12" s="1" t="s">
        <v>1312</v>
      </c>
      <c r="B12" s="2" t="s">
        <v>1313</v>
      </c>
      <c r="C12" s="2" t="s">
        <v>1314</v>
      </c>
      <c r="D12" s="1" t="s">
        <v>1315</v>
      </c>
      <c r="E12" s="1" t="s">
        <v>1316</v>
      </c>
      <c r="F12" s="1" t="s">
        <v>1317</v>
      </c>
      <c r="G12" s="110">
        <v>1</v>
      </c>
    </row>
    <row r="13" spans="1:15" ht="11.25" customHeight="1" x14ac:dyDescent="0.25">
      <c r="B13" s="2"/>
      <c r="E13" s="1" t="s">
        <v>1318</v>
      </c>
      <c r="F13" s="1" t="s">
        <v>1319</v>
      </c>
      <c r="G13" s="110">
        <v>1</v>
      </c>
    </row>
    <row r="14" spans="1:15" ht="11.25" customHeight="1" x14ac:dyDescent="0.25">
      <c r="E14" s="1" t="s">
        <v>1320</v>
      </c>
      <c r="F14" s="2" t="s">
        <v>1321</v>
      </c>
      <c r="G14" s="110">
        <v>1</v>
      </c>
    </row>
    <row r="15" spans="1:15" ht="11.25" customHeight="1" x14ac:dyDescent="0.25">
      <c r="E15" s="1" t="s">
        <v>1322</v>
      </c>
      <c r="F15" s="2" t="s">
        <v>1323</v>
      </c>
      <c r="G15" s="110">
        <v>1</v>
      </c>
    </row>
    <row r="16" spans="1:15" ht="11.25" customHeight="1" x14ac:dyDescent="0.25">
      <c r="D16" s="2"/>
      <c r="E16" s="1" t="s">
        <v>1324</v>
      </c>
      <c r="F16" s="2" t="s">
        <v>1325</v>
      </c>
      <c r="G16" s="110">
        <v>1</v>
      </c>
    </row>
    <row r="17" spans="1:7" ht="11.25" customHeight="1" x14ac:dyDescent="0.25">
      <c r="D17" s="2"/>
      <c r="E17" s="1" t="s">
        <v>1326</v>
      </c>
      <c r="F17" s="2" t="s">
        <v>1327</v>
      </c>
      <c r="G17" s="110">
        <v>1</v>
      </c>
    </row>
    <row r="18" spans="1:7" ht="11.25" customHeight="1" x14ac:dyDescent="0.25">
      <c r="E18" s="1" t="s">
        <v>1328</v>
      </c>
      <c r="F18" s="7" t="s">
        <v>1329</v>
      </c>
      <c r="G18" s="110">
        <v>1</v>
      </c>
    </row>
    <row r="19" spans="1:7" ht="11.25" customHeight="1" x14ac:dyDescent="0.25">
      <c r="E19" s="1" t="s">
        <v>1330</v>
      </c>
      <c r="F19" s="7" t="s">
        <v>1331</v>
      </c>
      <c r="G19" s="110">
        <v>1</v>
      </c>
    </row>
    <row r="20" spans="1:7" ht="11.25" customHeight="1" x14ac:dyDescent="0.25">
      <c r="G20" s="110"/>
    </row>
    <row r="21" spans="1:7" ht="11.25" customHeight="1" x14ac:dyDescent="0.25">
      <c r="A21" s="1" t="s">
        <v>1332</v>
      </c>
      <c r="B21" s="1" t="s">
        <v>1333</v>
      </c>
      <c r="C21" s="1" t="s">
        <v>1334</v>
      </c>
      <c r="D21" s="1" t="s">
        <v>1335</v>
      </c>
      <c r="E21" s="2" t="s">
        <v>1336</v>
      </c>
      <c r="F21" s="1" t="s">
        <v>1337</v>
      </c>
      <c r="G21" s="110">
        <v>1</v>
      </c>
    </row>
    <row r="22" spans="1:7" ht="11.25" customHeight="1" x14ac:dyDescent="0.25">
      <c r="D22" s="15"/>
      <c r="E22" s="2" t="s">
        <v>1338</v>
      </c>
      <c r="F22" s="7" t="s">
        <v>1339</v>
      </c>
      <c r="G22" s="110">
        <v>1</v>
      </c>
    </row>
    <row r="23" spans="1:7" ht="11.25" customHeight="1" x14ac:dyDescent="0.25">
      <c r="C23" s="2"/>
      <c r="D23" s="2"/>
      <c r="E23" s="2" t="s">
        <v>1340</v>
      </c>
      <c r="F23" s="2" t="s">
        <v>1341</v>
      </c>
      <c r="G23" s="110">
        <v>1</v>
      </c>
    </row>
    <row r="24" spans="1:7" ht="11.25" customHeight="1" x14ac:dyDescent="0.25">
      <c r="B24" s="3"/>
      <c r="C24" s="2"/>
      <c r="D24" s="2"/>
      <c r="E24" s="2"/>
      <c r="F24" s="2"/>
      <c r="G24" s="110"/>
    </row>
    <row r="25" spans="1:7" ht="11.25" customHeight="1" x14ac:dyDescent="0.25">
      <c r="A25" s="1" t="s">
        <v>1342</v>
      </c>
      <c r="B25" s="2" t="s">
        <v>1343</v>
      </c>
      <c r="C25" s="1" t="s">
        <v>1344</v>
      </c>
      <c r="D25" s="1" t="s">
        <v>1345</v>
      </c>
      <c r="E25" s="1" t="s">
        <v>1346</v>
      </c>
      <c r="F25" s="1" t="s">
        <v>1347</v>
      </c>
      <c r="G25" s="110">
        <v>1</v>
      </c>
    </row>
    <row r="26" spans="1:7" ht="11.25" customHeight="1" x14ac:dyDescent="0.25">
      <c r="D26" s="15"/>
      <c r="E26" s="1" t="s">
        <v>1348</v>
      </c>
      <c r="F26" s="1" t="s">
        <v>1349</v>
      </c>
      <c r="G26" s="110">
        <v>1</v>
      </c>
    </row>
    <row r="27" spans="1:7" ht="11.25" customHeight="1" x14ac:dyDescent="0.25">
      <c r="E27" s="1" t="s">
        <v>1350</v>
      </c>
      <c r="F27" s="2" t="s">
        <v>1351</v>
      </c>
      <c r="G27" s="110">
        <v>1</v>
      </c>
    </row>
    <row r="28" spans="1:7" ht="11.25" customHeight="1" x14ac:dyDescent="0.25">
      <c r="E28" s="1" t="s">
        <v>1352</v>
      </c>
      <c r="F28" s="1" t="s">
        <v>1353</v>
      </c>
      <c r="G28" s="110">
        <v>1</v>
      </c>
    </row>
    <row r="29" spans="1:7" ht="11.25" customHeight="1" x14ac:dyDescent="0.25">
      <c r="G29" s="110"/>
    </row>
    <row r="30" spans="1:7" ht="11.25" customHeight="1" x14ac:dyDescent="0.25">
      <c r="C30" s="1" t="s">
        <v>1354</v>
      </c>
      <c r="D30" s="1" t="s">
        <v>1355</v>
      </c>
      <c r="E30" s="1" t="s">
        <v>1356</v>
      </c>
      <c r="F30" s="1" t="s">
        <v>1357</v>
      </c>
      <c r="G30" s="110">
        <v>1</v>
      </c>
    </row>
    <row r="31" spans="1:7" ht="11.25" customHeight="1" x14ac:dyDescent="0.25">
      <c r="E31" s="1" t="s">
        <v>1358</v>
      </c>
      <c r="F31" s="1" t="s">
        <v>1359</v>
      </c>
      <c r="G31" s="110">
        <v>1</v>
      </c>
    </row>
    <row r="32" spans="1:7" ht="11.25" customHeight="1" x14ac:dyDescent="0.25">
      <c r="E32" s="1" t="s">
        <v>1360</v>
      </c>
      <c r="F32" s="1" t="s">
        <v>1361</v>
      </c>
      <c r="G32" s="110">
        <v>1</v>
      </c>
    </row>
    <row r="33" spans="1:7" ht="11.25" customHeight="1" x14ac:dyDescent="0.25">
      <c r="G33" s="110"/>
    </row>
    <row r="34" spans="1:7" ht="11.25" customHeight="1" x14ac:dyDescent="0.25">
      <c r="A34" s="1" t="s">
        <v>1362</v>
      </c>
      <c r="B34" s="2" t="s">
        <v>1363</v>
      </c>
      <c r="C34" s="1" t="s">
        <v>1364</v>
      </c>
      <c r="D34" s="1" t="s">
        <v>1365</v>
      </c>
      <c r="E34" s="2" t="s">
        <v>1366</v>
      </c>
      <c r="F34" s="7" t="s">
        <v>1367</v>
      </c>
      <c r="G34" s="110">
        <v>1</v>
      </c>
    </row>
    <row r="35" spans="1:7" ht="11.25" customHeight="1" x14ac:dyDescent="0.25">
      <c r="B35" s="2"/>
      <c r="E35" s="2" t="s">
        <v>1368</v>
      </c>
      <c r="F35" s="7" t="s">
        <v>1369</v>
      </c>
      <c r="G35" s="110">
        <v>1</v>
      </c>
    </row>
    <row r="36" spans="1:7" ht="11.25" customHeight="1" x14ac:dyDescent="0.25">
      <c r="B36" s="2"/>
      <c r="E36" s="2" t="s">
        <v>1370</v>
      </c>
      <c r="F36" s="15" t="s">
        <v>1371</v>
      </c>
      <c r="G36" s="110">
        <v>1</v>
      </c>
    </row>
    <row r="37" spans="1:7" ht="11.25" customHeight="1" x14ac:dyDescent="0.25">
      <c r="B37" s="2"/>
      <c r="E37" s="2" t="s">
        <v>1372</v>
      </c>
      <c r="F37" s="7" t="s">
        <v>1373</v>
      </c>
      <c r="G37" s="110">
        <v>1</v>
      </c>
    </row>
    <row r="38" spans="1:7" ht="11.25" customHeight="1" x14ac:dyDescent="0.25">
      <c r="B38" s="2"/>
      <c r="E38" s="2"/>
      <c r="F38" s="2"/>
      <c r="G38" s="110"/>
    </row>
    <row r="39" spans="1:7" ht="11.25" customHeight="1" x14ac:dyDescent="0.25">
      <c r="B39" s="2"/>
      <c r="C39" s="1" t="s">
        <v>1374</v>
      </c>
      <c r="D39" s="2" t="s">
        <v>1375</v>
      </c>
      <c r="E39" s="2" t="s">
        <v>1376</v>
      </c>
      <c r="F39" s="2" t="s">
        <v>1377</v>
      </c>
      <c r="G39" s="110">
        <v>1</v>
      </c>
    </row>
    <row r="40" spans="1:7" ht="11.25" customHeight="1" x14ac:dyDescent="0.25">
      <c r="D40" s="2"/>
      <c r="E40" s="2" t="s">
        <v>1378</v>
      </c>
      <c r="F40" s="17" t="s">
        <v>1379</v>
      </c>
      <c r="G40" s="110">
        <v>1</v>
      </c>
    </row>
    <row r="41" spans="1:7" ht="11.25" customHeight="1" x14ac:dyDescent="0.25">
      <c r="E41" s="2" t="s">
        <v>1380</v>
      </c>
      <c r="F41" s="17" t="s">
        <v>1381</v>
      </c>
      <c r="G41" s="110">
        <v>1</v>
      </c>
    </row>
    <row r="42" spans="1:7" ht="11.25" customHeight="1" x14ac:dyDescent="0.25">
      <c r="D42" s="2"/>
      <c r="E42" s="2" t="s">
        <v>1382</v>
      </c>
      <c r="F42" s="17" t="s">
        <v>1383</v>
      </c>
      <c r="G42" s="110">
        <v>1</v>
      </c>
    </row>
    <row r="43" spans="1:7" ht="11.25" customHeight="1" x14ac:dyDescent="0.25">
      <c r="E43" s="2"/>
      <c r="F43" s="17"/>
      <c r="G43" s="110"/>
    </row>
    <row r="44" spans="1:7" ht="11.25" customHeight="1" x14ac:dyDescent="0.25">
      <c r="C44" s="1" t="s">
        <v>1384</v>
      </c>
      <c r="D44" s="1" t="s">
        <v>1385</v>
      </c>
      <c r="E44" s="2" t="s">
        <v>1386</v>
      </c>
      <c r="F44" s="15" t="s">
        <v>1387</v>
      </c>
      <c r="G44" s="110">
        <v>1</v>
      </c>
    </row>
    <row r="45" spans="1:7" ht="11.25" customHeight="1" x14ac:dyDescent="0.25">
      <c r="B45" s="3"/>
      <c r="E45" s="2" t="s">
        <v>1388</v>
      </c>
      <c r="F45" s="17" t="s">
        <v>1389</v>
      </c>
      <c r="G45" s="110">
        <v>1</v>
      </c>
    </row>
    <row r="46" spans="1:7" ht="11.25" customHeight="1" x14ac:dyDescent="0.25">
      <c r="B46" s="3"/>
      <c r="E46" s="2" t="s">
        <v>1390</v>
      </c>
      <c r="F46" s="17" t="s">
        <v>1391</v>
      </c>
      <c r="G46" s="110">
        <v>1</v>
      </c>
    </row>
    <row r="47" spans="1:7" ht="10.5" customHeight="1" x14ac:dyDescent="0.25">
      <c r="B47" s="3"/>
      <c r="E47" s="2" t="s">
        <v>1392</v>
      </c>
      <c r="F47" s="17" t="s">
        <v>1393</v>
      </c>
      <c r="G47" s="110">
        <v>1</v>
      </c>
    </row>
    <row r="48" spans="1:7" ht="11.25" customHeight="1" x14ac:dyDescent="0.25">
      <c r="B48" s="3"/>
      <c r="E48" s="2"/>
      <c r="F48" s="15"/>
      <c r="G48" s="110"/>
    </row>
    <row r="49" spans="1:7" ht="11.25" customHeight="1" x14ac:dyDescent="0.25">
      <c r="C49" s="1" t="s">
        <v>1394</v>
      </c>
      <c r="D49" s="1" t="s">
        <v>1395</v>
      </c>
      <c r="E49" s="1" t="s">
        <v>1396</v>
      </c>
      <c r="F49" s="15" t="s">
        <v>1397</v>
      </c>
      <c r="G49" s="110">
        <v>1</v>
      </c>
    </row>
    <row r="50" spans="1:7" ht="11.25" customHeight="1" x14ac:dyDescent="0.25">
      <c r="E50" s="1" t="s">
        <v>1398</v>
      </c>
      <c r="F50" s="15" t="s">
        <v>1399</v>
      </c>
      <c r="G50" s="110">
        <v>1</v>
      </c>
    </row>
    <row r="51" spans="1:7" ht="11.25" customHeight="1" x14ac:dyDescent="0.25">
      <c r="E51" s="1" t="s">
        <v>1400</v>
      </c>
      <c r="F51" s="17" t="s">
        <v>1401</v>
      </c>
      <c r="G51" s="110">
        <v>1</v>
      </c>
    </row>
    <row r="52" spans="1:7" ht="11.25" customHeight="1" x14ac:dyDescent="0.25">
      <c r="F52" s="15"/>
      <c r="G52" s="110"/>
    </row>
    <row r="53" spans="1:7" ht="11.25" customHeight="1" x14ac:dyDescent="0.25">
      <c r="C53" s="2" t="s">
        <v>1402</v>
      </c>
      <c r="D53" s="7" t="s">
        <v>1403</v>
      </c>
      <c r="E53" s="2" t="s">
        <v>1404</v>
      </c>
      <c r="F53" s="15" t="s">
        <v>1405</v>
      </c>
      <c r="G53" s="110">
        <v>1</v>
      </c>
    </row>
    <row r="54" spans="1:7" ht="11.25" customHeight="1" x14ac:dyDescent="0.25">
      <c r="E54" s="2" t="s">
        <v>1406</v>
      </c>
      <c r="F54" s="15" t="s">
        <v>1407</v>
      </c>
      <c r="G54" s="110">
        <v>1</v>
      </c>
    </row>
    <row r="55" spans="1:7" ht="11.25" customHeight="1" x14ac:dyDescent="0.25">
      <c r="E55" s="2" t="s">
        <v>1408</v>
      </c>
      <c r="F55" s="7" t="s">
        <v>1409</v>
      </c>
      <c r="G55" s="110">
        <v>1</v>
      </c>
    </row>
    <row r="56" spans="1:7" ht="11.25" customHeight="1" x14ac:dyDescent="0.25">
      <c r="E56" s="2"/>
      <c r="F56" s="15"/>
      <c r="G56" s="110"/>
    </row>
    <row r="57" spans="1:7" ht="11.25" customHeight="1" x14ac:dyDescent="0.25">
      <c r="C57" s="1" t="s">
        <v>1410</v>
      </c>
      <c r="D57" s="1" t="s">
        <v>1411</v>
      </c>
      <c r="E57" s="2" t="s">
        <v>1412</v>
      </c>
      <c r="F57" s="17" t="s">
        <v>1413</v>
      </c>
      <c r="G57" s="110">
        <v>1</v>
      </c>
    </row>
    <row r="58" spans="1:7" ht="11.25" customHeight="1" x14ac:dyDescent="0.25">
      <c r="E58" s="2" t="s">
        <v>1414</v>
      </c>
      <c r="F58" s="17" t="s">
        <v>1415</v>
      </c>
      <c r="G58" s="110">
        <v>1</v>
      </c>
    </row>
    <row r="59" spans="1:7" ht="11.25" customHeight="1" x14ac:dyDescent="0.25">
      <c r="D59" s="2"/>
      <c r="E59" s="2" t="s">
        <v>1416</v>
      </c>
      <c r="F59" s="15" t="s">
        <v>1417</v>
      </c>
      <c r="G59" s="110">
        <v>1</v>
      </c>
    </row>
    <row r="60" spans="1:7" ht="11.25" customHeight="1" x14ac:dyDescent="0.25">
      <c r="D60" s="2"/>
      <c r="E60" s="2" t="s">
        <v>1418</v>
      </c>
      <c r="F60" s="17" t="s">
        <v>1419</v>
      </c>
      <c r="G60" s="110">
        <v>1</v>
      </c>
    </row>
    <row r="61" spans="1:7" ht="11.25" customHeight="1" x14ac:dyDescent="0.25">
      <c r="G61" s="110"/>
    </row>
    <row r="62" spans="1:7" ht="11.25" customHeight="1" x14ac:dyDescent="0.25">
      <c r="A62" s="1" t="s">
        <v>1420</v>
      </c>
      <c r="B62" s="1" t="s">
        <v>1421</v>
      </c>
      <c r="C62" s="2" t="s">
        <v>1422</v>
      </c>
      <c r="D62" s="7" t="s">
        <v>1423</v>
      </c>
      <c r="E62" s="2" t="s">
        <v>1424</v>
      </c>
      <c r="F62" s="7" t="s">
        <v>1425</v>
      </c>
      <c r="G62" s="110">
        <v>1</v>
      </c>
    </row>
    <row r="63" spans="1:7" ht="11.25" customHeight="1" x14ac:dyDescent="0.25">
      <c r="E63" s="2" t="s">
        <v>1426</v>
      </c>
      <c r="F63" s="17" t="s">
        <v>1427</v>
      </c>
      <c r="G63" s="110">
        <v>1</v>
      </c>
    </row>
    <row r="64" spans="1:7" ht="11.25" customHeight="1" x14ac:dyDescent="0.25">
      <c r="F64" s="15"/>
      <c r="G64" s="110"/>
    </row>
    <row r="65" spans="2:7" ht="11.25" customHeight="1" x14ac:dyDescent="0.25">
      <c r="C65" s="1" t="s">
        <v>1428</v>
      </c>
      <c r="D65" s="1" t="s">
        <v>1429</v>
      </c>
      <c r="E65" s="1" t="s">
        <v>1430</v>
      </c>
      <c r="F65" s="15" t="s">
        <v>1431</v>
      </c>
      <c r="G65" s="110">
        <v>1</v>
      </c>
    </row>
    <row r="66" spans="2:7" ht="11.25" customHeight="1" x14ac:dyDescent="0.25">
      <c r="E66" s="1" t="s">
        <v>1432</v>
      </c>
      <c r="F66" s="15" t="s">
        <v>1433</v>
      </c>
      <c r="G66" s="110">
        <v>1</v>
      </c>
    </row>
    <row r="67" spans="2:7" ht="11.25" customHeight="1" x14ac:dyDescent="0.25">
      <c r="E67" s="1" t="s">
        <v>1434</v>
      </c>
      <c r="F67" s="15" t="s">
        <v>1435</v>
      </c>
      <c r="G67" s="110">
        <v>1</v>
      </c>
    </row>
    <row r="68" spans="2:7" ht="11.25" customHeight="1" x14ac:dyDescent="0.25">
      <c r="E68" s="1" t="s">
        <v>1436</v>
      </c>
      <c r="F68" s="15" t="s">
        <v>1437</v>
      </c>
      <c r="G68" s="110">
        <v>1</v>
      </c>
    </row>
    <row r="69" spans="2:7" ht="11.25" customHeight="1" x14ac:dyDescent="0.25">
      <c r="F69" s="15"/>
      <c r="G69" s="110"/>
    </row>
    <row r="70" spans="2:7" ht="11.25" customHeight="1" x14ac:dyDescent="0.25">
      <c r="C70" s="1" t="s">
        <v>1438</v>
      </c>
      <c r="D70" s="1" t="s">
        <v>1439</v>
      </c>
      <c r="E70" s="2" t="s">
        <v>1440</v>
      </c>
      <c r="F70" s="7" t="s">
        <v>1441</v>
      </c>
      <c r="G70" s="110">
        <v>1</v>
      </c>
    </row>
    <row r="71" spans="2:7" ht="11.25" customHeight="1" x14ac:dyDescent="0.25">
      <c r="E71" s="2" t="s">
        <v>1442</v>
      </c>
      <c r="F71" s="7" t="s">
        <v>1443</v>
      </c>
      <c r="G71" s="110">
        <v>1</v>
      </c>
    </row>
    <row r="72" spans="2:7" ht="11.25" customHeight="1" x14ac:dyDescent="0.25">
      <c r="E72" s="2" t="s">
        <v>1444</v>
      </c>
      <c r="F72" s="7" t="s">
        <v>1445</v>
      </c>
      <c r="G72" s="110">
        <v>1</v>
      </c>
    </row>
    <row r="73" spans="2:7" ht="11.25" customHeight="1" x14ac:dyDescent="0.25">
      <c r="E73" s="2" t="s">
        <v>1446</v>
      </c>
      <c r="F73" s="7" t="s">
        <v>1447</v>
      </c>
      <c r="G73" s="110">
        <v>1</v>
      </c>
    </row>
    <row r="74" spans="2:7" ht="11.25" customHeight="1" x14ac:dyDescent="0.25">
      <c r="E74" s="2" t="s">
        <v>1448</v>
      </c>
      <c r="F74" s="7" t="s">
        <v>1449</v>
      </c>
      <c r="G74" s="110">
        <v>1</v>
      </c>
    </row>
    <row r="75" spans="2:7" ht="11.25" customHeight="1" x14ac:dyDescent="0.25">
      <c r="B75" s="2"/>
      <c r="C75" s="2"/>
      <c r="D75" s="2"/>
      <c r="E75" s="2" t="s">
        <v>1450</v>
      </c>
      <c r="F75" s="7" t="s">
        <v>1451</v>
      </c>
      <c r="G75" s="110">
        <v>1</v>
      </c>
    </row>
    <row r="76" spans="2:7" ht="11.25" customHeight="1" x14ac:dyDescent="0.25">
      <c r="C76" s="2"/>
      <c r="F76" s="15"/>
      <c r="G76" s="110"/>
    </row>
    <row r="77" spans="2:7" ht="11.25" customHeight="1" x14ac:dyDescent="0.25">
      <c r="C77" s="1" t="s">
        <v>1452</v>
      </c>
      <c r="D77" s="1" t="s">
        <v>1453</v>
      </c>
      <c r="E77" s="1" t="s">
        <v>1454</v>
      </c>
      <c r="F77" s="1" t="s">
        <v>1455</v>
      </c>
      <c r="G77" s="110">
        <v>1</v>
      </c>
    </row>
    <row r="78" spans="2:7" ht="11.25" customHeight="1" x14ac:dyDescent="0.25">
      <c r="E78" s="1" t="s">
        <v>1456</v>
      </c>
      <c r="F78" s="1" t="s">
        <v>1457</v>
      </c>
      <c r="G78" s="110">
        <v>1</v>
      </c>
    </row>
    <row r="79" spans="2:7" ht="11.25" customHeight="1" x14ac:dyDescent="0.25">
      <c r="F79" s="15"/>
    </row>
    <row r="80" spans="2:7" ht="11.25" customHeight="1" x14ac:dyDescent="0.25">
      <c r="D80" s="15"/>
    </row>
    <row r="81" ht="11.25" customHeight="1" x14ac:dyDescent="0.25"/>
    <row r="82" ht="11.25" customHeight="1" x14ac:dyDescent="0.25"/>
    <row r="83" ht="11.25"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M64"/>
  <sheetViews>
    <sheetView workbookViewId="0">
      <selection activeCell="D22" sqref="D22"/>
    </sheetView>
  </sheetViews>
  <sheetFormatPr defaultColWidth="11.42578125" defaultRowHeight="15" x14ac:dyDescent="0.25"/>
  <cols>
    <col min="1" max="1" width="4.85546875" style="4" customWidth="1"/>
    <col min="2" max="2" width="40" style="4" customWidth="1"/>
    <col min="3" max="3" width="5.5703125" style="4" customWidth="1"/>
    <col min="4" max="4" width="43.5703125" style="4" customWidth="1"/>
    <col min="5" max="5" width="4.7109375" style="1" customWidth="1"/>
    <col min="6" max="6" width="114.7109375" style="1" customWidth="1"/>
    <col min="7" max="7" width="3.85546875" style="1" customWidth="1"/>
    <col min="8" max="8" width="18.7109375" style="1" customWidth="1"/>
    <col min="9" max="16384" width="11.42578125" style="4"/>
  </cols>
  <sheetData>
    <row r="1" spans="1:13" ht="12" customHeight="1" x14ac:dyDescent="0.25">
      <c r="B1" s="3" t="s">
        <v>1458</v>
      </c>
      <c r="D1" s="3" t="s">
        <v>1459</v>
      </c>
      <c r="E1" s="3" t="s">
        <v>1460</v>
      </c>
      <c r="G1" s="109" t="s">
        <v>1461</v>
      </c>
      <c r="H1" s="26"/>
      <c r="I1" s="26"/>
      <c r="J1" s="26"/>
      <c r="K1" s="26"/>
      <c r="L1" s="26"/>
      <c r="M1" s="28"/>
    </row>
    <row r="2" spans="1:13" ht="12.75" customHeight="1" x14ac:dyDescent="0.25">
      <c r="A2" s="1" t="s">
        <v>1462</v>
      </c>
      <c r="B2" s="1" t="s">
        <v>1463</v>
      </c>
      <c r="C2" s="2" t="s">
        <v>1464</v>
      </c>
      <c r="D2" s="1" t="s">
        <v>1465</v>
      </c>
      <c r="E2" s="1" t="s">
        <v>1466</v>
      </c>
      <c r="F2" s="1" t="s">
        <v>1467</v>
      </c>
      <c r="G2" s="110">
        <v>1</v>
      </c>
    </row>
    <row r="3" spans="1:13" ht="12.75" customHeight="1" x14ac:dyDescent="0.25">
      <c r="D3" s="108"/>
      <c r="E3" s="1" t="s">
        <v>1468</v>
      </c>
      <c r="F3" s="1" t="s">
        <v>1469</v>
      </c>
      <c r="G3" s="110">
        <v>1</v>
      </c>
    </row>
    <row r="4" spans="1:13" ht="12.75" customHeight="1" x14ac:dyDescent="0.25">
      <c r="B4" s="1"/>
      <c r="D4" s="108"/>
      <c r="E4" s="1" t="s">
        <v>1470</v>
      </c>
      <c r="F4" s="1" t="s">
        <v>1471</v>
      </c>
      <c r="G4" s="110">
        <v>1</v>
      </c>
    </row>
    <row r="5" spans="1:13" ht="12.75" customHeight="1" x14ac:dyDescent="0.25">
      <c r="B5" s="1"/>
      <c r="G5" s="110"/>
    </row>
    <row r="6" spans="1:13" ht="12.75" customHeight="1" x14ac:dyDescent="0.25">
      <c r="B6" s="1"/>
      <c r="C6" s="1" t="s">
        <v>1472</v>
      </c>
      <c r="D6" s="1" t="s">
        <v>1473</v>
      </c>
      <c r="E6" s="1" t="s">
        <v>1474</v>
      </c>
      <c r="F6" s="1" t="s">
        <v>1475</v>
      </c>
      <c r="G6" s="110">
        <v>1</v>
      </c>
    </row>
    <row r="7" spans="1:13" ht="12.75" customHeight="1" x14ac:dyDescent="0.25">
      <c r="B7" s="1"/>
      <c r="D7" s="108"/>
      <c r="E7" s="1" t="s">
        <v>1476</v>
      </c>
      <c r="F7" s="1" t="s">
        <v>1477</v>
      </c>
      <c r="G7" s="110">
        <v>1</v>
      </c>
    </row>
    <row r="8" spans="1:13" ht="12.75" customHeight="1" x14ac:dyDescent="0.25">
      <c r="E8" s="1" t="s">
        <v>1478</v>
      </c>
      <c r="F8" s="1" t="s">
        <v>1479</v>
      </c>
      <c r="G8" s="110">
        <v>1</v>
      </c>
    </row>
    <row r="9" spans="1:13" ht="12.75" customHeight="1" x14ac:dyDescent="0.25">
      <c r="A9" s="1"/>
      <c r="D9" s="1"/>
      <c r="E9" s="1" t="s">
        <v>1480</v>
      </c>
      <c r="F9" s="1" t="s">
        <v>1481</v>
      </c>
      <c r="G9" s="110">
        <v>1</v>
      </c>
    </row>
    <row r="10" spans="1:13" ht="12.75" customHeight="1" x14ac:dyDescent="0.25">
      <c r="D10" s="1"/>
      <c r="G10" s="110"/>
    </row>
    <row r="11" spans="1:13" ht="12.75" customHeight="1" x14ac:dyDescent="0.25">
      <c r="C11" s="1" t="s">
        <v>1482</v>
      </c>
      <c r="D11" s="1" t="s">
        <v>1483</v>
      </c>
      <c r="E11" s="1" t="s">
        <v>1484</v>
      </c>
      <c r="F11" s="1" t="s">
        <v>1485</v>
      </c>
      <c r="G11" s="110">
        <v>1</v>
      </c>
    </row>
    <row r="12" spans="1:13" ht="12.75" customHeight="1" x14ac:dyDescent="0.25">
      <c r="E12" s="1" t="s">
        <v>1486</v>
      </c>
      <c r="F12" s="1" t="s">
        <v>1487</v>
      </c>
      <c r="G12" s="110">
        <v>1</v>
      </c>
    </row>
    <row r="13" spans="1:13" ht="12.75" customHeight="1" x14ac:dyDescent="0.25">
      <c r="C13" s="1"/>
      <c r="D13" s="1"/>
      <c r="E13" s="4"/>
      <c r="F13" s="4"/>
      <c r="G13" s="110"/>
    </row>
    <row r="14" spans="1:13" ht="12.75" customHeight="1" x14ac:dyDescent="0.25">
      <c r="A14" s="1" t="s">
        <v>1488</v>
      </c>
      <c r="B14" s="1" t="s">
        <v>1489</v>
      </c>
      <c r="C14" s="1" t="s">
        <v>1490</v>
      </c>
      <c r="D14" s="1" t="s">
        <v>1491</v>
      </c>
      <c r="E14" s="1" t="s">
        <v>1492</v>
      </c>
      <c r="F14" s="1" t="s">
        <v>1493</v>
      </c>
      <c r="G14" s="110">
        <v>1</v>
      </c>
    </row>
    <row r="15" spans="1:13" ht="12.75" customHeight="1" x14ac:dyDescent="0.25">
      <c r="A15" s="1"/>
      <c r="B15" s="1"/>
      <c r="C15" s="1"/>
      <c r="D15" s="1"/>
      <c r="E15" s="1" t="s">
        <v>1494</v>
      </c>
      <c r="F15" s="1" t="s">
        <v>1495</v>
      </c>
      <c r="G15" s="110">
        <v>1</v>
      </c>
    </row>
    <row r="16" spans="1:13" ht="12.75" customHeight="1" x14ac:dyDescent="0.25">
      <c r="A16" s="1"/>
      <c r="B16" s="1"/>
      <c r="C16" s="1"/>
      <c r="D16" s="1"/>
      <c r="E16" s="1" t="s">
        <v>1496</v>
      </c>
      <c r="F16" s="1" t="s">
        <v>1497</v>
      </c>
      <c r="G16" s="110">
        <v>1</v>
      </c>
    </row>
    <row r="17" spans="1:7" ht="12.75" customHeight="1" x14ac:dyDescent="0.25">
      <c r="A17" s="1"/>
      <c r="B17" s="1"/>
      <c r="C17" s="1"/>
      <c r="D17" s="1"/>
      <c r="E17" s="1" t="s">
        <v>1498</v>
      </c>
      <c r="F17" s="1" t="s">
        <v>1499</v>
      </c>
      <c r="G17" s="110">
        <v>1</v>
      </c>
    </row>
    <row r="20" spans="1:7" x14ac:dyDescent="0.25">
      <c r="C20" s="1"/>
      <c r="D20" s="1"/>
    </row>
    <row r="27" spans="1:7" x14ac:dyDescent="0.25">
      <c r="C27" s="1"/>
      <c r="D27" s="1"/>
    </row>
    <row r="35" spans="3:4" x14ac:dyDescent="0.25">
      <c r="C35" s="1"/>
      <c r="D35" s="1"/>
    </row>
    <row r="48" spans="3:4" x14ac:dyDescent="0.25">
      <c r="D48" s="1"/>
    </row>
    <row r="58" spans="4:4" x14ac:dyDescent="0.25">
      <c r="D58" s="1"/>
    </row>
    <row r="64" spans="4:4" x14ac:dyDescent="0.25">
      <c r="D64"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24988555558946501"/>
  </sheetPr>
  <dimension ref="B1:E18"/>
  <sheetViews>
    <sheetView showGridLines="0" topLeftCell="A4" zoomScale="110" zoomScaleNormal="110" workbookViewId="0">
      <selection activeCell="B13" sqref="B13:C13"/>
    </sheetView>
  </sheetViews>
  <sheetFormatPr defaultColWidth="11.42578125" defaultRowHeight="15" x14ac:dyDescent="0.25"/>
  <cols>
    <col min="1" max="1" width="4.140625" style="22" customWidth="1"/>
    <col min="2" max="2" width="11.42578125" style="22" customWidth="1"/>
    <col min="3" max="3" width="116.28515625" style="22" customWidth="1"/>
    <col min="4" max="16384" width="11.42578125" style="22"/>
  </cols>
  <sheetData>
    <row r="1" spans="2:5" ht="119.25" customHeight="1" x14ac:dyDescent="0.25">
      <c r="B1" s="336"/>
      <c r="C1" s="336"/>
    </row>
    <row r="2" spans="2:5" ht="48.75" customHeight="1" x14ac:dyDescent="0.25">
      <c r="B2" s="452" t="s">
        <v>0</v>
      </c>
      <c r="C2" s="452"/>
      <c r="D2" s="334"/>
      <c r="E2" s="334"/>
    </row>
    <row r="3" spans="2:5" ht="22.5" customHeight="1" x14ac:dyDescent="0.25">
      <c r="B3" s="337"/>
      <c r="C3" s="337"/>
    </row>
    <row r="4" spans="2:5" ht="15.75" customHeight="1" x14ac:dyDescent="0.25">
      <c r="B4" s="338" t="s">
        <v>1</v>
      </c>
      <c r="C4" s="338"/>
    </row>
    <row r="5" spans="2:5" ht="75" customHeight="1" x14ac:dyDescent="0.25">
      <c r="B5" s="339" t="s">
        <v>2</v>
      </c>
      <c r="C5" s="339"/>
      <c r="D5" s="23"/>
    </row>
    <row r="6" spans="2:5" ht="62.25" customHeight="1" x14ac:dyDescent="0.25">
      <c r="B6" s="339" t="s">
        <v>3</v>
      </c>
      <c r="C6" s="339"/>
      <c r="D6" s="23"/>
    </row>
    <row r="7" spans="2:5" ht="58.5" customHeight="1" x14ac:dyDescent="0.25">
      <c r="B7" s="339" t="s">
        <v>4</v>
      </c>
      <c r="C7" s="339"/>
      <c r="D7" s="23"/>
    </row>
    <row r="8" spans="2:5" ht="15.75" customHeight="1" x14ac:dyDescent="0.25">
      <c r="B8" s="338" t="s">
        <v>5</v>
      </c>
      <c r="C8" s="338"/>
    </row>
    <row r="9" spans="2:5" ht="33" customHeight="1" x14ac:dyDescent="0.25">
      <c r="B9" s="340" t="s">
        <v>6</v>
      </c>
      <c r="C9" s="340"/>
    </row>
    <row r="10" spans="2:5" ht="13.5" customHeight="1" x14ac:dyDescent="0.25">
      <c r="B10" s="341"/>
      <c r="C10" s="341"/>
    </row>
    <row r="11" spans="2:5" ht="20.25" customHeight="1" x14ac:dyDescent="0.25">
      <c r="B11" s="340" t="s">
        <v>7</v>
      </c>
      <c r="C11" s="340"/>
    </row>
    <row r="12" spans="2:5" ht="15.75" customHeight="1" x14ac:dyDescent="0.25"/>
    <row r="13" spans="2:5" s="29" customFormat="1" ht="26.25" customHeight="1" x14ac:dyDescent="0.25">
      <c r="B13" s="342" t="s">
        <v>8</v>
      </c>
      <c r="C13" s="339"/>
    </row>
    <row r="14" spans="2:5" s="29" customFormat="1" ht="12" customHeight="1" x14ac:dyDescent="0.25">
      <c r="B14" s="335"/>
      <c r="C14" s="335"/>
    </row>
    <row r="15" spans="2:5" ht="12.75" customHeight="1" x14ac:dyDescent="0.25">
      <c r="B15" s="335"/>
      <c r="C15" s="335"/>
    </row>
    <row r="16" spans="2:5" ht="12.75" customHeight="1" x14ac:dyDescent="0.25">
      <c r="B16" s="335"/>
      <c r="C16" s="335"/>
    </row>
    <row r="17" spans="2:3" ht="12.75" customHeight="1" x14ac:dyDescent="0.25">
      <c r="B17" s="335"/>
      <c r="C17" s="335"/>
    </row>
    <row r="18" spans="2:3" ht="12.75" customHeight="1" x14ac:dyDescent="0.25">
      <c r="B18" s="335"/>
      <c r="C18" s="335"/>
    </row>
  </sheetData>
  <sheetProtection formatCells="0" formatColumns="0" formatRows="0" insertColumns="0" insertRows="0" insertHyperlinks="0" deleteColumns="0" deleteRows="0" sort="0" autoFilter="0" pivotTables="0"/>
  <mergeCells count="18">
    <mergeCell ref="B18:C18"/>
    <mergeCell ref="B13:C13"/>
    <mergeCell ref="B14:C14"/>
    <mergeCell ref="B15:C15"/>
    <mergeCell ref="B16:C16"/>
    <mergeCell ref="D2:E2"/>
    <mergeCell ref="B17:C17"/>
    <mergeCell ref="B1:C1"/>
    <mergeCell ref="B2:C2"/>
    <mergeCell ref="B3:C3"/>
    <mergeCell ref="B4:C4"/>
    <mergeCell ref="B5:C5"/>
    <mergeCell ref="B11:C11"/>
    <mergeCell ref="B6:C6"/>
    <mergeCell ref="B7:C7"/>
    <mergeCell ref="B8:C8"/>
    <mergeCell ref="B9:C9"/>
    <mergeCell ref="B10:C10"/>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24988555558946501"/>
  </sheetPr>
  <dimension ref="A3:Z64"/>
  <sheetViews>
    <sheetView showGridLines="0" topLeftCell="A16" zoomScale="80" zoomScaleNormal="80" zoomScaleSheetLayoutView="90" workbookViewId="0">
      <selection activeCell="C3" sqref="C3:G3"/>
    </sheetView>
  </sheetViews>
  <sheetFormatPr defaultColWidth="11.42578125" defaultRowHeight="12.75" x14ac:dyDescent="0.2"/>
  <cols>
    <col min="1" max="2" width="3.85546875" style="21" customWidth="1"/>
    <col min="3" max="3" width="8.140625" style="21" customWidth="1"/>
    <col min="4" max="4" width="19.140625" style="25" customWidth="1"/>
    <col min="5" max="5" width="91.140625" style="21" customWidth="1"/>
    <col min="6" max="6" width="17" style="21" customWidth="1"/>
    <col min="7" max="7" width="17.5703125" style="21" customWidth="1"/>
    <col min="8" max="9" width="18.28515625" style="21" customWidth="1"/>
    <col min="10" max="10" width="3.42578125" style="21" customWidth="1"/>
    <col min="11" max="16384" width="11.42578125" style="21"/>
  </cols>
  <sheetData>
    <row r="3" spans="1:26" ht="30.75" customHeight="1" x14ac:dyDescent="0.2">
      <c r="C3" s="348" t="s">
        <v>9</v>
      </c>
      <c r="D3" s="348"/>
      <c r="E3" s="348"/>
      <c r="F3" s="348"/>
      <c r="G3" s="348"/>
      <c r="H3" s="165"/>
      <c r="I3" s="165"/>
    </row>
    <row r="4" spans="1:26" ht="79.5" customHeight="1" x14ac:dyDescent="0.2">
      <c r="C4" s="340" t="s">
        <v>10</v>
      </c>
      <c r="D4" s="340"/>
      <c r="E4" s="340"/>
      <c r="F4" s="340"/>
      <c r="G4" s="340"/>
      <c r="H4" s="23"/>
      <c r="I4" s="23"/>
    </row>
    <row r="5" spans="1:26" ht="58.5" customHeight="1" x14ac:dyDescent="0.2">
      <c r="C5" s="340" t="s">
        <v>11</v>
      </c>
      <c r="D5" s="340"/>
      <c r="E5" s="340"/>
      <c r="F5" s="340"/>
      <c r="G5" s="340"/>
      <c r="H5" s="23"/>
      <c r="I5" s="23"/>
    </row>
    <row r="6" spans="1:26" ht="20.25" customHeight="1" x14ac:dyDescent="0.2">
      <c r="C6" s="354"/>
      <c r="D6" s="341"/>
      <c r="E6" s="341"/>
      <c r="F6" s="185"/>
      <c r="G6" s="185"/>
      <c r="H6" s="23"/>
      <c r="I6" s="23"/>
    </row>
    <row r="7" spans="1:26" ht="252.75" customHeight="1" x14ac:dyDescent="0.2">
      <c r="C7" s="349"/>
      <c r="D7" s="349"/>
      <c r="E7" s="349"/>
      <c r="F7" s="349"/>
      <c r="G7" s="166"/>
    </row>
    <row r="8" spans="1:26" ht="15" customHeight="1" x14ac:dyDescent="0.2">
      <c r="C8" s="349"/>
      <c r="D8" s="349"/>
      <c r="E8" s="349"/>
      <c r="F8" s="349"/>
      <c r="G8" s="166"/>
    </row>
    <row r="9" spans="1:26" ht="117" customHeight="1" x14ac:dyDescent="0.2">
      <c r="C9" s="350"/>
      <c r="D9" s="350"/>
      <c r="E9" s="350"/>
      <c r="F9" s="350"/>
      <c r="G9" s="166"/>
    </row>
    <row r="10" spans="1:26" ht="9.9499999999999993" customHeight="1" x14ac:dyDescent="0.2">
      <c r="A10" s="331"/>
      <c r="C10" s="329"/>
      <c r="D10" s="329"/>
      <c r="E10" s="329"/>
      <c r="F10" s="329"/>
      <c r="G10" s="166"/>
    </row>
    <row r="11" spans="1:26" s="19" customFormat="1" ht="41.25" customHeight="1" x14ac:dyDescent="0.25">
      <c r="C11" s="351" t="s">
        <v>12</v>
      </c>
      <c r="D11" s="351"/>
      <c r="E11" s="323" t="s">
        <v>13</v>
      </c>
      <c r="F11" s="352" t="s">
        <v>14</v>
      </c>
      <c r="G11" s="353"/>
    </row>
    <row r="12" spans="1:26" s="19" customFormat="1" ht="97.5" customHeight="1" x14ac:dyDescent="0.25">
      <c r="C12" s="343" t="s">
        <v>15</v>
      </c>
      <c r="D12" s="305" t="s">
        <v>16</v>
      </c>
      <c r="E12" s="304" t="s">
        <v>17</v>
      </c>
      <c r="F12" s="314">
        <v>13</v>
      </c>
      <c r="G12" s="310">
        <v>38</v>
      </c>
    </row>
    <row r="13" spans="1:26" s="19" customFormat="1" ht="145.5" customHeight="1" x14ac:dyDescent="0.25">
      <c r="C13" s="343"/>
      <c r="D13" s="299" t="s">
        <v>18</v>
      </c>
      <c r="E13" s="322" t="s">
        <v>19</v>
      </c>
      <c r="F13" s="312">
        <v>8</v>
      </c>
      <c r="G13" s="311">
        <v>13</v>
      </c>
    </row>
    <row r="14" spans="1:26" s="19" customFormat="1" ht="132" customHeight="1" x14ac:dyDescent="0.25">
      <c r="C14" s="343"/>
      <c r="D14" s="321" t="s">
        <v>20</v>
      </c>
      <c r="E14" s="330" t="s">
        <v>21</v>
      </c>
      <c r="F14" s="313">
        <v>6</v>
      </c>
      <c r="G14" s="320">
        <v>19</v>
      </c>
      <c r="I14" s="24"/>
      <c r="J14" s="24"/>
      <c r="K14" s="24"/>
      <c r="L14" s="24"/>
      <c r="M14" s="24"/>
      <c r="N14" s="24"/>
      <c r="O14" s="24"/>
      <c r="P14" s="24"/>
      <c r="Q14" s="24"/>
      <c r="R14" s="24"/>
      <c r="S14" s="24"/>
      <c r="T14" s="24"/>
      <c r="U14" s="24"/>
      <c r="V14" s="24"/>
      <c r="W14" s="24"/>
      <c r="X14" s="24"/>
      <c r="Y14" s="24"/>
      <c r="Z14" s="24"/>
    </row>
    <row r="15" spans="1:26" s="19" customFormat="1" ht="99.75" customHeight="1" x14ac:dyDescent="0.25">
      <c r="C15" s="344" t="s">
        <v>22</v>
      </c>
      <c r="D15" s="317" t="s">
        <v>23</v>
      </c>
      <c r="E15" s="318" t="s">
        <v>24</v>
      </c>
      <c r="F15" s="319">
        <v>3</v>
      </c>
      <c r="G15" s="315">
        <v>17</v>
      </c>
      <c r="I15" s="24"/>
      <c r="J15" s="24"/>
      <c r="K15" s="24"/>
      <c r="L15" s="24"/>
      <c r="M15" s="24"/>
      <c r="N15" s="24"/>
      <c r="O15" s="24"/>
      <c r="P15" s="24"/>
      <c r="Q15" s="24"/>
      <c r="R15" s="24"/>
      <c r="S15" s="24"/>
      <c r="T15" s="24"/>
      <c r="U15" s="24"/>
      <c r="V15" s="24"/>
      <c r="W15" s="24"/>
      <c r="X15" s="24"/>
      <c r="Y15" s="24"/>
      <c r="Z15" s="24"/>
    </row>
    <row r="16" spans="1:26" s="19" customFormat="1" ht="227.25" customHeight="1" x14ac:dyDescent="0.25">
      <c r="C16" s="345"/>
      <c r="D16" s="300" t="s">
        <v>25</v>
      </c>
      <c r="E16" s="301" t="s">
        <v>26</v>
      </c>
      <c r="F16" s="319">
        <v>12</v>
      </c>
      <c r="G16" s="315">
        <v>51</v>
      </c>
      <c r="I16" s="24"/>
      <c r="J16" s="24"/>
      <c r="K16" s="24"/>
      <c r="L16" s="24"/>
      <c r="M16" s="24"/>
      <c r="N16" s="24"/>
      <c r="O16" s="24"/>
      <c r="P16" s="24"/>
      <c r="Q16" s="24"/>
      <c r="R16" s="24"/>
      <c r="S16" s="24"/>
      <c r="T16" s="24"/>
      <c r="U16" s="24"/>
      <c r="V16" s="24"/>
      <c r="W16" s="24"/>
      <c r="X16" s="24"/>
      <c r="Y16" s="24"/>
      <c r="Z16" s="24"/>
    </row>
    <row r="17" spans="3:26" s="19" customFormat="1" ht="68.25" customHeight="1" x14ac:dyDescent="0.25">
      <c r="C17" s="346" t="s">
        <v>27</v>
      </c>
      <c r="D17" s="307" t="s">
        <v>28</v>
      </c>
      <c r="E17" s="306" t="s">
        <v>29</v>
      </c>
      <c r="F17" s="316">
        <v>3</v>
      </c>
      <c r="G17" s="308">
        <v>8</v>
      </c>
      <c r="I17" s="24"/>
      <c r="J17" s="24"/>
      <c r="K17" s="24"/>
      <c r="L17" s="24"/>
      <c r="M17" s="24"/>
      <c r="N17" s="24"/>
      <c r="O17" s="24"/>
      <c r="P17" s="24"/>
      <c r="Q17" s="24"/>
      <c r="R17" s="24"/>
      <c r="S17" s="24"/>
      <c r="T17" s="24"/>
      <c r="U17" s="24"/>
      <c r="V17" s="24"/>
      <c r="W17" s="24"/>
      <c r="X17" s="24"/>
      <c r="Y17" s="24"/>
      <c r="Z17" s="24"/>
    </row>
    <row r="18" spans="3:26" s="19" customFormat="1" ht="76.5" customHeight="1" x14ac:dyDescent="0.25">
      <c r="C18" s="347"/>
      <c r="D18" s="307" t="s">
        <v>30</v>
      </c>
      <c r="E18" s="306" t="s">
        <v>31</v>
      </c>
      <c r="F18" s="302">
        <v>3</v>
      </c>
      <c r="G18" s="308">
        <v>5</v>
      </c>
    </row>
    <row r="19" spans="3:26" s="19" customFormat="1" ht="54.75" customHeight="1" x14ac:dyDescent="0.25">
      <c r="C19" s="111"/>
      <c r="D19" s="112"/>
      <c r="E19" s="113"/>
      <c r="F19" s="303">
        <f>SUM(F12:F18)</f>
        <v>48</v>
      </c>
      <c r="G19" s="309">
        <f>SUM(G12:G18)</f>
        <v>151</v>
      </c>
    </row>
    <row r="20" spans="3:26" ht="14.25" customHeight="1" x14ac:dyDescent="0.2">
      <c r="C20" s="114"/>
      <c r="D20" s="114"/>
    </row>
    <row r="21" spans="3:26" ht="14.25" customHeight="1" x14ac:dyDescent="0.2">
      <c r="C21" s="164"/>
      <c r="D21" s="164"/>
      <c r="E21" s="164"/>
      <c r="F21" s="164"/>
      <c r="G21" s="164"/>
    </row>
    <row r="22" spans="3:26" ht="14.25" customHeight="1" x14ac:dyDescent="0.2">
      <c r="H22" s="164"/>
      <c r="I22" s="164"/>
    </row>
    <row r="23" spans="3:26" ht="14.25" customHeight="1" x14ac:dyDescent="0.2"/>
    <row r="24" spans="3:26" ht="14.25" customHeight="1" x14ac:dyDescent="0.2"/>
    <row r="38" spans="4:4" x14ac:dyDescent="0.2">
      <c r="D38" s="21"/>
    </row>
    <row r="39" spans="4:4" x14ac:dyDescent="0.2">
      <c r="D39" s="21"/>
    </row>
    <row r="40" spans="4:4" x14ac:dyDescent="0.2">
      <c r="D40" s="21"/>
    </row>
    <row r="41" spans="4:4" x14ac:dyDescent="0.2">
      <c r="D41" s="21"/>
    </row>
    <row r="42" spans="4:4" x14ac:dyDescent="0.2">
      <c r="D42" s="21"/>
    </row>
    <row r="43" spans="4:4" x14ac:dyDescent="0.2">
      <c r="D43" s="21"/>
    </row>
    <row r="44" spans="4:4" x14ac:dyDescent="0.2">
      <c r="D44" s="21"/>
    </row>
    <row r="45" spans="4:4" x14ac:dyDescent="0.2">
      <c r="D45" s="21"/>
    </row>
    <row r="46" spans="4:4" x14ac:dyDescent="0.2">
      <c r="D46" s="21"/>
    </row>
    <row r="47" spans="4:4" x14ac:dyDescent="0.2">
      <c r="D47" s="21"/>
    </row>
    <row r="48" spans="4:4" x14ac:dyDescent="0.2">
      <c r="D48" s="21"/>
    </row>
    <row r="49" spans="4:4" x14ac:dyDescent="0.2">
      <c r="D49" s="21"/>
    </row>
    <row r="50" spans="4:4" x14ac:dyDescent="0.2">
      <c r="D50" s="21"/>
    </row>
    <row r="51" spans="4:4" x14ac:dyDescent="0.2">
      <c r="D51" s="21"/>
    </row>
    <row r="52" spans="4:4" x14ac:dyDescent="0.2">
      <c r="D52" s="21"/>
    </row>
    <row r="53" spans="4:4" x14ac:dyDescent="0.2">
      <c r="D53" s="21"/>
    </row>
    <row r="54" spans="4:4" x14ac:dyDescent="0.2">
      <c r="D54" s="21"/>
    </row>
    <row r="55" spans="4:4" x14ac:dyDescent="0.2">
      <c r="D55" s="21"/>
    </row>
    <row r="56" spans="4:4" x14ac:dyDescent="0.2">
      <c r="D56" s="21"/>
    </row>
    <row r="57" spans="4:4" x14ac:dyDescent="0.2">
      <c r="D57" s="21"/>
    </row>
    <row r="58" spans="4:4" x14ac:dyDescent="0.2">
      <c r="D58" s="21"/>
    </row>
    <row r="59" spans="4:4" x14ac:dyDescent="0.2">
      <c r="D59" s="21"/>
    </row>
    <row r="60" spans="4:4" x14ac:dyDescent="0.2">
      <c r="D60" s="21"/>
    </row>
    <row r="61" spans="4:4" x14ac:dyDescent="0.2">
      <c r="D61" s="21"/>
    </row>
    <row r="62" spans="4:4" x14ac:dyDescent="0.2">
      <c r="D62" s="21"/>
    </row>
    <row r="63" spans="4:4" x14ac:dyDescent="0.2">
      <c r="D63" s="21"/>
    </row>
    <row r="64" spans="4:4" x14ac:dyDescent="0.2">
      <c r="D64" s="21"/>
    </row>
  </sheetData>
  <sheetProtection formatCells="0" formatColumns="0" formatRows="0" insertColumns="0" insertRows="0" insertHyperlinks="0" deleteColumns="0" deleteRows="0" sort="0" autoFilter="0" pivotTables="0"/>
  <mergeCells count="10">
    <mergeCell ref="C12:C14"/>
    <mergeCell ref="C15:C16"/>
    <mergeCell ref="C17:C18"/>
    <mergeCell ref="C3:G3"/>
    <mergeCell ref="C4:G4"/>
    <mergeCell ref="C5:G5"/>
    <mergeCell ref="C7:F9"/>
    <mergeCell ref="C11:D11"/>
    <mergeCell ref="F11:G11"/>
    <mergeCell ref="C6:E6"/>
  </mergeCells>
  <pageMargins left="0.7" right="0.7" top="0.75" bottom="0.75" header="0.3" footer="0.3"/>
  <pageSetup paperSize="9" scale="48" orientation="portrait" horizontalDpi="300" verticalDpi="300"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24988555558946501"/>
  </sheetPr>
  <dimension ref="B1:AO63"/>
  <sheetViews>
    <sheetView showGridLines="0" zoomScale="110" zoomScaleNormal="110" zoomScaleSheetLayoutView="90" workbookViewId="0">
      <pane ySplit="8" topLeftCell="A9" activePane="bottomLeft" state="frozen"/>
      <selection pane="bottomLeft" activeCell="J7" sqref="J7:R7"/>
    </sheetView>
  </sheetViews>
  <sheetFormatPr defaultRowHeight="15" outlineLevelCol="1" x14ac:dyDescent="0.25"/>
  <cols>
    <col min="1" max="1" width="2" style="150" customWidth="1"/>
    <col min="2" max="2" width="6.7109375" style="150" customWidth="1"/>
    <col min="3" max="3" width="65.85546875" style="150" customWidth="1"/>
    <col min="4" max="4" width="2.85546875" style="126" customWidth="1" outlineLevel="1"/>
    <col min="5" max="5" width="7.28515625" style="150" customWidth="1" outlineLevel="1"/>
    <col min="6" max="6" width="3.140625" style="150" customWidth="1" outlineLevel="1" collapsed="1"/>
    <col min="7" max="7" width="5.710937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6.140625" style="150" customWidth="1"/>
    <col min="20" max="20" width="13.28515625" style="150" customWidth="1"/>
    <col min="21" max="21" width="8.28515625" style="150" hidden="1" customWidth="1"/>
    <col min="22" max="22" width="9.140625" style="150" hidden="1" customWidth="1"/>
    <col min="23" max="23" width="10.42578125" style="150" hidden="1" customWidth="1"/>
    <col min="24" max="24" width="9.5703125" style="150" hidden="1" customWidth="1"/>
    <col min="25" max="25" width="6.28515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1" width="9.140625" style="150"/>
    <col min="32" max="32" width="13.28515625" style="150" customWidth="1"/>
    <col min="33" max="16384" width="9.140625" style="150"/>
  </cols>
  <sheetData>
    <row r="1" spans="2:39" ht="28.5" customHeight="1" x14ac:dyDescent="0.25">
      <c r="B1" s="355" t="s">
        <v>32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row>
    <row r="2" spans="2:39" x14ac:dyDescent="0.25">
      <c r="B2" s="173"/>
      <c r="C2" s="173" t="s">
        <v>1547</v>
      </c>
      <c r="D2" s="173"/>
      <c r="E2" s="173"/>
      <c r="F2" s="173"/>
      <c r="G2" s="173"/>
      <c r="H2" s="173"/>
      <c r="I2" s="173"/>
      <c r="J2" s="173"/>
      <c r="K2" s="173"/>
      <c r="L2" s="173"/>
      <c r="M2" s="173"/>
      <c r="N2" s="173"/>
      <c r="O2" s="173"/>
      <c r="P2" s="173"/>
      <c r="Q2" s="173"/>
      <c r="R2" s="173"/>
      <c r="S2" s="173"/>
      <c r="T2" s="173"/>
      <c r="U2" s="173"/>
      <c r="V2" s="173"/>
      <c r="W2" s="173"/>
      <c r="X2" s="173"/>
      <c r="Y2" s="173"/>
    </row>
    <row r="3" spans="2:39" x14ac:dyDescent="0.25">
      <c r="B3" s="173"/>
      <c r="C3" s="173" t="s">
        <v>1548</v>
      </c>
      <c r="D3" s="173"/>
      <c r="E3" s="173"/>
      <c r="F3" s="173"/>
      <c r="G3" s="173"/>
      <c r="H3" s="173"/>
      <c r="I3" s="173"/>
      <c r="J3" s="173"/>
      <c r="K3" s="173"/>
      <c r="L3" s="173"/>
      <c r="M3" s="173"/>
      <c r="N3" s="173"/>
      <c r="O3" s="173"/>
      <c r="P3" s="173"/>
      <c r="Q3" s="173"/>
      <c r="R3" s="173"/>
      <c r="S3" s="173"/>
      <c r="T3"/>
      <c r="U3"/>
      <c r="V3"/>
      <c r="W3"/>
      <c r="X3"/>
      <c r="Y3"/>
    </row>
    <row r="4" spans="2:39" x14ac:dyDescent="0.25">
      <c r="B4" s="148"/>
      <c r="C4" s="149"/>
      <c r="D4" s="149"/>
      <c r="E4" s="149"/>
      <c r="F4" s="149"/>
      <c r="G4" s="149"/>
      <c r="H4" s="149"/>
      <c r="I4" s="149"/>
      <c r="J4" s="149"/>
      <c r="K4" s="149"/>
      <c r="L4" s="149"/>
      <c r="M4" s="149"/>
      <c r="N4" s="149"/>
      <c r="O4" s="149"/>
      <c r="P4" s="149"/>
      <c r="Q4" s="149"/>
      <c r="R4" s="149"/>
      <c r="S4" s="149"/>
      <c r="T4"/>
      <c r="U4"/>
      <c r="V4"/>
      <c r="W4"/>
      <c r="X4"/>
      <c r="Y4"/>
    </row>
    <row r="5" spans="2:39" s="153" customFormat="1" ht="14.25" customHeight="1" x14ac:dyDescent="0.25">
      <c r="B5" s="174"/>
      <c r="C5" s="333"/>
      <c r="D5" s="174"/>
      <c r="E5" s="174"/>
      <c r="F5" s="174"/>
      <c r="G5" s="174"/>
      <c r="H5" s="174"/>
      <c r="I5" s="174"/>
      <c r="J5" s="174"/>
      <c r="K5" s="174"/>
      <c r="L5" s="357"/>
      <c r="M5" s="357"/>
      <c r="N5" s="357"/>
      <c r="O5" s="357"/>
      <c r="P5" s="357"/>
      <c r="Q5" s="357"/>
      <c r="R5" s="357"/>
      <c r="S5" s="357"/>
      <c r="T5" s="357"/>
      <c r="U5" s="357"/>
      <c r="V5" s="357"/>
      <c r="W5" s="357"/>
      <c r="X5" s="357"/>
      <c r="Y5" s="357"/>
      <c r="Z5" s="357"/>
      <c r="AA5" s="357"/>
      <c r="AB5" s="357"/>
      <c r="AC5" s="357"/>
      <c r="AD5" s="357"/>
    </row>
    <row r="6" spans="2:39" s="153" customFormat="1" x14ac:dyDescent="0.25">
      <c r="B6" s="154"/>
      <c r="C6" s="454"/>
      <c r="D6" s="454"/>
      <c r="E6" s="454"/>
      <c r="F6" s="454"/>
      <c r="G6" s="454"/>
      <c r="H6" s="454"/>
      <c r="I6" s="454"/>
      <c r="J6" s="454"/>
      <c r="K6" s="454"/>
      <c r="L6" s="454"/>
      <c r="M6" s="454"/>
      <c r="N6" s="454"/>
      <c r="O6" s="454"/>
      <c r="P6" s="454"/>
      <c r="Q6" s="454"/>
      <c r="R6" s="454"/>
      <c r="S6" s="154"/>
      <c r="T6" s="154"/>
      <c r="U6" s="154"/>
      <c r="V6" s="154"/>
      <c r="W6" s="154"/>
      <c r="X6" s="154"/>
      <c r="Y6" s="154"/>
    </row>
    <row r="7" spans="2:39" s="153" customFormat="1" ht="37.5" customHeight="1" x14ac:dyDescent="0.25">
      <c r="B7" s="168"/>
      <c r="C7" s="362" t="s">
        <v>33</v>
      </c>
      <c r="D7" s="324"/>
      <c r="E7" s="361" t="s">
        <v>34</v>
      </c>
      <c r="F7" s="326"/>
      <c r="G7" s="361" t="s">
        <v>35</v>
      </c>
      <c r="I7" s="156"/>
      <c r="J7" s="364" t="s">
        <v>1694</v>
      </c>
      <c r="K7" s="365"/>
      <c r="L7" s="365"/>
      <c r="M7" s="365"/>
      <c r="N7" s="365"/>
      <c r="O7" s="365"/>
      <c r="P7" s="365"/>
      <c r="Q7" s="365"/>
      <c r="R7" s="365"/>
      <c r="S7" s="156"/>
      <c r="T7" s="363" t="s">
        <v>36</v>
      </c>
      <c r="U7" s="363"/>
      <c r="V7" s="363"/>
      <c r="W7" s="157"/>
      <c r="X7" s="157"/>
      <c r="Y7" s="157"/>
      <c r="Z7" s="157"/>
      <c r="AG7" s="362" t="s">
        <v>37</v>
      </c>
      <c r="AH7" s="362"/>
      <c r="AI7" s="362"/>
      <c r="AJ7" s="362"/>
      <c r="AK7" s="362"/>
      <c r="AL7" s="362"/>
      <c r="AM7" s="362"/>
    </row>
    <row r="8" spans="2:39" s="153" customFormat="1" ht="80.25" customHeight="1" x14ac:dyDescent="0.25">
      <c r="B8" s="168"/>
      <c r="C8" s="362"/>
      <c r="D8" s="324"/>
      <c r="E8" s="361"/>
      <c r="F8" s="327"/>
      <c r="G8" s="361"/>
      <c r="J8" s="159" t="s">
        <v>150</v>
      </c>
      <c r="K8" s="159" t="s">
        <v>151</v>
      </c>
      <c r="L8" s="179">
        <v>0</v>
      </c>
      <c r="M8" s="179">
        <v>0.2</v>
      </c>
      <c r="N8" s="179">
        <v>0.4</v>
      </c>
      <c r="O8" s="179">
        <v>0.6</v>
      </c>
      <c r="P8" s="179">
        <v>0.8</v>
      </c>
      <c r="Q8" s="179">
        <v>1</v>
      </c>
      <c r="R8" s="180" t="s">
        <v>38</v>
      </c>
      <c r="T8" s="161"/>
      <c r="U8" s="161" t="s">
        <v>152</v>
      </c>
      <c r="V8" s="160" t="s">
        <v>153</v>
      </c>
      <c r="W8" s="158"/>
      <c r="Y8" s="158"/>
      <c r="AG8" s="362"/>
      <c r="AH8" s="362"/>
      <c r="AI8" s="362"/>
      <c r="AJ8" s="362"/>
      <c r="AK8" s="362"/>
      <c r="AL8" s="362"/>
      <c r="AM8" s="362"/>
    </row>
    <row r="9" spans="2:39" ht="42" customHeight="1" x14ac:dyDescent="0.25">
      <c r="H9" s="126"/>
      <c r="K9" s="32"/>
      <c r="L9" s="32"/>
      <c r="M9" s="32"/>
      <c r="N9" s="32"/>
      <c r="O9" s="32"/>
      <c r="P9" s="33"/>
      <c r="Q9" s="116"/>
      <c r="R9" s="117"/>
      <c r="T9" s="34"/>
      <c r="U9" s="34"/>
      <c r="V9" s="33"/>
      <c r="W9" s="150" t="s">
        <v>154</v>
      </c>
      <c r="X9" s="150" t="s">
        <v>155</v>
      </c>
      <c r="Z9" s="118" t="s">
        <v>39</v>
      </c>
    </row>
    <row r="10" spans="2:39" ht="49.5" customHeight="1" x14ac:dyDescent="0.25">
      <c r="B10" s="288">
        <v>1</v>
      </c>
      <c r="C10" s="140" t="s">
        <v>40</v>
      </c>
      <c r="D10" s="175"/>
      <c r="E10" s="264" t="s">
        <v>41</v>
      </c>
      <c r="F10" s="268"/>
      <c r="G10" s="268"/>
      <c r="H10" s="126"/>
      <c r="I10" s="152">
        <f>SUM(K10:K47)</f>
        <v>0</v>
      </c>
      <c r="J10" s="124">
        <f>SUM(L10:Q10)</f>
        <v>0</v>
      </c>
      <c r="K10" s="124">
        <f t="shared" ref="K10" si="0">SUM(L10:Q10)</f>
        <v>0</v>
      </c>
      <c r="L10" s="122"/>
      <c r="M10" s="122"/>
      <c r="N10" s="122"/>
      <c r="O10" s="122"/>
      <c r="P10" s="123"/>
      <c r="Q10" s="184"/>
      <c r="R10" s="123"/>
      <c r="T10" s="125" t="str">
        <f t="shared" ref="T10" si="1">IF(SUM(L10:Q10)=1,((L10*0)+(M10*20)+(N10*40)+(O10*60)+(P10*80)+(Q10*100)),"")</f>
        <v/>
      </c>
      <c r="U10" s="147" t="e">
        <f>1/$J$48</f>
        <v>#DIV/0!</v>
      </c>
      <c r="V10" s="127" t="e">
        <f t="shared" ref="V10" si="2">1/$K$48</f>
        <v>#DIV/0!</v>
      </c>
      <c r="W10" s="139" t="e">
        <f>IF(R10=1,0,T10*U10)</f>
        <v>#VALUE!</v>
      </c>
      <c r="X10" s="35" t="e">
        <f t="shared" ref="X10" si="3">IF(R10=1,0,T10*V10)</f>
        <v>#VALUE!</v>
      </c>
      <c r="Z10" s="360"/>
      <c r="AA10" s="360"/>
    </row>
    <row r="11" spans="2:39" ht="50.25" customHeight="1" x14ac:dyDescent="0.25">
      <c r="B11" s="288">
        <v>2</v>
      </c>
      <c r="C11" s="140" t="s">
        <v>42</v>
      </c>
      <c r="D11" s="175"/>
      <c r="E11" s="264" t="s">
        <v>43</v>
      </c>
      <c r="F11" s="268"/>
      <c r="G11" s="268"/>
      <c r="H11" s="126"/>
      <c r="I11" s="152"/>
      <c r="J11" s="124">
        <f>SUM(L11:Q11)</f>
        <v>0</v>
      </c>
      <c r="K11" s="124">
        <f t="shared" ref="K11" si="4">SUM(L11:Q11)</f>
        <v>0</v>
      </c>
      <c r="L11" s="122"/>
      <c r="M11" s="122"/>
      <c r="N11" s="122"/>
      <c r="O11" s="122"/>
      <c r="P11" s="123"/>
      <c r="Q11" s="122"/>
      <c r="R11" s="123"/>
      <c r="T11" s="125" t="str">
        <f t="shared" ref="T11" si="5">IF(SUM(L11:Q11)=1,((L11*0)+(M11*20)+(N11*40)+(O11*60)+(P11*80)+(Q11*100)),"")</f>
        <v/>
      </c>
      <c r="U11" s="147" t="e">
        <f>1/$J$48</f>
        <v>#DIV/0!</v>
      </c>
      <c r="V11" s="127" t="e">
        <f t="shared" ref="V11" si="6">1/$K$48</f>
        <v>#DIV/0!</v>
      </c>
      <c r="W11" s="139" t="e">
        <f>IF(R11=1,0,T11*U11)</f>
        <v>#VALUE!</v>
      </c>
      <c r="X11" s="35" t="e">
        <f t="shared" ref="X11" si="7">IF(R11=1,0,T11*V11)</f>
        <v>#VALUE!</v>
      </c>
      <c r="Z11" s="360"/>
      <c r="AA11" s="360"/>
    </row>
    <row r="12" spans="2:39" ht="51.75" customHeight="1" x14ac:dyDescent="0.25">
      <c r="B12" s="288">
        <v>3</v>
      </c>
      <c r="C12" s="140" t="s">
        <v>44</v>
      </c>
      <c r="D12" s="175"/>
      <c r="E12" s="264" t="s">
        <v>45</v>
      </c>
      <c r="F12" s="268"/>
      <c r="G12" s="265" t="s">
        <v>46</v>
      </c>
      <c r="H12" s="119"/>
      <c r="I12" s="152"/>
      <c r="J12" s="124">
        <f>SUM(L12:Q12)</f>
        <v>0</v>
      </c>
      <c r="K12" s="124">
        <f t="shared" ref="K12:K47" si="8">SUM(L12:Q12)</f>
        <v>0</v>
      </c>
      <c r="L12" s="122"/>
      <c r="M12" s="122"/>
      <c r="N12" s="122"/>
      <c r="O12" s="122"/>
      <c r="P12" s="123"/>
      <c r="Q12" s="122"/>
      <c r="R12" s="123"/>
      <c r="T12" s="125" t="str">
        <f t="shared" ref="T12:T47" si="9">IF(SUM(L12:Q12)=1,((L12*0)+(M12*20)+(N12*40)+(O12*60)+(P12*80)+(Q12*100)),"")</f>
        <v/>
      </c>
      <c r="U12" s="147" t="e">
        <f>1/$J$48</f>
        <v>#DIV/0!</v>
      </c>
      <c r="V12" s="127" t="e">
        <f t="shared" ref="V12:V47" si="10">1/$K$48</f>
        <v>#DIV/0!</v>
      </c>
      <c r="W12" s="139" t="e">
        <f>IF(R12=1,0,T12*U12)</f>
        <v>#VALUE!</v>
      </c>
      <c r="X12" s="35" t="e">
        <f t="shared" ref="X12:X47" si="11">IF(R12=1,0,T12*V12)</f>
        <v>#VALUE!</v>
      </c>
      <c r="Z12" s="360"/>
      <c r="AA12" s="360"/>
      <c r="AG12" s="356" t="s">
        <v>1549</v>
      </c>
      <c r="AH12" s="356"/>
      <c r="AI12" s="356"/>
      <c r="AJ12" s="356"/>
      <c r="AK12" s="356"/>
      <c r="AL12" s="356"/>
    </row>
    <row r="13" spans="2:39" ht="52.5" customHeight="1" x14ac:dyDescent="0.25">
      <c r="B13" s="288" t="s">
        <v>47</v>
      </c>
      <c r="C13" s="142" t="s">
        <v>48</v>
      </c>
      <c r="D13" s="176"/>
      <c r="E13" s="264" t="s">
        <v>49</v>
      </c>
      <c r="F13" s="266"/>
      <c r="G13" s="265" t="s">
        <v>50</v>
      </c>
      <c r="H13" s="126"/>
      <c r="I13" s="152"/>
      <c r="J13" s="152"/>
      <c r="K13" s="124">
        <f t="shared" si="8"/>
        <v>0</v>
      </c>
      <c r="L13" s="122"/>
      <c r="M13" s="122"/>
      <c r="N13" s="122"/>
      <c r="O13" s="122"/>
      <c r="P13" s="123"/>
      <c r="Q13" s="122"/>
      <c r="R13" s="123"/>
      <c r="T13" s="125" t="str">
        <f t="shared" si="9"/>
        <v/>
      </c>
      <c r="U13" s="147"/>
      <c r="V13" s="127" t="e">
        <f t="shared" si="10"/>
        <v>#DIV/0!</v>
      </c>
      <c r="W13" s="139"/>
      <c r="X13" s="35" t="e">
        <f t="shared" si="11"/>
        <v>#VALUE!</v>
      </c>
      <c r="Z13" s="360"/>
      <c r="AA13" s="360"/>
    </row>
    <row r="14" spans="2:39" ht="54" customHeight="1" x14ac:dyDescent="0.25">
      <c r="B14" s="288" t="s">
        <v>51</v>
      </c>
      <c r="C14" s="143" t="s">
        <v>52</v>
      </c>
      <c r="D14" s="176"/>
      <c r="E14" s="264" t="s">
        <v>53</v>
      </c>
      <c r="F14" s="266"/>
      <c r="G14" s="265"/>
      <c r="H14" s="115"/>
      <c r="I14" s="152"/>
      <c r="J14" s="152"/>
      <c r="K14" s="124">
        <f t="shared" si="8"/>
        <v>0</v>
      </c>
      <c r="L14" s="122"/>
      <c r="M14" s="122"/>
      <c r="N14" s="122"/>
      <c r="O14" s="122"/>
      <c r="P14" s="123"/>
      <c r="Q14" s="122"/>
      <c r="R14" s="123"/>
      <c r="T14" s="125" t="str">
        <f t="shared" si="9"/>
        <v/>
      </c>
      <c r="U14" s="147"/>
      <c r="V14" s="127" t="e">
        <f t="shared" si="10"/>
        <v>#DIV/0!</v>
      </c>
      <c r="W14" s="139"/>
      <c r="X14" s="35" t="e">
        <f t="shared" si="11"/>
        <v>#VALUE!</v>
      </c>
      <c r="Z14" s="360"/>
      <c r="AA14" s="360"/>
      <c r="AG14" s="356" t="s">
        <v>1550</v>
      </c>
      <c r="AH14" s="356"/>
      <c r="AI14" s="356"/>
      <c r="AJ14" s="356"/>
      <c r="AK14" s="356"/>
      <c r="AL14" s="356"/>
    </row>
    <row r="15" spans="2:39" ht="62.25" customHeight="1" x14ac:dyDescent="0.25">
      <c r="B15" s="288" t="s">
        <v>54</v>
      </c>
      <c r="C15" s="144" t="s">
        <v>55</v>
      </c>
      <c r="D15" s="176"/>
      <c r="E15" s="264" t="s">
        <v>56</v>
      </c>
      <c r="F15" s="266"/>
      <c r="G15" s="266"/>
      <c r="H15" s="115"/>
      <c r="I15" s="152"/>
      <c r="J15" s="152"/>
      <c r="K15" s="124">
        <f t="shared" si="8"/>
        <v>0</v>
      </c>
      <c r="L15" s="122"/>
      <c r="M15" s="122"/>
      <c r="N15" s="122"/>
      <c r="O15" s="122"/>
      <c r="P15" s="123"/>
      <c r="Q15" s="122"/>
      <c r="R15" s="123"/>
      <c r="T15" s="125" t="str">
        <f t="shared" si="9"/>
        <v/>
      </c>
      <c r="U15" s="147"/>
      <c r="V15" s="127" t="e">
        <f t="shared" si="10"/>
        <v>#DIV/0!</v>
      </c>
      <c r="W15" s="139"/>
      <c r="X15" s="35" t="e">
        <f t="shared" si="11"/>
        <v>#VALUE!</v>
      </c>
      <c r="Z15" s="360"/>
      <c r="AA15" s="360"/>
      <c r="AG15" s="359" t="s">
        <v>1551</v>
      </c>
      <c r="AH15" s="359"/>
      <c r="AI15" s="359"/>
      <c r="AJ15" s="359"/>
      <c r="AK15" s="359"/>
      <c r="AL15" s="359"/>
      <c r="AM15" s="359"/>
    </row>
    <row r="16" spans="2:39" ht="61.5" customHeight="1" x14ac:dyDescent="0.25">
      <c r="B16" s="288">
        <v>4</v>
      </c>
      <c r="C16" s="141" t="s">
        <v>57</v>
      </c>
      <c r="D16" s="176"/>
      <c r="E16" s="264" t="s">
        <v>58</v>
      </c>
      <c r="F16" s="266"/>
      <c r="G16" s="266"/>
      <c r="H16" s="115"/>
      <c r="I16" s="152"/>
      <c r="J16" s="124">
        <f>SUM(L16:Q16)</f>
        <v>0</v>
      </c>
      <c r="K16" s="124">
        <f t="shared" si="8"/>
        <v>0</v>
      </c>
      <c r="L16" s="122"/>
      <c r="M16" s="122"/>
      <c r="N16" s="122"/>
      <c r="O16" s="122"/>
      <c r="P16" s="123"/>
      <c r="Q16" s="122"/>
      <c r="R16" s="123"/>
      <c r="T16" s="125" t="str">
        <f t="shared" si="9"/>
        <v/>
      </c>
      <c r="U16" s="147" t="e">
        <f>1/$J$48</f>
        <v>#DIV/0!</v>
      </c>
      <c r="V16" s="127" t="e">
        <f t="shared" si="10"/>
        <v>#DIV/0!</v>
      </c>
      <c r="W16" s="139" t="e">
        <f>IF(R16=1,0,T16*U16)</f>
        <v>#VALUE!</v>
      </c>
      <c r="X16" s="35" t="e">
        <f t="shared" si="11"/>
        <v>#VALUE!</v>
      </c>
      <c r="Z16" s="360"/>
      <c r="AA16" s="360"/>
      <c r="AG16" s="332"/>
      <c r="AH16" s="332"/>
      <c r="AI16" s="332"/>
      <c r="AJ16" s="332"/>
      <c r="AK16" s="332"/>
      <c r="AL16" s="332"/>
      <c r="AM16" s="332"/>
    </row>
    <row r="17" spans="2:39" ht="55.5" customHeight="1" x14ac:dyDescent="0.25">
      <c r="B17" s="288" t="s">
        <v>59</v>
      </c>
      <c r="C17" s="145" t="s">
        <v>60</v>
      </c>
      <c r="D17" s="176"/>
      <c r="E17" s="264" t="s">
        <v>61</v>
      </c>
      <c r="F17" s="266"/>
      <c r="G17" s="266"/>
      <c r="H17" s="115"/>
      <c r="I17" s="152"/>
      <c r="J17" s="152"/>
      <c r="K17" s="124">
        <f t="shared" si="8"/>
        <v>0</v>
      </c>
      <c r="L17" s="122"/>
      <c r="M17" s="122"/>
      <c r="N17" s="122"/>
      <c r="O17" s="122"/>
      <c r="P17" s="123"/>
      <c r="Q17" s="122"/>
      <c r="R17" s="123"/>
      <c r="T17" s="125" t="str">
        <f t="shared" si="9"/>
        <v/>
      </c>
      <c r="U17" s="147"/>
      <c r="V17" s="127" t="e">
        <f t="shared" si="10"/>
        <v>#DIV/0!</v>
      </c>
      <c r="W17" s="139"/>
      <c r="X17" s="35" t="e">
        <f t="shared" si="11"/>
        <v>#VALUE!</v>
      </c>
      <c r="Z17" s="360"/>
      <c r="AA17" s="360"/>
      <c r="AG17" s="332"/>
      <c r="AH17" s="332"/>
      <c r="AI17" s="332"/>
      <c r="AJ17" s="332"/>
      <c r="AK17" s="332"/>
      <c r="AL17" s="332"/>
      <c r="AM17" s="332"/>
    </row>
    <row r="18" spans="2:39" ht="61.5" customHeight="1" x14ac:dyDescent="0.25">
      <c r="B18" s="288">
        <v>5</v>
      </c>
      <c r="C18" s="140" t="s">
        <v>62</v>
      </c>
      <c r="D18" s="175"/>
      <c r="E18" s="264" t="s">
        <v>63</v>
      </c>
      <c r="F18" s="268"/>
      <c r="G18" s="268"/>
      <c r="H18" s="126"/>
      <c r="I18" s="152"/>
      <c r="J18" s="124">
        <f>SUM(L18:Q18)</f>
        <v>0</v>
      </c>
      <c r="K18" s="124">
        <f t="shared" si="8"/>
        <v>0</v>
      </c>
      <c r="L18" s="122"/>
      <c r="M18" s="122"/>
      <c r="N18" s="122"/>
      <c r="O18" s="122"/>
      <c r="P18" s="123"/>
      <c r="Q18" s="122"/>
      <c r="R18" s="123"/>
      <c r="T18" s="125" t="str">
        <f t="shared" si="9"/>
        <v/>
      </c>
      <c r="U18" s="147" t="e">
        <f>1/$J$48</f>
        <v>#DIV/0!</v>
      </c>
      <c r="V18" s="127" t="e">
        <f t="shared" si="10"/>
        <v>#DIV/0!</v>
      </c>
      <c r="W18" s="139" t="e">
        <f>IF(R18=1,0,T18*U18)</f>
        <v>#VALUE!</v>
      </c>
      <c r="X18" s="35" t="e">
        <f t="shared" si="11"/>
        <v>#VALUE!</v>
      </c>
      <c r="Z18" s="360"/>
      <c r="AA18" s="360"/>
      <c r="AG18" s="356" t="s">
        <v>1552</v>
      </c>
      <c r="AH18" s="356"/>
      <c r="AI18" s="356"/>
      <c r="AJ18" s="356"/>
      <c r="AK18" s="356"/>
      <c r="AL18" s="356"/>
      <c r="AM18" s="356"/>
    </row>
    <row r="19" spans="2:39" ht="58.5" customHeight="1" x14ac:dyDescent="0.25">
      <c r="B19" s="288" t="s">
        <v>64</v>
      </c>
      <c r="C19" s="287" t="s">
        <v>65</v>
      </c>
      <c r="D19" s="176"/>
      <c r="E19" s="264" t="s">
        <v>66</v>
      </c>
      <c r="F19" s="266"/>
      <c r="G19" s="266"/>
      <c r="H19" s="126"/>
      <c r="I19" s="152"/>
      <c r="J19" s="152"/>
      <c r="K19" s="124">
        <f t="shared" si="8"/>
        <v>0</v>
      </c>
      <c r="L19" s="122"/>
      <c r="M19" s="122"/>
      <c r="N19" s="122"/>
      <c r="O19" s="122"/>
      <c r="P19" s="123"/>
      <c r="Q19" s="122"/>
      <c r="R19" s="123"/>
      <c r="T19" s="125" t="str">
        <f t="shared" si="9"/>
        <v/>
      </c>
      <c r="U19" s="147"/>
      <c r="V19" s="127" t="e">
        <f t="shared" si="10"/>
        <v>#DIV/0!</v>
      </c>
      <c r="W19" s="139"/>
      <c r="X19" s="35" t="e">
        <f t="shared" si="11"/>
        <v>#VALUE!</v>
      </c>
      <c r="Z19" s="360"/>
      <c r="AA19" s="360"/>
      <c r="AG19" s="356" t="s">
        <v>1553</v>
      </c>
      <c r="AH19" s="356"/>
      <c r="AI19" s="356"/>
      <c r="AJ19" s="356"/>
      <c r="AK19" s="356"/>
      <c r="AL19" s="356"/>
      <c r="AM19" s="356"/>
    </row>
    <row r="20" spans="2:39" ht="53.25" customHeight="1" x14ac:dyDescent="0.25">
      <c r="B20" s="288" t="s">
        <v>67</v>
      </c>
      <c r="C20" s="143" t="s">
        <v>68</v>
      </c>
      <c r="D20" s="176"/>
      <c r="E20" s="266" t="s">
        <v>69</v>
      </c>
      <c r="F20" s="266"/>
      <c r="G20" s="266"/>
      <c r="I20" s="152"/>
      <c r="J20" s="152"/>
      <c r="K20" s="124">
        <f t="shared" si="8"/>
        <v>0</v>
      </c>
      <c r="L20" s="122"/>
      <c r="M20" s="122"/>
      <c r="N20" s="122"/>
      <c r="O20" s="122"/>
      <c r="P20" s="123"/>
      <c r="Q20" s="122"/>
      <c r="R20" s="123"/>
      <c r="T20" s="125" t="str">
        <f t="shared" si="9"/>
        <v/>
      </c>
      <c r="U20" s="147"/>
      <c r="V20" s="127" t="e">
        <f t="shared" si="10"/>
        <v>#DIV/0!</v>
      </c>
      <c r="W20" s="139"/>
      <c r="X20" s="35" t="e">
        <f t="shared" si="11"/>
        <v>#VALUE!</v>
      </c>
      <c r="Z20" s="360"/>
      <c r="AA20" s="360"/>
      <c r="AG20" s="356" t="s">
        <v>1554</v>
      </c>
      <c r="AH20" s="356"/>
      <c r="AI20" s="356"/>
      <c r="AJ20" s="356"/>
      <c r="AK20" s="356"/>
      <c r="AL20" s="356"/>
      <c r="AM20" s="356"/>
    </row>
    <row r="21" spans="2:39" ht="51" customHeight="1" x14ac:dyDescent="0.25">
      <c r="B21" s="288" t="s">
        <v>70</v>
      </c>
      <c r="C21" s="144" t="s">
        <v>71</v>
      </c>
      <c r="D21" s="176"/>
      <c r="E21" s="266" t="s">
        <v>72</v>
      </c>
      <c r="F21" s="266"/>
      <c r="G21" s="266"/>
      <c r="I21" s="152"/>
      <c r="J21" s="152"/>
      <c r="K21" s="124">
        <f t="shared" si="8"/>
        <v>0</v>
      </c>
      <c r="L21" s="122"/>
      <c r="M21" s="122"/>
      <c r="N21" s="122"/>
      <c r="O21" s="122"/>
      <c r="P21" s="123"/>
      <c r="Q21" s="122"/>
      <c r="R21" s="123"/>
      <c r="T21" s="125" t="str">
        <f t="shared" si="9"/>
        <v/>
      </c>
      <c r="U21" s="147"/>
      <c r="V21" s="127" t="e">
        <f t="shared" si="10"/>
        <v>#DIV/0!</v>
      </c>
      <c r="W21" s="139"/>
      <c r="X21" s="35" t="e">
        <f t="shared" si="11"/>
        <v>#VALUE!</v>
      </c>
      <c r="Z21" s="360"/>
      <c r="AA21" s="360"/>
      <c r="AG21" s="356" t="s">
        <v>1555</v>
      </c>
      <c r="AH21" s="356"/>
      <c r="AI21" s="356"/>
      <c r="AJ21" s="356"/>
      <c r="AK21" s="356"/>
      <c r="AL21" s="356"/>
      <c r="AM21" s="356"/>
    </row>
    <row r="22" spans="2:39" ht="47.25" customHeight="1" x14ac:dyDescent="0.25">
      <c r="B22" s="288">
        <v>6</v>
      </c>
      <c r="C22" s="141" t="s">
        <v>73</v>
      </c>
      <c r="D22" s="176"/>
      <c r="E22" s="264" t="s">
        <v>74</v>
      </c>
      <c r="F22" s="266"/>
      <c r="G22" s="266"/>
      <c r="H22" s="115"/>
      <c r="I22" s="152"/>
      <c r="J22" s="124">
        <f>SUM(L22:Q22)</f>
        <v>0</v>
      </c>
      <c r="K22" s="124">
        <f t="shared" si="8"/>
        <v>0</v>
      </c>
      <c r="L22" s="122"/>
      <c r="M22" s="122"/>
      <c r="N22" s="122"/>
      <c r="O22" s="122"/>
      <c r="P22" s="123"/>
      <c r="Q22" s="122"/>
      <c r="R22" s="123"/>
      <c r="T22" s="125" t="str">
        <f t="shared" si="9"/>
        <v/>
      </c>
      <c r="U22" s="147" t="e">
        <f>1/$J$48</f>
        <v>#DIV/0!</v>
      </c>
      <c r="V22" s="127" t="e">
        <f t="shared" si="10"/>
        <v>#DIV/0!</v>
      </c>
      <c r="W22" s="139" t="e">
        <f>IF(R22=1,0,T22*U22)</f>
        <v>#VALUE!</v>
      </c>
      <c r="X22" s="35" t="e">
        <f t="shared" si="11"/>
        <v>#VALUE!</v>
      </c>
      <c r="Z22" s="360"/>
      <c r="AA22" s="360"/>
      <c r="AG22" s="332"/>
      <c r="AH22" s="332"/>
      <c r="AI22" s="332"/>
      <c r="AJ22" s="332"/>
      <c r="AK22" s="332"/>
      <c r="AL22" s="332"/>
      <c r="AM22" s="332"/>
    </row>
    <row r="23" spans="2:39" ht="46.5" customHeight="1" x14ac:dyDescent="0.25">
      <c r="B23" s="288" t="s">
        <v>75</v>
      </c>
      <c r="C23" s="145" t="s">
        <v>76</v>
      </c>
      <c r="D23" s="176"/>
      <c r="E23" s="264" t="s">
        <v>77</v>
      </c>
      <c r="F23" s="266"/>
      <c r="G23" s="266"/>
      <c r="H23" s="119"/>
      <c r="I23" s="152"/>
      <c r="J23" s="152"/>
      <c r="K23" s="124">
        <f t="shared" si="8"/>
        <v>0</v>
      </c>
      <c r="L23" s="122"/>
      <c r="M23" s="122"/>
      <c r="N23" s="122"/>
      <c r="O23" s="122"/>
      <c r="P23" s="123"/>
      <c r="Q23" s="122"/>
      <c r="R23" s="123"/>
      <c r="T23" s="125" t="str">
        <f t="shared" si="9"/>
        <v/>
      </c>
      <c r="U23" s="147"/>
      <c r="V23" s="127" t="e">
        <f t="shared" si="10"/>
        <v>#DIV/0!</v>
      </c>
      <c r="W23" s="139"/>
      <c r="X23" s="35" t="e">
        <f t="shared" si="11"/>
        <v>#VALUE!</v>
      </c>
      <c r="Z23" s="360"/>
      <c r="AA23" s="360"/>
      <c r="AG23" s="356" t="s">
        <v>1556</v>
      </c>
      <c r="AH23" s="356"/>
      <c r="AI23" s="356"/>
      <c r="AJ23" s="356"/>
      <c r="AK23" s="356"/>
      <c r="AL23" s="356"/>
      <c r="AM23" s="356"/>
    </row>
    <row r="24" spans="2:39" ht="59.25" customHeight="1" x14ac:dyDescent="0.25">
      <c r="B24" s="288">
        <v>7</v>
      </c>
      <c r="C24" s="141" t="s">
        <v>78</v>
      </c>
      <c r="D24" s="176"/>
      <c r="E24" s="266" t="s">
        <v>79</v>
      </c>
      <c r="F24" s="266"/>
      <c r="G24" s="265" t="s">
        <v>80</v>
      </c>
      <c r="H24" s="115"/>
      <c r="I24" s="152"/>
      <c r="J24" s="124">
        <f>SUM(L24:Q24)</f>
        <v>0</v>
      </c>
      <c r="K24" s="124">
        <f t="shared" si="8"/>
        <v>0</v>
      </c>
      <c r="L24" s="122"/>
      <c r="M24" s="122"/>
      <c r="N24" s="122"/>
      <c r="O24" s="122"/>
      <c r="P24" s="123"/>
      <c r="Q24" s="122"/>
      <c r="R24" s="123"/>
      <c r="T24" s="125" t="str">
        <f t="shared" si="9"/>
        <v/>
      </c>
      <c r="U24" s="147" t="e">
        <f>1/$J$48</f>
        <v>#DIV/0!</v>
      </c>
      <c r="V24" s="127" t="e">
        <f t="shared" si="10"/>
        <v>#DIV/0!</v>
      </c>
      <c r="W24" s="186" t="e">
        <f>IF(R24=1,0,T24*U24)</f>
        <v>#VALUE!</v>
      </c>
      <c r="X24" s="35" t="e">
        <f t="shared" si="11"/>
        <v>#VALUE!</v>
      </c>
      <c r="Z24" s="360"/>
      <c r="AA24" s="360"/>
      <c r="AG24" s="356" t="s">
        <v>1557</v>
      </c>
      <c r="AH24" s="356"/>
      <c r="AI24" s="356"/>
      <c r="AJ24" s="356"/>
      <c r="AK24" s="356"/>
      <c r="AL24" s="356"/>
      <c r="AM24" s="356"/>
    </row>
    <row r="25" spans="2:39" ht="64.5" customHeight="1" x14ac:dyDescent="0.25">
      <c r="B25" s="288" t="s">
        <v>81</v>
      </c>
      <c r="C25" s="142" t="s">
        <v>82</v>
      </c>
      <c r="D25" s="176"/>
      <c r="E25" s="266" t="s">
        <v>83</v>
      </c>
      <c r="F25" s="266"/>
      <c r="G25" s="265" t="s">
        <v>84</v>
      </c>
      <c r="H25" s="115"/>
      <c r="I25" s="152"/>
      <c r="J25" s="152"/>
      <c r="K25" s="124">
        <f t="shared" si="8"/>
        <v>0</v>
      </c>
      <c r="L25" s="122"/>
      <c r="M25" s="122"/>
      <c r="N25" s="122"/>
      <c r="O25" s="122"/>
      <c r="P25" s="123"/>
      <c r="Q25" s="122"/>
      <c r="R25" s="123"/>
      <c r="T25" s="125" t="str">
        <f t="shared" si="9"/>
        <v/>
      </c>
      <c r="U25" s="147"/>
      <c r="V25" s="127" t="e">
        <f t="shared" si="10"/>
        <v>#DIV/0!</v>
      </c>
      <c r="W25" s="139"/>
      <c r="X25" s="35" t="e">
        <f t="shared" si="11"/>
        <v>#VALUE!</v>
      </c>
      <c r="Z25" s="360"/>
      <c r="AA25" s="360"/>
      <c r="AG25" s="356" t="s">
        <v>1558</v>
      </c>
      <c r="AH25" s="356"/>
      <c r="AI25" s="356"/>
      <c r="AJ25" s="356"/>
      <c r="AK25" s="356"/>
      <c r="AL25" s="356"/>
      <c r="AM25" s="356"/>
    </row>
    <row r="26" spans="2:39" ht="50.25" customHeight="1" x14ac:dyDescent="0.25">
      <c r="B26" s="288" t="s">
        <v>85</v>
      </c>
      <c r="C26" s="143" t="s">
        <v>86</v>
      </c>
      <c r="D26" s="176"/>
      <c r="E26" s="266" t="s">
        <v>87</v>
      </c>
      <c r="F26" s="266"/>
      <c r="G26" s="266"/>
      <c r="H26" s="115"/>
      <c r="I26" s="152"/>
      <c r="J26" s="152"/>
      <c r="K26" s="124">
        <f t="shared" si="8"/>
        <v>0</v>
      </c>
      <c r="L26" s="122"/>
      <c r="M26" s="122"/>
      <c r="N26" s="122"/>
      <c r="O26" s="122"/>
      <c r="P26" s="123"/>
      <c r="Q26" s="122"/>
      <c r="R26" s="123"/>
      <c r="T26" s="125" t="str">
        <f t="shared" si="9"/>
        <v/>
      </c>
      <c r="U26" s="147"/>
      <c r="V26" s="127" t="e">
        <f t="shared" si="10"/>
        <v>#DIV/0!</v>
      </c>
      <c r="W26" s="139"/>
      <c r="X26" s="35" t="e">
        <f t="shared" si="11"/>
        <v>#VALUE!</v>
      </c>
      <c r="Z26" s="360"/>
      <c r="AA26" s="360"/>
      <c r="AG26" s="356" t="s">
        <v>1559</v>
      </c>
      <c r="AH26" s="356"/>
      <c r="AI26" s="356"/>
      <c r="AJ26" s="356"/>
      <c r="AK26" s="356"/>
      <c r="AL26" s="356"/>
      <c r="AM26" s="356"/>
    </row>
    <row r="27" spans="2:39" ht="59.25" customHeight="1" x14ac:dyDescent="0.25">
      <c r="B27" s="288" t="s">
        <v>88</v>
      </c>
      <c r="C27" s="143" t="s">
        <v>89</v>
      </c>
      <c r="D27" s="176"/>
      <c r="E27" s="266" t="s">
        <v>90</v>
      </c>
      <c r="F27" s="266"/>
      <c r="G27" s="266"/>
      <c r="H27" s="115"/>
      <c r="I27" s="152"/>
      <c r="J27" s="152"/>
      <c r="K27" s="124">
        <f t="shared" si="8"/>
        <v>0</v>
      </c>
      <c r="L27" s="122"/>
      <c r="M27" s="122"/>
      <c r="N27" s="122"/>
      <c r="O27" s="122"/>
      <c r="P27" s="123"/>
      <c r="Q27" s="122"/>
      <c r="R27" s="123"/>
      <c r="T27" s="125" t="str">
        <f t="shared" si="9"/>
        <v/>
      </c>
      <c r="U27" s="147"/>
      <c r="V27" s="127" t="e">
        <f t="shared" si="10"/>
        <v>#DIV/0!</v>
      </c>
      <c r="W27" s="139"/>
      <c r="X27" s="35" t="e">
        <f t="shared" si="11"/>
        <v>#VALUE!</v>
      </c>
      <c r="Z27" s="360"/>
      <c r="AA27" s="360"/>
      <c r="AG27" s="356" t="s">
        <v>1560</v>
      </c>
      <c r="AH27" s="356"/>
      <c r="AI27" s="356"/>
      <c r="AJ27" s="356"/>
      <c r="AK27" s="356"/>
      <c r="AL27" s="356"/>
      <c r="AM27" s="356"/>
    </row>
    <row r="28" spans="2:39" ht="59.25" customHeight="1" x14ac:dyDescent="0.25">
      <c r="B28" s="288" t="s">
        <v>91</v>
      </c>
      <c r="C28" s="144" t="s">
        <v>92</v>
      </c>
      <c r="D28" s="176"/>
      <c r="E28" s="266" t="s">
        <v>93</v>
      </c>
      <c r="F28" s="266"/>
      <c r="G28" s="266"/>
      <c r="H28" s="115"/>
      <c r="I28" s="152"/>
      <c r="J28" s="152"/>
      <c r="K28" s="124">
        <f t="shared" si="8"/>
        <v>0</v>
      </c>
      <c r="L28" s="122"/>
      <c r="M28" s="122"/>
      <c r="N28" s="122"/>
      <c r="O28" s="122"/>
      <c r="P28" s="123"/>
      <c r="Q28" s="122"/>
      <c r="R28" s="123"/>
      <c r="T28" s="125" t="str">
        <f t="shared" si="9"/>
        <v/>
      </c>
      <c r="U28" s="147"/>
      <c r="V28" s="127" t="e">
        <f t="shared" si="10"/>
        <v>#DIV/0!</v>
      </c>
      <c r="W28" s="139"/>
      <c r="X28" s="35" t="e">
        <f t="shared" si="11"/>
        <v>#VALUE!</v>
      </c>
      <c r="Z28" s="360"/>
      <c r="AA28" s="360"/>
      <c r="AG28" s="359" t="s">
        <v>1561</v>
      </c>
      <c r="AH28" s="359"/>
      <c r="AI28" s="359"/>
      <c r="AJ28" s="359"/>
      <c r="AK28" s="359"/>
      <c r="AL28" s="359"/>
      <c r="AM28" s="359"/>
    </row>
    <row r="29" spans="2:39" ht="49.5" customHeight="1" x14ac:dyDescent="0.25">
      <c r="B29" s="288">
        <v>8</v>
      </c>
      <c r="C29" s="141" t="s">
        <v>94</v>
      </c>
      <c r="D29" s="176"/>
      <c r="E29" s="266" t="s">
        <v>95</v>
      </c>
      <c r="F29" s="266"/>
      <c r="G29" s="265" t="s">
        <v>96</v>
      </c>
      <c r="H29" s="115"/>
      <c r="I29" s="152"/>
      <c r="J29" s="124">
        <f>SUM(L29:Q29)</f>
        <v>0</v>
      </c>
      <c r="K29" s="124">
        <f t="shared" si="8"/>
        <v>0</v>
      </c>
      <c r="L29" s="122"/>
      <c r="M29" s="122"/>
      <c r="N29" s="122"/>
      <c r="O29" s="122"/>
      <c r="P29" s="123"/>
      <c r="Q29" s="122"/>
      <c r="R29" s="123"/>
      <c r="T29" s="125" t="str">
        <f t="shared" si="9"/>
        <v/>
      </c>
      <c r="U29" s="147" t="e">
        <f>1/$J$48</f>
        <v>#DIV/0!</v>
      </c>
      <c r="V29" s="127" t="e">
        <f t="shared" si="10"/>
        <v>#DIV/0!</v>
      </c>
      <c r="W29" s="186" t="e">
        <f>IF(R29=1,0,T29*U29)</f>
        <v>#VALUE!</v>
      </c>
      <c r="X29" s="35" t="e">
        <f t="shared" si="11"/>
        <v>#VALUE!</v>
      </c>
      <c r="Z29" s="360"/>
      <c r="AA29" s="360"/>
      <c r="AG29" s="356" t="s">
        <v>1562</v>
      </c>
      <c r="AH29" s="356"/>
      <c r="AI29" s="356"/>
      <c r="AJ29" s="356"/>
      <c r="AK29" s="356"/>
      <c r="AL29" s="356"/>
      <c r="AM29" s="356"/>
    </row>
    <row r="30" spans="2:39" ht="52.5" customHeight="1" x14ac:dyDescent="0.25">
      <c r="B30" s="288" t="s">
        <v>97</v>
      </c>
      <c r="C30" s="142" t="s">
        <v>98</v>
      </c>
      <c r="D30" s="176"/>
      <c r="E30" s="264" t="s">
        <v>99</v>
      </c>
      <c r="F30" s="266"/>
      <c r="G30" s="265" t="s">
        <v>100</v>
      </c>
      <c r="H30" s="115"/>
      <c r="I30" s="152"/>
      <c r="J30" s="152"/>
      <c r="K30" s="124">
        <f t="shared" si="8"/>
        <v>0</v>
      </c>
      <c r="L30" s="122"/>
      <c r="M30" s="122"/>
      <c r="N30" s="122"/>
      <c r="O30" s="122"/>
      <c r="P30" s="123"/>
      <c r="Q30" s="122"/>
      <c r="R30" s="123"/>
      <c r="T30" s="125" t="str">
        <f t="shared" si="9"/>
        <v/>
      </c>
      <c r="U30" s="147"/>
      <c r="V30" s="127" t="e">
        <f t="shared" si="10"/>
        <v>#DIV/0!</v>
      </c>
      <c r="W30" s="139"/>
      <c r="X30" s="35" t="e">
        <f t="shared" si="11"/>
        <v>#VALUE!</v>
      </c>
      <c r="Z30" s="360"/>
      <c r="AA30" s="360"/>
      <c r="AG30" s="356" t="s">
        <v>1563</v>
      </c>
      <c r="AH30" s="356"/>
      <c r="AI30" s="356"/>
      <c r="AJ30" s="356"/>
      <c r="AK30" s="356"/>
      <c r="AL30" s="356"/>
      <c r="AM30" s="356"/>
    </row>
    <row r="31" spans="2:39" ht="51.75" customHeight="1" x14ac:dyDescent="0.25">
      <c r="B31" s="288" t="s">
        <v>101</v>
      </c>
      <c r="C31" s="144" t="s">
        <v>102</v>
      </c>
      <c r="D31" s="176"/>
      <c r="E31" s="266" t="s">
        <v>103</v>
      </c>
      <c r="F31" s="266"/>
      <c r="G31" s="266"/>
      <c r="H31" s="115"/>
      <c r="I31" s="152"/>
      <c r="J31" s="152"/>
      <c r="K31" s="124">
        <f t="shared" si="8"/>
        <v>0</v>
      </c>
      <c r="L31" s="122"/>
      <c r="M31" s="122"/>
      <c r="N31" s="122"/>
      <c r="O31" s="122"/>
      <c r="P31" s="123"/>
      <c r="Q31" s="122"/>
      <c r="R31" s="123"/>
      <c r="T31" s="125" t="str">
        <f t="shared" si="9"/>
        <v/>
      </c>
      <c r="U31" s="147"/>
      <c r="V31" s="127" t="e">
        <f t="shared" si="10"/>
        <v>#DIV/0!</v>
      </c>
      <c r="W31" s="139"/>
      <c r="X31" s="35" t="e">
        <f t="shared" si="11"/>
        <v>#VALUE!</v>
      </c>
      <c r="Z31" s="360"/>
      <c r="AA31" s="360"/>
      <c r="AG31" s="356" t="s">
        <v>1564</v>
      </c>
      <c r="AH31" s="356"/>
      <c r="AI31" s="356"/>
      <c r="AJ31" s="356"/>
      <c r="AK31" s="356"/>
      <c r="AL31" s="356"/>
      <c r="AM31" s="356"/>
    </row>
    <row r="32" spans="2:39" ht="49.5" customHeight="1" x14ac:dyDescent="0.25">
      <c r="B32" s="288">
        <v>9</v>
      </c>
      <c r="C32" s="141" t="s">
        <v>104</v>
      </c>
      <c r="D32" s="176"/>
      <c r="E32" s="266" t="s">
        <v>105</v>
      </c>
      <c r="F32" s="266"/>
      <c r="G32" s="266"/>
      <c r="H32" s="120"/>
      <c r="I32" s="152"/>
      <c r="J32" s="124">
        <f>SUM(L32:Q32)</f>
        <v>0</v>
      </c>
      <c r="K32" s="124">
        <f t="shared" si="8"/>
        <v>0</v>
      </c>
      <c r="L32" s="122"/>
      <c r="M32" s="122"/>
      <c r="N32" s="122"/>
      <c r="O32" s="122"/>
      <c r="P32" s="123"/>
      <c r="Q32" s="122"/>
      <c r="R32" s="123"/>
      <c r="T32" s="125" t="str">
        <f t="shared" si="9"/>
        <v/>
      </c>
      <c r="U32" s="147" t="e">
        <f>1/$J$48</f>
        <v>#DIV/0!</v>
      </c>
      <c r="V32" s="127" t="e">
        <f t="shared" si="10"/>
        <v>#DIV/0!</v>
      </c>
      <c r="W32" s="186" t="e">
        <f>IF(R32=1,0,T32*U32)</f>
        <v>#VALUE!</v>
      </c>
      <c r="X32" s="35" t="e">
        <f t="shared" si="11"/>
        <v>#VALUE!</v>
      </c>
      <c r="Z32" s="360"/>
      <c r="AA32" s="360"/>
      <c r="AG32" s="332"/>
      <c r="AH32" s="332"/>
      <c r="AI32" s="332"/>
      <c r="AJ32" s="332"/>
      <c r="AK32" s="332"/>
      <c r="AL32" s="332"/>
      <c r="AM32" s="332"/>
    </row>
    <row r="33" spans="2:41" ht="62.25" customHeight="1" x14ac:dyDescent="0.25">
      <c r="B33" s="288" t="s">
        <v>106</v>
      </c>
      <c r="C33" s="142" t="s">
        <v>107</v>
      </c>
      <c r="D33" s="176"/>
      <c r="E33" s="266" t="s">
        <v>108</v>
      </c>
      <c r="F33" s="266"/>
      <c r="G33" s="265" t="s">
        <v>109</v>
      </c>
      <c r="H33" s="115"/>
      <c r="I33" s="152"/>
      <c r="J33" s="152"/>
      <c r="K33" s="124">
        <f t="shared" si="8"/>
        <v>0</v>
      </c>
      <c r="L33" s="122"/>
      <c r="M33" s="122"/>
      <c r="N33" s="122"/>
      <c r="O33" s="122"/>
      <c r="P33" s="123"/>
      <c r="Q33" s="122"/>
      <c r="R33" s="123"/>
      <c r="T33" s="125" t="str">
        <f t="shared" si="9"/>
        <v/>
      </c>
      <c r="U33" s="147"/>
      <c r="V33" s="127" t="e">
        <f t="shared" si="10"/>
        <v>#DIV/0!</v>
      </c>
      <c r="W33" s="139"/>
      <c r="X33" s="35" t="e">
        <f t="shared" si="11"/>
        <v>#VALUE!</v>
      </c>
      <c r="Z33" s="360"/>
      <c r="AA33" s="360"/>
      <c r="AG33" s="356" t="s">
        <v>1565</v>
      </c>
      <c r="AH33" s="356"/>
      <c r="AI33" s="356"/>
      <c r="AJ33" s="356"/>
      <c r="AK33" s="356"/>
      <c r="AL33" s="356"/>
      <c r="AM33" s="356"/>
    </row>
    <row r="34" spans="2:41" ht="66.75" customHeight="1" x14ac:dyDescent="0.25">
      <c r="B34" s="288" t="s">
        <v>110</v>
      </c>
      <c r="C34" s="144" t="s">
        <v>111</v>
      </c>
      <c r="D34" s="176"/>
      <c r="E34" s="266" t="s">
        <v>112</v>
      </c>
      <c r="F34" s="266"/>
      <c r="G34" s="266"/>
      <c r="H34" s="115"/>
      <c r="I34" s="152"/>
      <c r="J34" s="152"/>
      <c r="K34" s="124">
        <f t="shared" si="8"/>
        <v>0</v>
      </c>
      <c r="L34" s="122"/>
      <c r="M34" s="122"/>
      <c r="N34" s="122"/>
      <c r="O34" s="122"/>
      <c r="P34" s="123"/>
      <c r="Q34" s="122"/>
      <c r="R34" s="123"/>
      <c r="T34" s="125" t="str">
        <f t="shared" si="9"/>
        <v/>
      </c>
      <c r="U34" s="147"/>
      <c r="V34" s="127" t="e">
        <f t="shared" si="10"/>
        <v>#DIV/0!</v>
      </c>
      <c r="W34" s="139"/>
      <c r="X34" s="35" t="e">
        <f t="shared" si="11"/>
        <v>#VALUE!</v>
      </c>
      <c r="Z34" s="360"/>
      <c r="AA34" s="360"/>
      <c r="AG34" s="356" t="s">
        <v>1566</v>
      </c>
      <c r="AH34" s="356"/>
      <c r="AI34" s="356"/>
      <c r="AJ34" s="356"/>
      <c r="AK34" s="356"/>
      <c r="AL34" s="356"/>
      <c r="AM34" s="356"/>
    </row>
    <row r="35" spans="2:41" ht="60.75" customHeight="1" x14ac:dyDescent="0.25">
      <c r="B35" s="288">
        <v>10</v>
      </c>
      <c r="C35" s="141" t="s">
        <v>113</v>
      </c>
      <c r="D35" s="176"/>
      <c r="E35" s="266" t="s">
        <v>114</v>
      </c>
      <c r="F35" s="266"/>
      <c r="G35" s="266"/>
      <c r="H35" s="115"/>
      <c r="I35" s="152"/>
      <c r="J35" s="124">
        <f>SUM(L35:Q35)</f>
        <v>0</v>
      </c>
      <c r="K35" s="124">
        <f t="shared" si="8"/>
        <v>0</v>
      </c>
      <c r="L35" s="122"/>
      <c r="M35" s="122"/>
      <c r="N35" s="122"/>
      <c r="O35" s="122"/>
      <c r="P35" s="123"/>
      <c r="Q35" s="122"/>
      <c r="R35" s="123"/>
      <c r="T35" s="125" t="str">
        <f t="shared" si="9"/>
        <v/>
      </c>
      <c r="U35" s="147" t="e">
        <f>1/$J$48</f>
        <v>#DIV/0!</v>
      </c>
      <c r="V35" s="127" t="e">
        <f t="shared" si="10"/>
        <v>#DIV/0!</v>
      </c>
      <c r="W35" s="186" t="e">
        <f>IF(R35=1,0,T35*U35)</f>
        <v>#VALUE!</v>
      </c>
      <c r="X35" s="35" t="e">
        <f t="shared" si="11"/>
        <v>#VALUE!</v>
      </c>
      <c r="Z35" s="360"/>
      <c r="AA35" s="360"/>
      <c r="AG35" s="356" t="s">
        <v>1567</v>
      </c>
      <c r="AH35" s="356"/>
      <c r="AI35" s="356"/>
      <c r="AJ35" s="356"/>
      <c r="AK35" s="356"/>
      <c r="AL35" s="356"/>
      <c r="AM35" s="356"/>
    </row>
    <row r="36" spans="2:41" ht="48" customHeight="1" x14ac:dyDescent="0.25">
      <c r="B36" s="288">
        <v>11</v>
      </c>
      <c r="C36" s="141" t="s">
        <v>115</v>
      </c>
      <c r="D36" s="176"/>
      <c r="E36" s="266"/>
      <c r="F36" s="266"/>
      <c r="G36" s="266"/>
      <c r="H36" s="115"/>
      <c r="I36" s="152"/>
      <c r="J36" s="124">
        <f>SUM(L36:Q36)</f>
        <v>0</v>
      </c>
      <c r="K36" s="124">
        <f t="shared" si="8"/>
        <v>0</v>
      </c>
      <c r="L36" s="122"/>
      <c r="M36" s="122"/>
      <c r="N36" s="122"/>
      <c r="O36" s="122"/>
      <c r="P36" s="123"/>
      <c r="Q36" s="122"/>
      <c r="R36" s="123"/>
      <c r="T36" s="125" t="str">
        <f t="shared" si="9"/>
        <v/>
      </c>
      <c r="U36" s="147" t="e">
        <f>1/$J$48</f>
        <v>#DIV/0!</v>
      </c>
      <c r="V36" s="127" t="e">
        <f t="shared" si="10"/>
        <v>#DIV/0!</v>
      </c>
      <c r="W36" s="186" t="e">
        <f>IF(R36=1,0,T36*U36)</f>
        <v>#VALUE!</v>
      </c>
      <c r="X36" s="35" t="e">
        <f t="shared" si="11"/>
        <v>#VALUE!</v>
      </c>
      <c r="Z36" s="360"/>
      <c r="AA36" s="360"/>
      <c r="AG36" s="356" t="s">
        <v>1568</v>
      </c>
      <c r="AH36" s="356"/>
      <c r="AI36" s="356"/>
      <c r="AJ36" s="356"/>
      <c r="AK36" s="356"/>
      <c r="AL36" s="356"/>
      <c r="AM36" s="356"/>
    </row>
    <row r="37" spans="2:41" ht="50.25" customHeight="1" x14ac:dyDescent="0.25">
      <c r="B37" s="288">
        <v>12</v>
      </c>
      <c r="C37" s="141" t="s">
        <v>116</v>
      </c>
      <c r="D37" s="176"/>
      <c r="E37" s="266"/>
      <c r="F37" s="266"/>
      <c r="G37" s="266" t="s">
        <v>117</v>
      </c>
      <c r="H37" s="115"/>
      <c r="I37" s="152"/>
      <c r="J37" s="124">
        <f>SUM(L37:Q37)</f>
        <v>0</v>
      </c>
      <c r="K37" s="124">
        <f t="shared" si="8"/>
        <v>0</v>
      </c>
      <c r="L37" s="122"/>
      <c r="M37" s="122"/>
      <c r="N37" s="122"/>
      <c r="O37" s="122"/>
      <c r="P37" s="123"/>
      <c r="Q37" s="122"/>
      <c r="R37" s="123"/>
      <c r="T37" s="125" t="str">
        <f t="shared" si="9"/>
        <v/>
      </c>
      <c r="U37" s="147" t="e">
        <f>1/$J$48</f>
        <v>#DIV/0!</v>
      </c>
      <c r="V37" s="127" t="e">
        <f t="shared" si="10"/>
        <v>#DIV/0!</v>
      </c>
      <c r="W37" s="186" t="e">
        <f>IF(R37=1,0,T37*U37)</f>
        <v>#VALUE!</v>
      </c>
      <c r="X37" s="35" t="e">
        <f t="shared" si="11"/>
        <v>#VALUE!</v>
      </c>
      <c r="Z37" s="360"/>
      <c r="AA37" s="360"/>
      <c r="AG37" s="358" t="s">
        <v>1569</v>
      </c>
      <c r="AH37" s="358"/>
      <c r="AI37" s="358"/>
      <c r="AJ37" s="358"/>
      <c r="AK37" s="358"/>
      <c r="AL37" s="358"/>
      <c r="AM37" s="358"/>
      <c r="AO37" s="238"/>
    </row>
    <row r="38" spans="2:41" ht="60" customHeight="1" x14ac:dyDescent="0.25">
      <c r="B38" s="288">
        <v>13</v>
      </c>
      <c r="C38" s="141" t="s">
        <v>118</v>
      </c>
      <c r="D38" s="176"/>
      <c r="E38" s="266" t="s">
        <v>119</v>
      </c>
      <c r="F38" s="266"/>
      <c r="G38" s="265" t="s">
        <v>120</v>
      </c>
      <c r="H38" s="115"/>
      <c r="I38" s="152"/>
      <c r="J38" s="124">
        <f>SUM(L38:Q38)</f>
        <v>0</v>
      </c>
      <c r="K38" s="124">
        <f t="shared" si="8"/>
        <v>0</v>
      </c>
      <c r="L38" s="122"/>
      <c r="M38" s="122"/>
      <c r="N38" s="122"/>
      <c r="O38" s="122"/>
      <c r="P38" s="123"/>
      <c r="Q38" s="122"/>
      <c r="R38" s="123"/>
      <c r="T38" s="125" t="str">
        <f t="shared" si="9"/>
        <v/>
      </c>
      <c r="U38" s="147" t="e">
        <f>1/$J$48</f>
        <v>#DIV/0!</v>
      </c>
      <c r="V38" s="127" t="e">
        <f t="shared" si="10"/>
        <v>#DIV/0!</v>
      </c>
      <c r="W38" s="186" t="e">
        <f>IF(R38=1,0,T38*U38)</f>
        <v>#VALUE!</v>
      </c>
      <c r="X38" s="35" t="e">
        <f t="shared" si="11"/>
        <v>#VALUE!</v>
      </c>
      <c r="Z38" s="360"/>
      <c r="AA38" s="360"/>
      <c r="AG38" s="359" t="s">
        <v>1570</v>
      </c>
      <c r="AH38" s="359"/>
      <c r="AI38" s="359"/>
      <c r="AJ38" s="359"/>
      <c r="AK38" s="359"/>
      <c r="AL38" s="359"/>
      <c r="AM38" s="359"/>
    </row>
    <row r="39" spans="2:41" ht="45" customHeight="1" x14ac:dyDescent="0.25">
      <c r="B39" s="288" t="s">
        <v>121</v>
      </c>
      <c r="C39" s="142" t="s">
        <v>122</v>
      </c>
      <c r="D39" s="176"/>
      <c r="E39" s="266" t="s">
        <v>123</v>
      </c>
      <c r="F39" s="266"/>
      <c r="G39" s="266"/>
      <c r="H39" s="115"/>
      <c r="I39" s="152"/>
      <c r="J39" s="152"/>
      <c r="K39" s="124">
        <f t="shared" si="8"/>
        <v>0</v>
      </c>
      <c r="L39" s="122"/>
      <c r="M39" s="122"/>
      <c r="N39" s="122"/>
      <c r="O39" s="122"/>
      <c r="P39" s="123"/>
      <c r="Q39" s="122"/>
      <c r="R39" s="123"/>
      <c r="T39" s="125" t="str">
        <f t="shared" si="9"/>
        <v/>
      </c>
      <c r="U39" s="147"/>
      <c r="V39" s="127" t="e">
        <f t="shared" si="10"/>
        <v>#DIV/0!</v>
      </c>
      <c r="W39" s="139"/>
      <c r="X39" s="35" t="e">
        <f t="shared" si="11"/>
        <v>#VALUE!</v>
      </c>
      <c r="Z39" s="360"/>
      <c r="AA39" s="360"/>
      <c r="AG39" s="356" t="s">
        <v>1571</v>
      </c>
      <c r="AH39" s="356"/>
      <c r="AI39" s="356"/>
      <c r="AJ39" s="356"/>
      <c r="AK39" s="356"/>
      <c r="AL39" s="356"/>
      <c r="AM39" s="356"/>
    </row>
    <row r="40" spans="2:41" ht="51.75" customHeight="1" x14ac:dyDescent="0.25">
      <c r="B40" s="288" t="s">
        <v>124</v>
      </c>
      <c r="C40" s="143" t="s">
        <v>125</v>
      </c>
      <c r="D40" s="176"/>
      <c r="E40" s="266" t="s">
        <v>126</v>
      </c>
      <c r="F40" s="266"/>
      <c r="G40" s="266"/>
      <c r="H40" s="126"/>
      <c r="I40" s="152"/>
      <c r="J40" s="152"/>
      <c r="K40" s="124">
        <f t="shared" si="8"/>
        <v>0</v>
      </c>
      <c r="L40" s="122"/>
      <c r="M40" s="122"/>
      <c r="N40" s="122"/>
      <c r="O40" s="122"/>
      <c r="P40" s="123"/>
      <c r="Q40" s="122"/>
      <c r="R40" s="123"/>
      <c r="T40" s="125" t="str">
        <f t="shared" si="9"/>
        <v/>
      </c>
      <c r="U40" s="147"/>
      <c r="V40" s="127" t="e">
        <f t="shared" si="10"/>
        <v>#DIV/0!</v>
      </c>
      <c r="W40" s="139"/>
      <c r="X40" s="35" t="e">
        <f t="shared" si="11"/>
        <v>#VALUE!</v>
      </c>
      <c r="Z40" s="360"/>
      <c r="AA40" s="360"/>
      <c r="AG40" s="356" t="s">
        <v>1572</v>
      </c>
      <c r="AH40" s="356"/>
      <c r="AI40" s="356"/>
      <c r="AJ40" s="356"/>
      <c r="AK40" s="356"/>
      <c r="AL40" s="356"/>
      <c r="AM40" s="356"/>
    </row>
    <row r="41" spans="2:41" ht="51" customHeight="1" x14ac:dyDescent="0.25">
      <c r="B41" s="288" t="s">
        <v>127</v>
      </c>
      <c r="C41" s="143" t="s">
        <v>128</v>
      </c>
      <c r="D41" s="176"/>
      <c r="E41" s="266" t="s">
        <v>129</v>
      </c>
      <c r="F41" s="266"/>
      <c r="G41" s="266"/>
      <c r="H41" s="115"/>
      <c r="I41" s="152"/>
      <c r="J41" s="152"/>
      <c r="K41" s="124">
        <f t="shared" si="8"/>
        <v>0</v>
      </c>
      <c r="L41" s="122"/>
      <c r="M41" s="122"/>
      <c r="N41" s="122"/>
      <c r="O41" s="122"/>
      <c r="P41" s="123"/>
      <c r="Q41" s="122"/>
      <c r="R41" s="123"/>
      <c r="T41" s="125" t="str">
        <f t="shared" si="9"/>
        <v/>
      </c>
      <c r="U41" s="147"/>
      <c r="V41" s="127" t="e">
        <f t="shared" si="10"/>
        <v>#DIV/0!</v>
      </c>
      <c r="W41" s="139"/>
      <c r="X41" s="35" t="e">
        <f t="shared" si="11"/>
        <v>#VALUE!</v>
      </c>
      <c r="Z41" s="360"/>
      <c r="AA41" s="360"/>
      <c r="AG41" s="356" t="s">
        <v>1573</v>
      </c>
      <c r="AH41" s="356"/>
      <c r="AI41" s="356"/>
      <c r="AJ41" s="356"/>
      <c r="AK41" s="356"/>
      <c r="AL41" s="356"/>
      <c r="AM41" s="356"/>
    </row>
    <row r="42" spans="2:41" ht="46.5" customHeight="1" x14ac:dyDescent="0.25">
      <c r="B42" s="288" t="s">
        <v>130</v>
      </c>
      <c r="C42" s="143" t="s">
        <v>131</v>
      </c>
      <c r="D42" s="176"/>
      <c r="E42" s="266" t="s">
        <v>132</v>
      </c>
      <c r="F42" s="266"/>
      <c r="G42" s="266"/>
      <c r="H42" s="115"/>
      <c r="I42" s="152"/>
      <c r="J42" s="152"/>
      <c r="K42" s="124">
        <f t="shared" si="8"/>
        <v>0</v>
      </c>
      <c r="L42" s="122"/>
      <c r="M42" s="122"/>
      <c r="N42" s="122"/>
      <c r="O42" s="122"/>
      <c r="P42" s="123"/>
      <c r="Q42" s="122"/>
      <c r="R42" s="123"/>
      <c r="T42" s="125" t="str">
        <f t="shared" si="9"/>
        <v/>
      </c>
      <c r="U42" s="147"/>
      <c r="V42" s="127" t="e">
        <f t="shared" si="10"/>
        <v>#DIV/0!</v>
      </c>
      <c r="W42" s="139"/>
      <c r="X42" s="35" t="e">
        <f t="shared" si="11"/>
        <v>#VALUE!</v>
      </c>
      <c r="Z42" s="360"/>
      <c r="AA42" s="360"/>
      <c r="AG42" s="356" t="s">
        <v>1574</v>
      </c>
      <c r="AH42" s="356"/>
      <c r="AI42" s="356"/>
      <c r="AJ42" s="356"/>
      <c r="AK42" s="356"/>
      <c r="AL42" s="356"/>
      <c r="AM42" s="356"/>
    </row>
    <row r="43" spans="2:41" ht="50.25" customHeight="1" x14ac:dyDescent="0.25">
      <c r="B43" s="288" t="s">
        <v>133</v>
      </c>
      <c r="C43" s="143" t="s">
        <v>134</v>
      </c>
      <c r="D43" s="176"/>
      <c r="E43" s="266" t="s">
        <v>135</v>
      </c>
      <c r="F43" s="266"/>
      <c r="G43" s="266"/>
      <c r="H43" s="115"/>
      <c r="I43" s="152"/>
      <c r="J43" s="152"/>
      <c r="K43" s="124">
        <f t="shared" si="8"/>
        <v>0</v>
      </c>
      <c r="L43" s="122"/>
      <c r="M43" s="122"/>
      <c r="N43" s="122"/>
      <c r="O43" s="122"/>
      <c r="P43" s="123"/>
      <c r="Q43" s="122"/>
      <c r="R43" s="123"/>
      <c r="T43" s="125" t="str">
        <f t="shared" si="9"/>
        <v/>
      </c>
      <c r="U43" s="147"/>
      <c r="V43" s="127" t="e">
        <f t="shared" si="10"/>
        <v>#DIV/0!</v>
      </c>
      <c r="W43" s="139"/>
      <c r="X43" s="35" t="e">
        <f t="shared" si="11"/>
        <v>#VALUE!</v>
      </c>
      <c r="Z43" s="360"/>
      <c r="AA43" s="360"/>
      <c r="AG43" s="356" t="s">
        <v>1575</v>
      </c>
      <c r="AH43" s="356"/>
      <c r="AI43" s="356"/>
      <c r="AJ43" s="356"/>
      <c r="AK43" s="356"/>
      <c r="AL43" s="356"/>
      <c r="AM43" s="356"/>
    </row>
    <row r="44" spans="2:41" ht="51" customHeight="1" x14ac:dyDescent="0.25">
      <c r="B44" s="288" t="s">
        <v>136</v>
      </c>
      <c r="C44" s="143" t="s">
        <v>137</v>
      </c>
      <c r="D44" s="176"/>
      <c r="E44" s="266" t="s">
        <v>138</v>
      </c>
      <c r="F44" s="266"/>
      <c r="G44" s="266"/>
      <c r="H44" s="121"/>
      <c r="I44" s="152"/>
      <c r="J44" s="152"/>
      <c r="K44" s="124">
        <f t="shared" si="8"/>
        <v>0</v>
      </c>
      <c r="L44" s="122"/>
      <c r="M44" s="122"/>
      <c r="N44" s="122"/>
      <c r="O44" s="122"/>
      <c r="P44" s="123"/>
      <c r="Q44" s="122"/>
      <c r="R44" s="123"/>
      <c r="T44" s="125" t="str">
        <f t="shared" si="9"/>
        <v/>
      </c>
      <c r="U44" s="147"/>
      <c r="V44" s="127" t="e">
        <f t="shared" si="10"/>
        <v>#DIV/0!</v>
      </c>
      <c r="W44" s="139"/>
      <c r="X44" s="35" t="e">
        <f t="shared" si="11"/>
        <v>#VALUE!</v>
      </c>
      <c r="Z44" s="360"/>
      <c r="AA44" s="360"/>
      <c r="AG44" s="356" t="s">
        <v>1576</v>
      </c>
      <c r="AH44" s="356"/>
      <c r="AI44" s="356"/>
      <c r="AJ44" s="356"/>
      <c r="AK44" s="356"/>
      <c r="AL44" s="356"/>
      <c r="AM44" s="356"/>
    </row>
    <row r="45" spans="2:41" ht="52.5" customHeight="1" x14ac:dyDescent="0.25">
      <c r="B45" s="288" t="s">
        <v>139</v>
      </c>
      <c r="C45" s="143" t="s">
        <v>140</v>
      </c>
      <c r="D45" s="176"/>
      <c r="E45" s="266" t="s">
        <v>141</v>
      </c>
      <c r="F45" s="266"/>
      <c r="G45" s="266"/>
      <c r="H45" s="120"/>
      <c r="I45" s="152"/>
      <c r="J45" s="152"/>
      <c r="K45" s="124">
        <f t="shared" si="8"/>
        <v>0</v>
      </c>
      <c r="L45" s="122"/>
      <c r="M45" s="122"/>
      <c r="N45" s="122"/>
      <c r="O45" s="122"/>
      <c r="P45" s="123"/>
      <c r="Q45" s="122"/>
      <c r="R45" s="123"/>
      <c r="T45" s="125" t="str">
        <f t="shared" si="9"/>
        <v/>
      </c>
      <c r="U45" s="147"/>
      <c r="V45" s="127" t="e">
        <f t="shared" si="10"/>
        <v>#DIV/0!</v>
      </c>
      <c r="W45" s="139"/>
      <c r="X45" s="35" t="e">
        <f t="shared" si="11"/>
        <v>#VALUE!</v>
      </c>
      <c r="Z45" s="360"/>
      <c r="AA45" s="360"/>
      <c r="AG45" s="356" t="s">
        <v>1577</v>
      </c>
      <c r="AH45" s="356"/>
      <c r="AI45" s="356"/>
      <c r="AJ45" s="356"/>
      <c r="AK45" s="356"/>
      <c r="AL45" s="356"/>
      <c r="AM45" s="356"/>
    </row>
    <row r="46" spans="2:41" ht="50.25" customHeight="1" x14ac:dyDescent="0.25">
      <c r="B46" s="288" t="s">
        <v>142</v>
      </c>
      <c r="C46" s="143" t="s">
        <v>143</v>
      </c>
      <c r="D46" s="176"/>
      <c r="E46" s="266" t="s">
        <v>144</v>
      </c>
      <c r="F46" s="266"/>
      <c r="G46" s="266"/>
      <c r="H46" s="126"/>
      <c r="I46" s="152"/>
      <c r="J46" s="152"/>
      <c r="K46" s="124">
        <f t="shared" si="8"/>
        <v>0</v>
      </c>
      <c r="L46" s="122"/>
      <c r="M46" s="122"/>
      <c r="N46" s="122"/>
      <c r="O46" s="122"/>
      <c r="P46" s="123"/>
      <c r="Q46" s="122"/>
      <c r="R46" s="123"/>
      <c r="T46" s="125" t="str">
        <f t="shared" si="9"/>
        <v/>
      </c>
      <c r="U46" s="147"/>
      <c r="V46" s="127" t="e">
        <f t="shared" si="10"/>
        <v>#DIV/0!</v>
      </c>
      <c r="W46" s="139"/>
      <c r="X46" s="35" t="e">
        <f t="shared" si="11"/>
        <v>#VALUE!</v>
      </c>
      <c r="Z46" s="360"/>
      <c r="AA46" s="360"/>
      <c r="AG46" s="356" t="s">
        <v>1578</v>
      </c>
      <c r="AH46" s="356"/>
      <c r="AI46" s="356"/>
      <c r="AJ46" s="356"/>
      <c r="AK46" s="356"/>
      <c r="AL46" s="356"/>
      <c r="AM46" s="356"/>
    </row>
    <row r="47" spans="2:41" ht="56.25" customHeight="1" x14ac:dyDescent="0.25">
      <c r="B47" s="288" t="s">
        <v>145</v>
      </c>
      <c r="C47" s="144" t="s">
        <v>146</v>
      </c>
      <c r="D47" s="176"/>
      <c r="E47" s="266" t="s">
        <v>147</v>
      </c>
      <c r="F47" s="266"/>
      <c r="G47" s="266"/>
      <c r="H47" s="126"/>
      <c r="I47" s="152"/>
      <c r="J47" s="152"/>
      <c r="K47" s="124">
        <f t="shared" si="8"/>
        <v>0</v>
      </c>
      <c r="L47" s="122"/>
      <c r="M47" s="122"/>
      <c r="N47" s="122"/>
      <c r="O47" s="122"/>
      <c r="P47" s="123"/>
      <c r="Q47" s="122"/>
      <c r="R47" s="123"/>
      <c r="T47" s="125" t="str">
        <f t="shared" si="9"/>
        <v/>
      </c>
      <c r="U47" s="147"/>
      <c r="V47" s="127" t="e">
        <f t="shared" si="10"/>
        <v>#DIV/0!</v>
      </c>
      <c r="W47" s="139"/>
      <c r="X47" s="35" t="e">
        <f t="shared" si="11"/>
        <v>#VALUE!</v>
      </c>
      <c r="Z47" s="360"/>
      <c r="AA47" s="360"/>
      <c r="AG47" s="356" t="s">
        <v>1579</v>
      </c>
      <c r="AH47" s="356"/>
      <c r="AI47" s="356"/>
      <c r="AJ47" s="356"/>
      <c r="AK47" s="356"/>
      <c r="AL47" s="356"/>
      <c r="AM47" s="356"/>
    </row>
    <row r="48" spans="2:41" x14ac:dyDescent="0.25">
      <c r="C48" s="152"/>
      <c r="D48" s="178"/>
      <c r="E48" s="152"/>
      <c r="F48" s="152"/>
      <c r="G48" s="152"/>
      <c r="J48" s="150">
        <f>SUM(J10:J47)</f>
        <v>0</v>
      </c>
      <c r="K48" s="150">
        <f>SUM(K10:K47)</f>
        <v>0</v>
      </c>
      <c r="W48" s="171" t="e">
        <f>SUM(W10:W47)</f>
        <v>#VALUE!</v>
      </c>
      <c r="X48" s="171" t="e">
        <f>SUM(X10:X47)</f>
        <v>#VALUE!</v>
      </c>
      <c r="Z48" s="167"/>
      <c r="AA48" s="167"/>
    </row>
    <row r="49" spans="3:33" x14ac:dyDescent="0.25">
      <c r="C49" s="152"/>
      <c r="D49" s="178"/>
      <c r="E49" s="152"/>
      <c r="F49" s="152"/>
      <c r="G49" s="152"/>
      <c r="S49" s="118" t="s">
        <v>148</v>
      </c>
      <c r="T49" s="129">
        <f>SUMIF(J48,13-X51,W48)</f>
        <v>0</v>
      </c>
      <c r="Z49" s="167"/>
      <c r="AA49" s="167"/>
    </row>
    <row r="50" spans="3:33" x14ac:dyDescent="0.25">
      <c r="C50" s="152"/>
      <c r="D50" s="178"/>
      <c r="E50" s="152"/>
      <c r="F50" s="152"/>
      <c r="G50" s="152"/>
      <c r="S50" s="118" t="s">
        <v>149</v>
      </c>
      <c r="T50" s="129">
        <f>SUMIF(K48,38-X52,X48)</f>
        <v>0</v>
      </c>
      <c r="Y50" s="128"/>
    </row>
    <row r="51" spans="3:33" x14ac:dyDescent="0.25">
      <c r="C51" s="152"/>
      <c r="D51" s="178"/>
      <c r="E51" s="152"/>
      <c r="F51" s="152"/>
      <c r="G51" s="152"/>
      <c r="W51" s="150" t="s">
        <v>156</v>
      </c>
      <c r="X51" s="150">
        <f>SUM(R10:R12,R16,R18,R22,R24,R29,R32,'D5'!R12,'D5'!R14,R35:R38,'D5'!R54)</f>
        <v>0</v>
      </c>
      <c r="Y51" s="128"/>
    </row>
    <row r="52" spans="3:33" x14ac:dyDescent="0.25">
      <c r="C52" s="152"/>
      <c r="D52" s="178"/>
      <c r="E52" s="152"/>
      <c r="F52" s="152"/>
      <c r="G52" s="152"/>
      <c r="W52" s="150" t="s">
        <v>157</v>
      </c>
      <c r="X52" s="150">
        <f>SUM('D5'!R53:R53,R10:R47)</f>
        <v>0</v>
      </c>
    </row>
    <row r="53" spans="3:33" ht="13.5" customHeight="1" x14ac:dyDescent="0.25">
      <c r="C53" s="152"/>
      <c r="D53" s="178"/>
      <c r="E53" s="152"/>
      <c r="F53" s="152"/>
      <c r="G53" s="152"/>
    </row>
    <row r="54" spans="3:33" x14ac:dyDescent="0.25">
      <c r="C54" s="152"/>
      <c r="D54" s="178"/>
      <c r="E54" s="152"/>
      <c r="F54" s="152"/>
      <c r="G54" s="152"/>
    </row>
    <row r="61" spans="3:33" ht="22.5" customHeight="1" x14ac:dyDescent="0.25">
      <c r="AB61" s="151"/>
      <c r="AC61" s="151"/>
      <c r="AD61" s="151"/>
    </row>
    <row r="63" spans="3:33" ht="15" customHeight="1" x14ac:dyDescent="0.25">
      <c r="AB63" s="151"/>
      <c r="AC63" s="151"/>
      <c r="AD63" s="151"/>
      <c r="AE63" s="151"/>
      <c r="AF63" s="151"/>
      <c r="AG63" s="151"/>
    </row>
  </sheetData>
  <sheetProtection formatCells="0" formatColumns="0" formatRows="0" insertColumns="0" insertRows="0" insertHyperlinks="0" deleteColumns="0" deleteRows="0" sort="0" autoFilter="0" pivotTables="0"/>
  <mergeCells count="78">
    <mergeCell ref="C6:R6"/>
    <mergeCell ref="Z47:AA47"/>
    <mergeCell ref="Z37:AA37"/>
    <mergeCell ref="Z38:AA38"/>
    <mergeCell ref="Z39:AA39"/>
    <mergeCell ref="Z40:AA40"/>
    <mergeCell ref="Z46:AA46"/>
    <mergeCell ref="Z41:AA41"/>
    <mergeCell ref="Z45:AA45"/>
    <mergeCell ref="Z44:AA44"/>
    <mergeCell ref="Z32:AA32"/>
    <mergeCell ref="Z33:AA33"/>
    <mergeCell ref="Z34:AA34"/>
    <mergeCell ref="Z42:AA42"/>
    <mergeCell ref="Z43:AA43"/>
    <mergeCell ref="Z35:AA35"/>
    <mergeCell ref="Z36:AA36"/>
    <mergeCell ref="Z31:AA31"/>
    <mergeCell ref="Z19:AA19"/>
    <mergeCell ref="Z22:AA22"/>
    <mergeCell ref="Z23:AA23"/>
    <mergeCell ref="Z24:AA24"/>
    <mergeCell ref="Z25:AA25"/>
    <mergeCell ref="Z20:AA20"/>
    <mergeCell ref="Z21:AA21"/>
    <mergeCell ref="Z26:AA26"/>
    <mergeCell ref="Z27:AA27"/>
    <mergeCell ref="Z28:AA28"/>
    <mergeCell ref="Z29:AA29"/>
    <mergeCell ref="Z30:AA30"/>
    <mergeCell ref="AG7:AM8"/>
    <mergeCell ref="AG12:AL12"/>
    <mergeCell ref="Z13:AA13"/>
    <mergeCell ref="Z14:AA14"/>
    <mergeCell ref="Z15:AA15"/>
    <mergeCell ref="Z10:AA10"/>
    <mergeCell ref="Z11:AA11"/>
    <mergeCell ref="Z12:AA12"/>
    <mergeCell ref="AG15:AM15"/>
    <mergeCell ref="Z16:AA16"/>
    <mergeCell ref="Z17:AA17"/>
    <mergeCell ref="G7:G8"/>
    <mergeCell ref="C7:C8"/>
    <mergeCell ref="T7:V7"/>
    <mergeCell ref="E7:E8"/>
    <mergeCell ref="J7:R7"/>
    <mergeCell ref="AG28:AM28"/>
    <mergeCell ref="AG29:AM29"/>
    <mergeCell ref="AG30:AM30"/>
    <mergeCell ref="Z18:AA18"/>
    <mergeCell ref="AG23:AM23"/>
    <mergeCell ref="AG24:AM24"/>
    <mergeCell ref="AG19:AM19"/>
    <mergeCell ref="AG18:AM18"/>
    <mergeCell ref="AG47:AM47"/>
    <mergeCell ref="AG39:AM39"/>
    <mergeCell ref="AG40:AM40"/>
    <mergeCell ref="AG41:AM41"/>
    <mergeCell ref="AG42:AM42"/>
    <mergeCell ref="AG43:AM43"/>
    <mergeCell ref="AG44:AM44"/>
    <mergeCell ref="AG46:AM46"/>
    <mergeCell ref="B1:AA1"/>
    <mergeCell ref="AG20:AM20"/>
    <mergeCell ref="AG21:AM21"/>
    <mergeCell ref="L5:AD5"/>
    <mergeCell ref="AG45:AM45"/>
    <mergeCell ref="AG31:AM31"/>
    <mergeCell ref="AG33:AM33"/>
    <mergeCell ref="AG34:AM34"/>
    <mergeCell ref="AG37:AM37"/>
    <mergeCell ref="AG14:AL14"/>
    <mergeCell ref="AG38:AM38"/>
    <mergeCell ref="AG35:AM35"/>
    <mergeCell ref="AG36:AM36"/>
    <mergeCell ref="AG25:AM25"/>
    <mergeCell ref="AG26:AM26"/>
    <mergeCell ref="AG27:AM27"/>
  </mergeCells>
  <conditionalFormatting sqref="K10:K47">
    <cfRule type="cellIs" dxfId="743" priority="1151" stopIfTrue="1" operator="notEqual">
      <formula>1</formula>
    </cfRule>
    <cfRule type="cellIs" dxfId="742" priority="1152" stopIfTrue="1" operator="equal">
      <formula>1</formula>
    </cfRule>
  </conditionalFormatting>
  <conditionalFormatting sqref="Q40">
    <cfRule type="expression" dxfId="741" priority="877" stopIfTrue="1">
      <formula>$P$10</formula>
    </cfRule>
  </conditionalFormatting>
  <conditionalFormatting sqref="T49">
    <cfRule type="containsBlanks" dxfId="740" priority="649" stopIfTrue="1">
      <formula>LEN(TRIM(T49))=0</formula>
    </cfRule>
    <cfRule type="cellIs" dxfId="739" priority="650" stopIfTrue="1" operator="lessThan">
      <formula>19.999</formula>
    </cfRule>
    <cfRule type="cellIs" dxfId="738" priority="651" stopIfTrue="1" operator="lessThan">
      <formula>39.999</formula>
    </cfRule>
    <cfRule type="cellIs" dxfId="737" priority="652" stopIfTrue="1" operator="lessThan">
      <formula>59.999</formula>
    </cfRule>
    <cfRule type="cellIs" dxfId="736" priority="653" stopIfTrue="1" operator="lessThan">
      <formula>79.999</formula>
    </cfRule>
    <cfRule type="cellIs" dxfId="735" priority="654" stopIfTrue="1" operator="lessThan">
      <formula>89.999</formula>
    </cfRule>
    <cfRule type="cellIs" dxfId="734" priority="655" stopIfTrue="1" operator="between">
      <formula>90</formula>
      <formula>100</formula>
    </cfRule>
  </conditionalFormatting>
  <conditionalFormatting sqref="J10">
    <cfRule type="cellIs" dxfId="733" priority="452" stopIfTrue="1" operator="notEqual">
      <formula>1</formula>
    </cfRule>
    <cfRule type="cellIs" dxfId="732" priority="453" stopIfTrue="1" operator="equal">
      <formula>1</formula>
    </cfRule>
  </conditionalFormatting>
  <conditionalFormatting sqref="T10:T47">
    <cfRule type="cellIs" dxfId="731" priority="424" stopIfTrue="1" operator="lessThan">
      <formula>19.999</formula>
    </cfRule>
    <cfRule type="cellIs" dxfId="730" priority="425" stopIfTrue="1" operator="lessThan">
      <formula>39.999</formula>
    </cfRule>
    <cfRule type="cellIs" dxfId="729" priority="426" stopIfTrue="1" operator="lessThan">
      <formula>59.999</formula>
    </cfRule>
    <cfRule type="cellIs" dxfId="728" priority="427" stopIfTrue="1" operator="lessThan">
      <formula>79.999</formula>
    </cfRule>
    <cfRule type="cellIs" dxfId="727" priority="428" stopIfTrue="1" operator="lessThan">
      <formula>89.999</formula>
    </cfRule>
    <cfRule type="cellIs" dxfId="726" priority="429" stopIfTrue="1" operator="between">
      <formula>90</formula>
      <formula>100</formula>
    </cfRule>
    <cfRule type="containsBlanks" dxfId="725" priority="430">
      <formula>LEN(TRIM(T10))=0</formula>
    </cfRule>
  </conditionalFormatting>
  <conditionalFormatting sqref="J11">
    <cfRule type="cellIs" dxfId="724" priority="51" stopIfTrue="1" operator="notEqual">
      <formula>1</formula>
    </cfRule>
    <cfRule type="cellIs" dxfId="723" priority="52" stopIfTrue="1" operator="equal">
      <formula>1</formula>
    </cfRule>
  </conditionalFormatting>
  <conditionalFormatting sqref="J12">
    <cfRule type="cellIs" dxfId="722" priority="49" stopIfTrue="1" operator="notEqual">
      <formula>1</formula>
    </cfRule>
    <cfRule type="cellIs" dxfId="721" priority="50" stopIfTrue="1" operator="equal">
      <formula>1</formula>
    </cfRule>
  </conditionalFormatting>
  <conditionalFormatting sqref="J16">
    <cfRule type="cellIs" dxfId="720" priority="47" stopIfTrue="1" operator="notEqual">
      <formula>1</formula>
    </cfRule>
    <cfRule type="cellIs" dxfId="719" priority="48" stopIfTrue="1" operator="equal">
      <formula>1</formula>
    </cfRule>
  </conditionalFormatting>
  <conditionalFormatting sqref="J18">
    <cfRule type="cellIs" dxfId="718" priority="45" stopIfTrue="1" operator="notEqual">
      <formula>1</formula>
    </cfRule>
    <cfRule type="cellIs" dxfId="717" priority="46" stopIfTrue="1" operator="equal">
      <formula>1</formula>
    </cfRule>
  </conditionalFormatting>
  <conditionalFormatting sqref="J22">
    <cfRule type="cellIs" dxfId="716" priority="43" stopIfTrue="1" operator="notEqual">
      <formula>1</formula>
    </cfRule>
    <cfRule type="cellIs" dxfId="715" priority="44" stopIfTrue="1" operator="equal">
      <formula>1</formula>
    </cfRule>
  </conditionalFormatting>
  <conditionalFormatting sqref="J24">
    <cfRule type="cellIs" dxfId="714" priority="41" stopIfTrue="1" operator="notEqual">
      <formula>1</formula>
    </cfRule>
    <cfRule type="cellIs" dxfId="713" priority="42" stopIfTrue="1" operator="equal">
      <formula>1</formula>
    </cfRule>
  </conditionalFormatting>
  <conditionalFormatting sqref="J29">
    <cfRule type="cellIs" dxfId="712" priority="39" stopIfTrue="1" operator="notEqual">
      <formula>1</formula>
    </cfRule>
    <cfRule type="cellIs" dxfId="711" priority="40" stopIfTrue="1" operator="equal">
      <formula>1</formula>
    </cfRule>
  </conditionalFormatting>
  <conditionalFormatting sqref="J32">
    <cfRule type="cellIs" dxfId="710" priority="37" stopIfTrue="1" operator="notEqual">
      <formula>1</formula>
    </cfRule>
    <cfRule type="cellIs" dxfId="709" priority="38" stopIfTrue="1" operator="equal">
      <formula>1</formula>
    </cfRule>
  </conditionalFormatting>
  <conditionalFormatting sqref="J35">
    <cfRule type="cellIs" dxfId="708" priority="31" stopIfTrue="1" operator="notEqual">
      <formula>1</formula>
    </cfRule>
    <cfRule type="cellIs" dxfId="707" priority="32" stopIfTrue="1" operator="equal">
      <formula>1</formula>
    </cfRule>
  </conditionalFormatting>
  <conditionalFormatting sqref="J36">
    <cfRule type="cellIs" dxfId="706" priority="29" stopIfTrue="1" operator="notEqual">
      <formula>1</formula>
    </cfRule>
    <cfRule type="cellIs" dxfId="705" priority="30" stopIfTrue="1" operator="equal">
      <formula>1</formula>
    </cfRule>
  </conditionalFormatting>
  <conditionalFormatting sqref="J37">
    <cfRule type="cellIs" dxfId="704" priority="27" stopIfTrue="1" operator="notEqual">
      <formula>1</formula>
    </cfRule>
    <cfRule type="cellIs" dxfId="703" priority="28" stopIfTrue="1" operator="equal">
      <formula>1</formula>
    </cfRule>
  </conditionalFormatting>
  <conditionalFormatting sqref="J38">
    <cfRule type="cellIs" dxfId="702" priority="25" stopIfTrue="1" operator="notEqual">
      <formula>1</formula>
    </cfRule>
    <cfRule type="cellIs" dxfId="701" priority="26" stopIfTrue="1" operator="equal">
      <formula>1</formula>
    </cfRule>
  </conditionalFormatting>
  <conditionalFormatting sqref="X10:X47">
    <cfRule type="expression" dxfId="700" priority="1188" stopIfTrue="1">
      <formula>#REF!=0</formula>
    </cfRule>
  </conditionalFormatting>
  <pageMargins left="0.7" right="0.7" top="0.75" bottom="0.75" header="0.3" footer="0.3"/>
  <pageSetup paperSize="9" scale="41" orientation="landscape" r:id="rId1"/>
  <colBreaks count="1" manualBreakCount="1">
    <brk id="32" max="1048575" man="1"/>
  </colBreaks>
  <ignoredErrors>
    <ignoredError sqref="T10:T3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2260" r:id="rId4" name="Button 9876">
              <controlPr defaultSize="0" print="0" autoLine="0" autoPict="0" macro="[0]!ButtonOpenAll">
                <anchor moveWithCells="1" sizeWithCells="1">
                  <from>
                    <xdr:col>2</xdr:col>
                    <xdr:colOff>2819400</xdr:colOff>
                    <xdr:row>3</xdr:row>
                    <xdr:rowOff>114300</xdr:rowOff>
                  </from>
                  <to>
                    <xdr:col>2</xdr:col>
                    <xdr:colOff>3895725</xdr:colOff>
                    <xdr:row>5</xdr:row>
                    <xdr:rowOff>104775</xdr:rowOff>
                  </to>
                </anchor>
              </controlPr>
            </control>
          </mc:Choice>
        </mc:AlternateContent>
        <mc:AlternateContent xmlns:mc="http://schemas.openxmlformats.org/markup-compatibility/2006">
          <mc:Choice Requires="x14">
            <control shapeId="1620178" r:id="rId5" name="Button 10450">
              <controlPr defaultSize="0" print="0" autoLine="0" autoPict="0" macro="[0]!ButtonD1_CloseAll">
                <anchor moveWithCells="1" sizeWithCells="1">
                  <from>
                    <xdr:col>2</xdr:col>
                    <xdr:colOff>4057650</xdr:colOff>
                    <xdr:row>3</xdr:row>
                    <xdr:rowOff>104775</xdr:rowOff>
                  </from>
                  <to>
                    <xdr:col>5</xdr:col>
                    <xdr:colOff>76200</xdr:colOff>
                    <xdr:row>5</xdr:row>
                    <xdr:rowOff>95250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24988555558946501"/>
  </sheetPr>
  <dimension ref="B1:AN38"/>
  <sheetViews>
    <sheetView showGridLines="0" showRowColHeaders="0" zoomScale="115" zoomScaleNormal="115" zoomScaleSheetLayoutView="90" workbookViewId="0">
      <pane ySplit="8" topLeftCell="A9" activePane="bottomLeft" state="frozen"/>
      <selection pane="bottomLeft" activeCell="B1" sqref="B1:AA1"/>
    </sheetView>
  </sheetViews>
  <sheetFormatPr defaultRowHeight="15" outlineLevelCol="1" x14ac:dyDescent="0.25"/>
  <cols>
    <col min="1" max="1" width="2" style="150" customWidth="1"/>
    <col min="2" max="2" width="4.5703125" style="150" customWidth="1"/>
    <col min="3" max="3" width="65.85546875" style="150" customWidth="1"/>
    <col min="4" max="4" width="2" style="150" customWidth="1" outlineLevel="1"/>
    <col min="5" max="5" width="5.5703125" style="150" customWidth="1" outlineLevel="1"/>
    <col min="6" max="6" width="2.7109375" style="150" customWidth="1" outlineLevel="1"/>
    <col min="7" max="7" width="6.140625" style="150" customWidth="1" outlineLevel="1"/>
    <col min="8" max="8" width="2.5703125" style="150" customWidth="1"/>
    <col min="9" max="11" width="4.42578125" style="150" hidden="1" customWidth="1"/>
    <col min="12" max="13" width="4" style="150" customWidth="1"/>
    <col min="14" max="14" width="3.28515625" style="150" customWidth="1"/>
    <col min="15" max="15" width="4.42578125" style="150" customWidth="1"/>
    <col min="16" max="16" width="4.140625" style="150" customWidth="1"/>
    <col min="17" max="17" width="3.42578125" style="150" customWidth="1"/>
    <col min="18" max="18" width="3.7109375" style="150" customWidth="1"/>
    <col min="19" max="19" width="5.7109375" style="150" customWidth="1"/>
    <col min="20" max="20" width="13.28515625" style="150" customWidth="1"/>
    <col min="21" max="21" width="8.28515625" style="150" hidden="1" customWidth="1"/>
    <col min="22" max="22" width="11.140625" style="150" hidden="1" customWidth="1"/>
    <col min="23" max="23" width="10.42578125" style="150" hidden="1" customWidth="1"/>
    <col min="24" max="24" width="9" style="150" hidden="1" customWidth="1"/>
    <col min="25" max="25" width="7.140625" style="150" customWidth="1"/>
    <col min="26" max="26" width="13.7109375" style="150" customWidth="1"/>
    <col min="27" max="27" width="19.28515625" style="150" customWidth="1"/>
    <col min="28" max="28" width="15.140625" style="150" customWidth="1"/>
    <col min="29" max="29" width="9.140625" style="150"/>
    <col min="30" max="30" width="51.7109375" style="150" customWidth="1"/>
    <col min="31" max="32" width="9.140625" style="150"/>
    <col min="33" max="33" width="4.28515625" style="150" customWidth="1"/>
    <col min="34" max="16384" width="9.140625" style="150"/>
  </cols>
  <sheetData>
    <row r="1" spans="2:40" ht="27" customHeight="1" x14ac:dyDescent="0.25">
      <c r="B1" s="355" t="s">
        <v>158</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row>
    <row r="2" spans="2:40" x14ac:dyDescent="0.25">
      <c r="B2" s="173"/>
      <c r="C2" s="368" t="s">
        <v>1580</v>
      </c>
      <c r="D2" s="368"/>
      <c r="E2" s="368"/>
      <c r="F2" s="368"/>
      <c r="G2" s="368"/>
      <c r="H2" s="368"/>
      <c r="I2" s="368"/>
      <c r="J2" s="368"/>
      <c r="K2" s="368"/>
      <c r="L2" s="368"/>
      <c r="M2" s="368"/>
      <c r="N2" s="368"/>
      <c r="O2" s="368"/>
      <c r="P2" s="368"/>
      <c r="Q2" s="368"/>
      <c r="R2" s="368"/>
      <c r="S2" s="368"/>
      <c r="T2" s="368"/>
      <c r="U2" s="173"/>
      <c r="V2" s="173"/>
      <c r="W2" s="173"/>
      <c r="X2" s="173"/>
      <c r="Y2" s="173"/>
    </row>
    <row r="3" spans="2:40" x14ac:dyDescent="0.25">
      <c r="B3" s="173"/>
      <c r="C3" s="368" t="s">
        <v>1581</v>
      </c>
      <c r="D3" s="368"/>
      <c r="E3" s="368"/>
      <c r="F3" s="368"/>
      <c r="G3" s="368"/>
      <c r="H3" s="368"/>
      <c r="I3" s="368"/>
      <c r="J3" s="368"/>
      <c r="K3" s="368"/>
      <c r="L3" s="368"/>
      <c r="M3" s="368"/>
      <c r="N3" s="368"/>
      <c r="O3" s="368"/>
      <c r="P3" s="368"/>
      <c r="Q3" s="368"/>
      <c r="R3" s="368"/>
      <c r="S3" s="368"/>
      <c r="T3" s="368"/>
      <c r="U3" s="173"/>
      <c r="V3" s="173"/>
      <c r="W3" s="173"/>
      <c r="X3" s="173"/>
      <c r="Y3" s="173"/>
    </row>
    <row r="4" spans="2:40" x14ac:dyDescent="0.25">
      <c r="B4" s="148"/>
      <c r="C4" s="149"/>
      <c r="D4" s="149"/>
      <c r="E4" s="149"/>
      <c r="F4" s="149"/>
      <c r="G4" s="149"/>
      <c r="H4" s="149"/>
      <c r="I4" s="149"/>
      <c r="J4" s="149"/>
      <c r="K4" s="149"/>
      <c r="L4" s="149"/>
      <c r="M4" s="149"/>
      <c r="N4" s="149"/>
      <c r="O4" s="149"/>
      <c r="P4" s="149"/>
      <c r="Q4" s="149"/>
      <c r="R4" s="149"/>
      <c r="S4" s="149"/>
      <c r="T4" s="149"/>
      <c r="U4" s="149"/>
      <c r="V4" s="149"/>
      <c r="W4" s="149"/>
      <c r="X4" s="149"/>
      <c r="Y4" s="149"/>
    </row>
    <row r="5" spans="2:40" s="153" customFormat="1" ht="14.25" customHeight="1" x14ac:dyDescent="0.25">
      <c r="B5" s="174"/>
      <c r="C5" s="289"/>
      <c r="D5" s="289"/>
      <c r="E5" s="289"/>
      <c r="F5" s="289"/>
      <c r="G5" s="289"/>
      <c r="H5" s="289"/>
      <c r="I5" s="289"/>
      <c r="J5" s="292" t="s">
        <v>200</v>
      </c>
      <c r="K5" s="292"/>
      <c r="L5" s="367"/>
      <c r="M5" s="367"/>
      <c r="N5" s="367"/>
      <c r="O5" s="367"/>
      <c r="P5" s="367"/>
      <c r="Q5" s="367"/>
      <c r="R5" s="367"/>
      <c r="S5" s="367"/>
      <c r="T5" s="367"/>
      <c r="U5" s="367"/>
      <c r="V5" s="367"/>
      <c r="W5" s="367"/>
      <c r="X5" s="367"/>
      <c r="Y5" s="367"/>
      <c r="Z5" s="367"/>
      <c r="AA5" s="367"/>
      <c r="AB5" s="367"/>
      <c r="AC5" s="367"/>
      <c r="AD5" s="367"/>
    </row>
    <row r="6" spans="2:40" s="153" customFormat="1" x14ac:dyDescent="0.25">
      <c r="B6" s="154"/>
      <c r="C6" s="454"/>
      <c r="D6" s="454"/>
      <c r="E6" s="454"/>
      <c r="F6" s="454"/>
      <c r="G6" s="454"/>
      <c r="H6" s="454"/>
      <c r="I6" s="454"/>
      <c r="J6" s="454"/>
      <c r="K6" s="454"/>
      <c r="L6" s="454"/>
      <c r="M6" s="454"/>
      <c r="N6" s="454"/>
      <c r="O6" s="454"/>
      <c r="P6" s="454"/>
      <c r="Q6" s="454"/>
      <c r="R6" s="454"/>
      <c r="S6" s="454"/>
      <c r="T6" s="154"/>
      <c r="U6" s="154"/>
      <c r="V6" s="154"/>
      <c r="W6" s="154"/>
      <c r="X6" s="154"/>
      <c r="Y6" s="154"/>
    </row>
    <row r="7" spans="2:40" s="153" customFormat="1" ht="37.5" customHeight="1" x14ac:dyDescent="0.25">
      <c r="B7" s="168"/>
      <c r="C7" s="362" t="s">
        <v>159</v>
      </c>
      <c r="D7" s="324"/>
      <c r="E7" s="361" t="s">
        <v>160</v>
      </c>
      <c r="F7" s="326"/>
      <c r="G7" s="361" t="s">
        <v>161</v>
      </c>
      <c r="H7" s="155"/>
      <c r="I7" s="156"/>
      <c r="J7" s="364" t="s">
        <v>1694</v>
      </c>
      <c r="K7" s="365"/>
      <c r="L7" s="365"/>
      <c r="M7" s="365"/>
      <c r="N7" s="365"/>
      <c r="O7" s="365"/>
      <c r="P7" s="365"/>
      <c r="Q7" s="365"/>
      <c r="R7" s="365"/>
      <c r="S7" s="156"/>
      <c r="T7" s="363" t="s">
        <v>162</v>
      </c>
      <c r="U7" s="363"/>
      <c r="V7" s="363"/>
      <c r="W7" s="157"/>
      <c r="X7" s="157"/>
      <c r="Y7" s="157"/>
      <c r="Z7" s="157"/>
      <c r="AH7" s="362" t="s">
        <v>163</v>
      </c>
      <c r="AI7" s="362"/>
      <c r="AJ7" s="362"/>
      <c r="AK7" s="362"/>
      <c r="AL7" s="362"/>
      <c r="AM7" s="362"/>
      <c r="AN7" s="362"/>
    </row>
    <row r="8" spans="2:40" s="153" customFormat="1" ht="72.75" customHeight="1" x14ac:dyDescent="0.25">
      <c r="B8" s="168"/>
      <c r="C8" s="362"/>
      <c r="D8" s="324"/>
      <c r="E8" s="361"/>
      <c r="F8" s="327"/>
      <c r="G8" s="361"/>
      <c r="H8" s="155"/>
      <c r="J8" s="159" t="s">
        <v>201</v>
      </c>
      <c r="K8" s="159" t="s">
        <v>202</v>
      </c>
      <c r="L8" s="179">
        <v>0</v>
      </c>
      <c r="M8" s="179">
        <v>0.2</v>
      </c>
      <c r="N8" s="179">
        <v>0.4</v>
      </c>
      <c r="O8" s="179">
        <v>0.6</v>
      </c>
      <c r="P8" s="179">
        <v>0.8</v>
      </c>
      <c r="Q8" s="179">
        <v>1</v>
      </c>
      <c r="R8" s="180" t="s">
        <v>164</v>
      </c>
      <c r="T8" s="161"/>
      <c r="U8" s="161" t="s">
        <v>203</v>
      </c>
      <c r="V8" s="160" t="s">
        <v>204</v>
      </c>
      <c r="W8" s="158"/>
      <c r="Y8" s="158"/>
      <c r="AH8" s="362"/>
      <c r="AI8" s="362"/>
      <c r="AJ8" s="362"/>
      <c r="AK8" s="362"/>
      <c r="AL8" s="362"/>
      <c r="AM8" s="362"/>
      <c r="AN8" s="362"/>
    </row>
    <row r="9" spans="2:40" ht="36" customHeight="1" x14ac:dyDescent="0.25">
      <c r="H9" s="126"/>
      <c r="K9" s="32"/>
      <c r="L9" s="32"/>
      <c r="M9" s="32"/>
      <c r="N9" s="32"/>
      <c r="O9" s="32"/>
      <c r="P9" s="33"/>
      <c r="Q9" s="116"/>
      <c r="R9" s="117"/>
      <c r="T9" s="34"/>
      <c r="U9" s="34"/>
      <c r="V9" s="33"/>
      <c r="W9" s="150" t="s">
        <v>205</v>
      </c>
      <c r="X9" s="150" t="s">
        <v>206</v>
      </c>
      <c r="Z9" s="118" t="s">
        <v>165</v>
      </c>
    </row>
    <row r="10" spans="2:40" ht="49.5" customHeight="1" x14ac:dyDescent="0.25">
      <c r="B10" s="288">
        <v>1</v>
      </c>
      <c r="C10" s="141" t="s">
        <v>166</v>
      </c>
      <c r="D10" s="176"/>
      <c r="E10" s="266" t="s">
        <v>167</v>
      </c>
      <c r="F10" s="263"/>
      <c r="G10" s="266" t="s">
        <v>168</v>
      </c>
      <c r="H10" s="126"/>
      <c r="I10" s="152">
        <f>SUM(K10:K22)</f>
        <v>0</v>
      </c>
      <c r="J10" s="124">
        <f>SUM(L10:Q10)</f>
        <v>0</v>
      </c>
      <c r="K10" s="124">
        <f>SUM(L10:Q10)</f>
        <v>0</v>
      </c>
      <c r="L10" s="122"/>
      <c r="M10" s="122"/>
      <c r="N10" s="122"/>
      <c r="O10" s="122"/>
      <c r="P10" s="123"/>
      <c r="Q10" s="184"/>
      <c r="R10" s="123"/>
      <c r="T10" s="125" t="str">
        <f>IF(SUM(L10:Q10)=1,((L10*0)+(M10*20)+(N10*40)+(O10*60)+(P10*80)+(Q10*100)),"")</f>
        <v/>
      </c>
      <c r="U10" s="147" t="e">
        <f>1/$J$27</f>
        <v>#DIV/0!</v>
      </c>
      <c r="V10" s="127" t="e">
        <f t="shared" ref="V10" si="0">1/$K$27</f>
        <v>#DIV/0!</v>
      </c>
      <c r="W10" s="139" t="e">
        <f>IF(R10=1,0,T10*U10)</f>
        <v>#VALUE!</v>
      </c>
      <c r="X10" s="35" t="e">
        <f>IF(R10=1,0,T10*V10)</f>
        <v>#VALUE!</v>
      </c>
      <c r="Z10" s="360"/>
      <c r="AA10" s="360"/>
      <c r="AH10" s="359" t="s">
        <v>1582</v>
      </c>
      <c r="AI10" s="359"/>
      <c r="AJ10" s="359"/>
      <c r="AK10" s="359"/>
      <c r="AL10" s="359"/>
      <c r="AM10" s="359"/>
      <c r="AN10" s="359"/>
    </row>
    <row r="11" spans="2:40" ht="45.75" customHeight="1" x14ac:dyDescent="0.25">
      <c r="B11" s="288">
        <v>2</v>
      </c>
      <c r="C11" s="141" t="s">
        <v>169</v>
      </c>
      <c r="D11" s="176"/>
      <c r="E11" s="266" t="s">
        <v>170</v>
      </c>
      <c r="F11" s="266"/>
      <c r="G11" s="265" t="s">
        <v>171</v>
      </c>
      <c r="I11" s="152"/>
      <c r="J11" s="124">
        <f>SUM(L11:Q11)</f>
        <v>0</v>
      </c>
      <c r="K11" s="124">
        <f>SUM(L11:Q11)</f>
        <v>0</v>
      </c>
      <c r="L11" s="122"/>
      <c r="M11" s="122"/>
      <c r="N11" s="122"/>
      <c r="O11" s="122"/>
      <c r="P11" s="123"/>
      <c r="Q11" s="122"/>
      <c r="R11" s="123"/>
      <c r="T11" s="125" t="str">
        <f>IF(SUM(L11:Q11)=1,((L11*0)+(M11*20)+(N11*40)+(O11*60)+(P11*80)+(Q11*100)),"")</f>
        <v/>
      </c>
      <c r="U11" s="147" t="e">
        <f>1/$J$27</f>
        <v>#DIV/0!</v>
      </c>
      <c r="V11" s="127" t="e">
        <f t="shared" ref="V11" si="1">1/$K$27</f>
        <v>#DIV/0!</v>
      </c>
      <c r="W11" s="139" t="e">
        <f>IF(R11=1,0,T11*U11)</f>
        <v>#VALUE!</v>
      </c>
      <c r="X11" s="35" t="e">
        <f>IF(R11=1,0,T11*V11)</f>
        <v>#VALUE!</v>
      </c>
      <c r="Z11" s="360"/>
      <c r="AA11" s="360"/>
      <c r="AH11" s="359" t="s">
        <v>1583</v>
      </c>
      <c r="AI11" s="359"/>
      <c r="AJ11" s="359"/>
      <c r="AK11" s="359"/>
      <c r="AL11" s="359"/>
      <c r="AM11" s="359"/>
      <c r="AN11" s="359"/>
    </row>
    <row r="12" spans="2:40" ht="51" customHeight="1" x14ac:dyDescent="0.25">
      <c r="B12" s="288">
        <v>3</v>
      </c>
      <c r="C12" s="141" t="s">
        <v>172</v>
      </c>
      <c r="D12" s="176"/>
      <c r="E12" s="264" t="s">
        <v>173</v>
      </c>
      <c r="F12" s="266"/>
      <c r="G12" s="266"/>
      <c r="H12" s="115"/>
      <c r="I12" s="152"/>
      <c r="J12" s="124">
        <f>SUM(L12:Q12)</f>
        <v>0</v>
      </c>
      <c r="K12" s="124">
        <f>SUM(L12:Q12)</f>
        <v>0</v>
      </c>
      <c r="L12" s="122"/>
      <c r="M12" s="122"/>
      <c r="N12" s="122"/>
      <c r="O12" s="122"/>
      <c r="P12" s="123"/>
      <c r="Q12" s="122"/>
      <c r="R12" s="123"/>
      <c r="T12" s="125" t="str">
        <f>IF(SUM(L12:Q12)=1,((L12*0)+(M12*20)+(N12*40)+(O12*60)+(P12*80)+(Q12*100)),"")</f>
        <v/>
      </c>
      <c r="U12" s="147" t="e">
        <f>1/$J$27</f>
        <v>#DIV/0!</v>
      </c>
      <c r="V12" s="127" t="e">
        <f t="shared" ref="V12:V22" si="2">1/$K$27</f>
        <v>#DIV/0!</v>
      </c>
      <c r="W12" s="139" t="e">
        <f>IF(R12=1,0,T12*U12)</f>
        <v>#VALUE!</v>
      </c>
      <c r="X12" s="35" t="e">
        <f>IF(R12=1,0,T12*V12)</f>
        <v>#VALUE!</v>
      </c>
      <c r="Z12" s="360"/>
      <c r="AA12" s="360"/>
      <c r="AH12" s="359" t="s">
        <v>1584</v>
      </c>
      <c r="AI12" s="359"/>
      <c r="AJ12" s="359"/>
      <c r="AK12" s="359"/>
      <c r="AL12" s="359"/>
      <c r="AM12" s="359"/>
      <c r="AN12" s="359"/>
    </row>
    <row r="13" spans="2:40" ht="50.25" customHeight="1" x14ac:dyDescent="0.25">
      <c r="B13" s="288">
        <v>4</v>
      </c>
      <c r="C13" s="141" t="s">
        <v>174</v>
      </c>
      <c r="D13" s="176"/>
      <c r="E13" s="266" t="s">
        <v>175</v>
      </c>
      <c r="F13" s="263"/>
      <c r="G13" s="267"/>
      <c r="H13" s="126"/>
      <c r="I13" s="152"/>
      <c r="J13" s="124">
        <f>SUM(L13:Q13)</f>
        <v>0</v>
      </c>
      <c r="K13" s="124">
        <f t="shared" ref="K13" si="3">SUM(L13:Q13)</f>
        <v>0</v>
      </c>
      <c r="L13" s="122"/>
      <c r="M13" s="122"/>
      <c r="N13" s="122"/>
      <c r="O13" s="122"/>
      <c r="P13" s="123"/>
      <c r="Q13" s="122"/>
      <c r="R13" s="123"/>
      <c r="T13" s="125" t="str">
        <f t="shared" ref="T13" si="4">IF(SUM(L13:Q13)=1,((L13*0)+(M13*20)+(N13*40)+(O13*60)+(P13*80)+(Q13*100)),"")</f>
        <v/>
      </c>
      <c r="U13" s="147" t="e">
        <f>1/$J$27</f>
        <v>#DIV/0!</v>
      </c>
      <c r="V13" s="127" t="e">
        <f t="shared" si="2"/>
        <v>#DIV/0!</v>
      </c>
      <c r="W13" s="139" t="e">
        <f>IF(R13=1,0,T13*U13)</f>
        <v>#VALUE!</v>
      </c>
      <c r="X13" s="35" t="e">
        <f t="shared" ref="X13" si="5">IF(R13=1,0,T13*V13)</f>
        <v>#VALUE!</v>
      </c>
      <c r="Z13" s="366"/>
      <c r="AA13" s="366"/>
      <c r="AH13" s="359" t="s">
        <v>1585</v>
      </c>
      <c r="AI13" s="359"/>
      <c r="AJ13" s="359"/>
      <c r="AK13" s="359"/>
      <c r="AL13" s="359"/>
      <c r="AM13" s="359"/>
      <c r="AN13" s="359"/>
    </row>
    <row r="14" spans="2:40" ht="51.75" customHeight="1" x14ac:dyDescent="0.25">
      <c r="B14" s="288" t="s">
        <v>176</v>
      </c>
      <c r="C14" s="145" t="s">
        <v>177</v>
      </c>
      <c r="D14" s="176"/>
      <c r="E14" s="266" t="s">
        <v>178</v>
      </c>
      <c r="F14" s="263"/>
      <c r="G14" s="267"/>
      <c r="H14" s="119"/>
      <c r="I14" s="152"/>
      <c r="J14" s="152"/>
      <c r="K14" s="124">
        <f t="shared" ref="K14" si="6">SUM(L14:Q14)</f>
        <v>0</v>
      </c>
      <c r="L14" s="122"/>
      <c r="M14" s="122"/>
      <c r="N14" s="122"/>
      <c r="O14" s="122"/>
      <c r="P14" s="123"/>
      <c r="Q14" s="122"/>
      <c r="R14" s="123"/>
      <c r="T14" s="125" t="str">
        <f t="shared" ref="T14" si="7">IF(SUM(L14:Q14)=1,((L14*0)+(M14*20)+(N14*40)+(O14*60)+(P14*80)+(Q14*100)),"")</f>
        <v/>
      </c>
      <c r="U14" s="147"/>
      <c r="V14" s="127" t="e">
        <f t="shared" si="2"/>
        <v>#DIV/0!</v>
      </c>
      <c r="W14" s="139"/>
      <c r="X14" s="35" t="e">
        <f t="shared" ref="X14" si="8">IF(R14=1,0,T14*V14)</f>
        <v>#VALUE!</v>
      </c>
      <c r="Z14" s="360"/>
      <c r="AA14" s="360"/>
      <c r="AH14" s="332"/>
      <c r="AI14" s="332"/>
      <c r="AJ14" s="332"/>
      <c r="AK14" s="332"/>
      <c r="AL14" s="332"/>
      <c r="AM14" s="332"/>
      <c r="AN14" s="332"/>
    </row>
    <row r="15" spans="2:40" ht="47.25" customHeight="1" x14ac:dyDescent="0.25">
      <c r="B15" s="288">
        <v>5</v>
      </c>
      <c r="C15" s="141" t="s">
        <v>179</v>
      </c>
      <c r="D15" s="176"/>
      <c r="E15" s="266"/>
      <c r="F15" s="263"/>
      <c r="G15" s="267"/>
      <c r="H15" s="126"/>
      <c r="I15" s="152"/>
      <c r="J15" s="124">
        <f>SUM(L15:Q15)</f>
        <v>0</v>
      </c>
      <c r="K15" s="124">
        <f t="shared" ref="K15:K22" si="9">SUM(L15:Q15)</f>
        <v>0</v>
      </c>
      <c r="L15" s="122"/>
      <c r="M15" s="122"/>
      <c r="N15" s="122"/>
      <c r="O15" s="122"/>
      <c r="P15" s="123"/>
      <c r="Q15" s="122"/>
      <c r="R15" s="123"/>
      <c r="T15" s="125" t="str">
        <f t="shared" ref="T15:T22" si="10">IF(SUM(L15:Q15)=1,((L15*0)+(M15*20)+(N15*40)+(O15*60)+(P15*80)+(Q15*100)),"")</f>
        <v/>
      </c>
      <c r="U15" s="147" t="e">
        <f>1/$J$27</f>
        <v>#DIV/0!</v>
      </c>
      <c r="V15" s="127" t="e">
        <f t="shared" si="2"/>
        <v>#DIV/0!</v>
      </c>
      <c r="W15" s="139" t="e">
        <f>IF(R15=1,0,T15*U15)</f>
        <v>#VALUE!</v>
      </c>
      <c r="X15" s="35" t="e">
        <f t="shared" ref="X15:X22" si="11">IF(R15=1,0,T15*V15)</f>
        <v>#VALUE!</v>
      </c>
      <c r="Z15" s="360"/>
      <c r="AA15" s="360"/>
      <c r="AH15" s="359" t="s">
        <v>1586</v>
      </c>
      <c r="AI15" s="359"/>
      <c r="AJ15" s="359"/>
      <c r="AK15" s="359"/>
      <c r="AL15" s="359"/>
      <c r="AM15" s="359"/>
      <c r="AN15" s="359"/>
    </row>
    <row r="16" spans="2:40" ht="51" customHeight="1" x14ac:dyDescent="0.25">
      <c r="B16" s="288" t="s">
        <v>180</v>
      </c>
      <c r="C16" s="290" t="s">
        <v>181</v>
      </c>
      <c r="D16" s="176"/>
      <c r="E16" s="266" t="s">
        <v>182</v>
      </c>
      <c r="F16" s="263"/>
      <c r="G16" s="267"/>
      <c r="H16" s="115"/>
      <c r="I16" s="152"/>
      <c r="J16" s="152"/>
      <c r="K16" s="124">
        <f t="shared" si="9"/>
        <v>0</v>
      </c>
      <c r="L16" s="122"/>
      <c r="M16" s="122"/>
      <c r="N16" s="122"/>
      <c r="O16" s="122"/>
      <c r="P16" s="123"/>
      <c r="Q16" s="122"/>
      <c r="R16" s="123"/>
      <c r="T16" s="125" t="str">
        <f t="shared" si="10"/>
        <v/>
      </c>
      <c r="U16" s="147"/>
      <c r="V16" s="127" t="e">
        <f t="shared" si="2"/>
        <v>#DIV/0!</v>
      </c>
      <c r="W16" s="139"/>
      <c r="X16" s="35" t="e">
        <f t="shared" si="11"/>
        <v>#VALUE!</v>
      </c>
      <c r="Z16" s="360"/>
      <c r="AA16" s="360"/>
      <c r="AH16" s="359" t="s">
        <v>1587</v>
      </c>
      <c r="AI16" s="359"/>
      <c r="AJ16" s="359"/>
      <c r="AK16" s="359"/>
      <c r="AL16" s="359"/>
      <c r="AM16" s="359"/>
      <c r="AN16" s="359"/>
    </row>
    <row r="17" spans="2:40" ht="50.25" customHeight="1" x14ac:dyDescent="0.25">
      <c r="B17" s="288">
        <v>6</v>
      </c>
      <c r="C17" s="141" t="s">
        <v>183</v>
      </c>
      <c r="D17" s="176"/>
      <c r="E17" s="266" t="s">
        <v>184</v>
      </c>
      <c r="F17" s="263"/>
      <c r="G17" s="267"/>
      <c r="H17" s="115"/>
      <c r="I17" s="152"/>
      <c r="J17" s="124">
        <f>SUM(L17:Q17)</f>
        <v>0</v>
      </c>
      <c r="K17" s="124">
        <f t="shared" si="9"/>
        <v>0</v>
      </c>
      <c r="L17" s="122"/>
      <c r="M17" s="122"/>
      <c r="N17" s="122"/>
      <c r="O17" s="122"/>
      <c r="P17" s="123"/>
      <c r="Q17" s="122"/>
      <c r="R17" s="123"/>
      <c r="T17" s="125" t="str">
        <f t="shared" si="10"/>
        <v/>
      </c>
      <c r="U17" s="147" t="e">
        <f>1/$J$27</f>
        <v>#DIV/0!</v>
      </c>
      <c r="V17" s="127" t="e">
        <f t="shared" si="2"/>
        <v>#DIV/0!</v>
      </c>
      <c r="W17" s="139" t="e">
        <f>IF(R17=1,0,T17*U17)</f>
        <v>#VALUE!</v>
      </c>
      <c r="X17" s="35" t="e">
        <f t="shared" si="11"/>
        <v>#VALUE!</v>
      </c>
      <c r="Z17" s="360"/>
      <c r="AA17" s="360"/>
      <c r="AH17" s="359" t="s">
        <v>1588</v>
      </c>
      <c r="AI17" s="359"/>
      <c r="AJ17" s="359"/>
      <c r="AK17" s="359"/>
      <c r="AL17" s="359"/>
      <c r="AM17" s="359"/>
      <c r="AN17" s="359"/>
    </row>
    <row r="18" spans="2:40" ht="62.25" customHeight="1" x14ac:dyDescent="0.25">
      <c r="B18" s="288" t="s">
        <v>185</v>
      </c>
      <c r="C18" s="142" t="s">
        <v>186</v>
      </c>
      <c r="D18" s="176"/>
      <c r="E18" s="266" t="s">
        <v>187</v>
      </c>
      <c r="F18" s="263"/>
      <c r="G18" s="267"/>
      <c r="H18" s="115"/>
      <c r="I18" s="152"/>
      <c r="J18" s="152"/>
      <c r="K18" s="124">
        <f t="shared" si="9"/>
        <v>0</v>
      </c>
      <c r="L18" s="122"/>
      <c r="M18" s="122"/>
      <c r="N18" s="122"/>
      <c r="O18" s="122"/>
      <c r="P18" s="123"/>
      <c r="Q18" s="122"/>
      <c r="R18" s="123"/>
      <c r="T18" s="125" t="str">
        <f t="shared" si="10"/>
        <v/>
      </c>
      <c r="U18" s="147"/>
      <c r="V18" s="127" t="e">
        <f t="shared" si="2"/>
        <v>#DIV/0!</v>
      </c>
      <c r="W18" s="139"/>
      <c r="X18" s="35" t="e">
        <f t="shared" si="11"/>
        <v>#VALUE!</v>
      </c>
      <c r="Z18" s="360"/>
      <c r="AA18" s="360"/>
      <c r="AH18" s="359" t="s">
        <v>1589</v>
      </c>
      <c r="AI18" s="359"/>
      <c r="AJ18" s="359"/>
      <c r="AK18" s="359"/>
      <c r="AL18" s="359"/>
      <c r="AM18" s="359"/>
      <c r="AN18" s="359"/>
    </row>
    <row r="19" spans="2:40" ht="61.5" customHeight="1" x14ac:dyDescent="0.25">
      <c r="B19" s="288" t="s">
        <v>188</v>
      </c>
      <c r="C19" s="143" t="s">
        <v>189</v>
      </c>
      <c r="D19" s="176"/>
      <c r="E19" s="266" t="s">
        <v>190</v>
      </c>
      <c r="F19" s="263"/>
      <c r="G19" s="267"/>
      <c r="H19" s="115"/>
      <c r="I19" s="152"/>
      <c r="J19" s="152"/>
      <c r="K19" s="124">
        <f t="shared" si="9"/>
        <v>0</v>
      </c>
      <c r="L19" s="122"/>
      <c r="M19" s="122"/>
      <c r="N19" s="122"/>
      <c r="O19" s="122"/>
      <c r="P19" s="123"/>
      <c r="Q19" s="122"/>
      <c r="R19" s="123"/>
      <c r="T19" s="125" t="str">
        <f t="shared" si="10"/>
        <v/>
      </c>
      <c r="U19" s="147"/>
      <c r="V19" s="127" t="e">
        <f t="shared" si="2"/>
        <v>#DIV/0!</v>
      </c>
      <c r="W19" s="139"/>
      <c r="X19" s="35" t="e">
        <f t="shared" si="11"/>
        <v>#VALUE!</v>
      </c>
      <c r="Z19" s="360"/>
      <c r="AA19" s="360"/>
      <c r="AH19" s="359" t="s">
        <v>1590</v>
      </c>
      <c r="AI19" s="359"/>
      <c r="AJ19" s="359"/>
      <c r="AK19" s="359"/>
      <c r="AL19" s="359"/>
      <c r="AM19" s="359"/>
      <c r="AN19" s="359"/>
    </row>
    <row r="20" spans="2:40" ht="55.5" customHeight="1" x14ac:dyDescent="0.25">
      <c r="B20" s="288" t="s">
        <v>191</v>
      </c>
      <c r="C20" s="144" t="s">
        <v>192</v>
      </c>
      <c r="D20" s="176"/>
      <c r="E20" s="266" t="s">
        <v>193</v>
      </c>
      <c r="F20" s="263"/>
      <c r="G20" s="267"/>
      <c r="H20" s="115"/>
      <c r="I20" s="152"/>
      <c r="J20" s="152"/>
      <c r="K20" s="124">
        <f t="shared" si="9"/>
        <v>0</v>
      </c>
      <c r="L20" s="122"/>
      <c r="M20" s="122"/>
      <c r="N20" s="122"/>
      <c r="O20" s="122"/>
      <c r="P20" s="123"/>
      <c r="Q20" s="122"/>
      <c r="R20" s="123"/>
      <c r="T20" s="125" t="str">
        <f t="shared" si="10"/>
        <v/>
      </c>
      <c r="U20" s="147"/>
      <c r="V20" s="127" t="e">
        <f t="shared" si="2"/>
        <v>#DIV/0!</v>
      </c>
      <c r="W20" s="139"/>
      <c r="X20" s="35" t="e">
        <f t="shared" si="11"/>
        <v>#VALUE!</v>
      </c>
      <c r="Z20" s="360"/>
      <c r="AA20" s="360"/>
      <c r="AH20" s="359" t="s">
        <v>1591</v>
      </c>
      <c r="AI20" s="359"/>
      <c r="AJ20" s="359"/>
      <c r="AK20" s="359"/>
      <c r="AL20" s="359"/>
      <c r="AM20" s="359"/>
      <c r="AN20" s="359"/>
    </row>
    <row r="21" spans="2:40" ht="51" customHeight="1" x14ac:dyDescent="0.25">
      <c r="B21" s="288">
        <v>7</v>
      </c>
      <c r="C21" s="141" t="s">
        <v>194</v>
      </c>
      <c r="D21" s="176"/>
      <c r="E21" s="266" t="s">
        <v>195</v>
      </c>
      <c r="F21" s="263"/>
      <c r="G21" s="234"/>
      <c r="H21" s="115"/>
      <c r="I21" s="152"/>
      <c r="J21" s="124">
        <f>SUM(L21:Q21)</f>
        <v>0</v>
      </c>
      <c r="K21" s="124">
        <f t="shared" si="9"/>
        <v>0</v>
      </c>
      <c r="L21" s="122"/>
      <c r="M21" s="122"/>
      <c r="N21" s="122"/>
      <c r="O21" s="122"/>
      <c r="P21" s="123"/>
      <c r="Q21" s="122"/>
      <c r="R21" s="123"/>
      <c r="T21" s="125" t="str">
        <f t="shared" si="10"/>
        <v/>
      </c>
      <c r="U21" s="147" t="e">
        <f>1/$J$27</f>
        <v>#DIV/0!</v>
      </c>
      <c r="V21" s="127" t="e">
        <f t="shared" si="2"/>
        <v>#DIV/0!</v>
      </c>
      <c r="W21" s="139" t="e">
        <f>IF(R21=1,0,T21*U21)</f>
        <v>#VALUE!</v>
      </c>
      <c r="X21" s="35" t="e">
        <f t="shared" si="11"/>
        <v>#VALUE!</v>
      </c>
      <c r="Z21" s="360"/>
      <c r="AA21" s="360"/>
      <c r="AH21" s="359" t="s">
        <v>1592</v>
      </c>
      <c r="AI21" s="359"/>
      <c r="AJ21" s="359"/>
      <c r="AK21" s="359"/>
      <c r="AL21" s="359"/>
      <c r="AM21" s="359"/>
      <c r="AN21" s="359"/>
    </row>
    <row r="22" spans="2:40" ht="61.5" customHeight="1" x14ac:dyDescent="0.25">
      <c r="B22" s="288">
        <v>8</v>
      </c>
      <c r="C22" s="141" t="s">
        <v>196</v>
      </c>
      <c r="D22" s="176"/>
      <c r="E22" s="266" t="s">
        <v>197</v>
      </c>
      <c r="F22" s="263"/>
      <c r="G22" s="267"/>
      <c r="H22" s="126"/>
      <c r="I22" s="152"/>
      <c r="J22" s="124">
        <f>SUM(L22:Q22)</f>
        <v>0</v>
      </c>
      <c r="K22" s="124">
        <f t="shared" si="9"/>
        <v>0</v>
      </c>
      <c r="L22" s="122"/>
      <c r="M22" s="122"/>
      <c r="N22" s="122"/>
      <c r="O22" s="122"/>
      <c r="P22" s="123"/>
      <c r="Q22" s="122"/>
      <c r="R22" s="123"/>
      <c r="T22" s="125" t="str">
        <f t="shared" si="10"/>
        <v/>
      </c>
      <c r="U22" s="147" t="e">
        <f>1/$J$27</f>
        <v>#DIV/0!</v>
      </c>
      <c r="V22" s="127" t="e">
        <f t="shared" si="2"/>
        <v>#DIV/0!</v>
      </c>
      <c r="W22" s="139" t="e">
        <f>IF(R22=1,0,T22*U22)</f>
        <v>#VALUE!</v>
      </c>
      <c r="X22" s="35" t="e">
        <f t="shared" si="11"/>
        <v>#VALUE!</v>
      </c>
      <c r="Z22" s="360"/>
      <c r="AA22" s="360"/>
      <c r="AH22" s="359" t="s">
        <v>1593</v>
      </c>
      <c r="AI22" s="359"/>
      <c r="AJ22" s="359"/>
      <c r="AK22" s="359"/>
      <c r="AL22" s="359"/>
      <c r="AM22" s="359"/>
      <c r="AN22" s="359"/>
    </row>
    <row r="23" spans="2:40" x14ac:dyDescent="0.25">
      <c r="C23" s="152"/>
      <c r="D23" s="152"/>
      <c r="E23" s="152"/>
      <c r="F23" s="152"/>
      <c r="G23" s="152"/>
      <c r="Z23"/>
      <c r="AA23"/>
    </row>
    <row r="24" spans="2:40" x14ac:dyDescent="0.25">
      <c r="C24" s="152"/>
      <c r="D24" s="152"/>
      <c r="E24" s="152"/>
      <c r="F24" s="152"/>
      <c r="G24" s="152"/>
      <c r="S24" s="118" t="s">
        <v>198</v>
      </c>
      <c r="T24" s="129">
        <f>SUMIF(J27,8-W27,W24)</f>
        <v>0</v>
      </c>
      <c r="W24" s="171" t="e">
        <f>SUM(W10:W22)</f>
        <v>#VALUE!</v>
      </c>
      <c r="X24" s="171" t="e">
        <f>SUM(X10:X22)</f>
        <v>#VALUE!</v>
      </c>
    </row>
    <row r="25" spans="2:40" x14ac:dyDescent="0.25">
      <c r="C25" s="152"/>
      <c r="D25" s="152"/>
      <c r="E25" s="152"/>
      <c r="F25" s="152"/>
      <c r="G25" s="152"/>
      <c r="S25" s="118" t="s">
        <v>199</v>
      </c>
      <c r="T25" s="129">
        <f>SUMIF(K27,13-W28,X24)</f>
        <v>0</v>
      </c>
      <c r="Y25" s="128"/>
    </row>
    <row r="26" spans="2:40" x14ac:dyDescent="0.25">
      <c r="C26" s="152"/>
      <c r="D26" s="152"/>
      <c r="E26" s="152"/>
      <c r="F26" s="152"/>
      <c r="G26" s="152"/>
      <c r="Y26" s="128"/>
    </row>
    <row r="27" spans="2:40" x14ac:dyDescent="0.25">
      <c r="C27" s="152"/>
      <c r="D27" s="152"/>
      <c r="E27" s="152"/>
      <c r="F27" s="152"/>
      <c r="G27" s="152"/>
      <c r="J27" s="150">
        <f>SUM($J$10:$J$22)</f>
        <v>0</v>
      </c>
      <c r="K27" s="150">
        <f>SUM(K10:K22)</f>
        <v>0</v>
      </c>
      <c r="V27" s="150" t="s">
        <v>207</v>
      </c>
      <c r="W27" s="150">
        <f>SUM(R10:R13,R15,R17,R21,R22)</f>
        <v>0</v>
      </c>
    </row>
    <row r="28" spans="2:40" ht="13.5" customHeight="1" x14ac:dyDescent="0.25">
      <c r="C28" s="152"/>
      <c r="D28" s="152"/>
      <c r="E28" s="152"/>
      <c r="F28" s="152"/>
      <c r="G28" s="152"/>
      <c r="V28" s="150" t="s">
        <v>208</v>
      </c>
      <c r="W28" s="150">
        <f>SUM(R10:R22)</f>
        <v>0</v>
      </c>
    </row>
    <row r="29" spans="2:40" x14ac:dyDescent="0.25">
      <c r="C29" s="152"/>
      <c r="D29" s="152"/>
      <c r="E29" s="152"/>
      <c r="F29" s="152"/>
      <c r="G29" s="152"/>
    </row>
    <row r="36" spans="28:33" ht="22.5" customHeight="1" x14ac:dyDescent="0.25">
      <c r="AB36" s="151"/>
      <c r="AC36" s="151"/>
      <c r="AD36" s="151"/>
    </row>
    <row r="38" spans="28:33" ht="15" customHeight="1" x14ac:dyDescent="0.25">
      <c r="AB38" s="151"/>
      <c r="AC38" s="151"/>
      <c r="AD38" s="151"/>
      <c r="AE38" s="151"/>
      <c r="AF38" s="151"/>
      <c r="AG38" s="151"/>
    </row>
  </sheetData>
  <sheetProtection formatCells="0" formatColumns="0" formatRows="0" insertColumns="0" insertRows="0" insertHyperlinks="0" deleteColumns="0" deleteRows="0" sort="0" autoFilter="0" pivotTables="0"/>
  <mergeCells count="36">
    <mergeCell ref="L5:AD5"/>
    <mergeCell ref="B1:AA1"/>
    <mergeCell ref="AH11:AN11"/>
    <mergeCell ref="AH12:AN12"/>
    <mergeCell ref="G7:G8"/>
    <mergeCell ref="C2:T2"/>
    <mergeCell ref="C3:T3"/>
    <mergeCell ref="C7:C8"/>
    <mergeCell ref="T7:V7"/>
    <mergeCell ref="E7:E8"/>
    <mergeCell ref="J7:R7"/>
    <mergeCell ref="AH7:AN8"/>
    <mergeCell ref="AH10:AN10"/>
    <mergeCell ref="Z11:AA11"/>
    <mergeCell ref="C6:S6"/>
    <mergeCell ref="AH17:AN17"/>
    <mergeCell ref="Z22:AA22"/>
    <mergeCell ref="Z10:AA10"/>
    <mergeCell ref="Z13:AA13"/>
    <mergeCell ref="Z14:AA14"/>
    <mergeCell ref="Z15:AA15"/>
    <mergeCell ref="Z20:AA20"/>
    <mergeCell ref="Z17:AA17"/>
    <mergeCell ref="Z18:AA18"/>
    <mergeCell ref="AH18:AN18"/>
    <mergeCell ref="AH19:AN19"/>
    <mergeCell ref="AH20:AN20"/>
    <mergeCell ref="AH22:AN22"/>
    <mergeCell ref="AH21:AN21"/>
    <mergeCell ref="Z19:AA19"/>
    <mergeCell ref="Z21:AA21"/>
    <mergeCell ref="AH13:AN13"/>
    <mergeCell ref="AH15:AN15"/>
    <mergeCell ref="AH16:AN16"/>
    <mergeCell ref="Z16:AA16"/>
    <mergeCell ref="Z12:AA12"/>
  </mergeCells>
  <conditionalFormatting sqref="K10 K13:K22">
    <cfRule type="cellIs" dxfId="699" priority="253" stopIfTrue="1" operator="notEqual">
      <formula>1</formula>
    </cfRule>
    <cfRule type="cellIs" dxfId="698" priority="254" stopIfTrue="1" operator="equal">
      <formula>1</formula>
    </cfRule>
  </conditionalFormatting>
  <conditionalFormatting sqref="T25">
    <cfRule type="containsBlanks" dxfId="697" priority="147" stopIfTrue="1">
      <formula>LEN(TRIM(T25))=0</formula>
    </cfRule>
    <cfRule type="cellIs" dxfId="696" priority="148" stopIfTrue="1" operator="lessThan">
      <formula>19.999</formula>
    </cfRule>
    <cfRule type="cellIs" dxfId="695" priority="149" stopIfTrue="1" operator="lessThan">
      <formula>39.999</formula>
    </cfRule>
    <cfRule type="cellIs" dxfId="694" priority="150" stopIfTrue="1" operator="lessThan">
      <formula>59.999</formula>
    </cfRule>
    <cfRule type="cellIs" dxfId="693" priority="151" stopIfTrue="1" operator="lessThan">
      <formula>79.999</formula>
    </cfRule>
    <cfRule type="cellIs" dxfId="692" priority="152" stopIfTrue="1" operator="lessThan">
      <formula>89.999</formula>
    </cfRule>
    <cfRule type="cellIs" dxfId="691" priority="153" stopIfTrue="1" operator="between">
      <formula>90</formula>
      <formula>100</formula>
    </cfRule>
  </conditionalFormatting>
  <conditionalFormatting sqref="T24">
    <cfRule type="containsBlanks" dxfId="690" priority="140" stopIfTrue="1">
      <formula>LEN(TRIM(T24))=0</formula>
    </cfRule>
    <cfRule type="cellIs" dxfId="689" priority="141" stopIfTrue="1" operator="lessThan">
      <formula>19.999</formula>
    </cfRule>
    <cfRule type="cellIs" dxfId="688" priority="142" stopIfTrue="1" operator="lessThan">
      <formula>39.999</formula>
    </cfRule>
    <cfRule type="cellIs" dxfId="687" priority="143" stopIfTrue="1" operator="lessThan">
      <formula>59.999</formula>
    </cfRule>
    <cfRule type="cellIs" dxfId="686" priority="144" stopIfTrue="1" operator="lessThan">
      <formula>79.999</formula>
    </cfRule>
    <cfRule type="cellIs" dxfId="685" priority="145" stopIfTrue="1" operator="lessThan">
      <formula>89.999</formula>
    </cfRule>
    <cfRule type="cellIs" dxfId="684" priority="146" stopIfTrue="1" operator="between">
      <formula>90</formula>
      <formula>100</formula>
    </cfRule>
  </conditionalFormatting>
  <conditionalFormatting sqref="J10">
    <cfRule type="cellIs" dxfId="683" priority="128" stopIfTrue="1" operator="notEqual">
      <formula>1</formula>
    </cfRule>
    <cfRule type="cellIs" dxfId="682" priority="129" stopIfTrue="1" operator="equal">
      <formula>1</formula>
    </cfRule>
  </conditionalFormatting>
  <conditionalFormatting sqref="J13">
    <cfRule type="cellIs" dxfId="681" priority="41" stopIfTrue="1" operator="notEqual">
      <formula>1</formula>
    </cfRule>
    <cfRule type="cellIs" dxfId="680" priority="42" stopIfTrue="1" operator="equal">
      <formula>1</formula>
    </cfRule>
  </conditionalFormatting>
  <conditionalFormatting sqref="J15">
    <cfRule type="cellIs" dxfId="679" priority="39" stopIfTrue="1" operator="notEqual">
      <formula>1</formula>
    </cfRule>
    <cfRule type="cellIs" dxfId="678" priority="40" stopIfTrue="1" operator="equal">
      <formula>1</formula>
    </cfRule>
  </conditionalFormatting>
  <conditionalFormatting sqref="J17">
    <cfRule type="cellIs" dxfId="677" priority="37" stopIfTrue="1" operator="notEqual">
      <formula>1</formula>
    </cfRule>
    <cfRule type="cellIs" dxfId="676" priority="38" stopIfTrue="1" operator="equal">
      <formula>1</formula>
    </cfRule>
  </conditionalFormatting>
  <conditionalFormatting sqref="J22">
    <cfRule type="cellIs" dxfId="675" priority="35" stopIfTrue="1" operator="notEqual">
      <formula>1</formula>
    </cfRule>
    <cfRule type="cellIs" dxfId="674" priority="36" stopIfTrue="1" operator="equal">
      <formula>1</formula>
    </cfRule>
  </conditionalFormatting>
  <conditionalFormatting sqref="X10 X13:X22">
    <cfRule type="expression" dxfId="673" priority="273" stopIfTrue="1">
      <formula>#REF!=0</formula>
    </cfRule>
  </conditionalFormatting>
  <pageMargins left="0.7" right="0.7" top="0.75" bottom="0.75" header="0.3" footer="0.3"/>
  <pageSetup paperSize="9" scale="47" orientation="landscape" r:id="rId1"/>
  <colBreaks count="1" manualBreakCount="1">
    <brk id="33" max="1048575" man="1"/>
  </colBreaks>
  <ignoredErrors>
    <ignoredError sqref="T10:T2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33261" r:id="rId4" name="Button 3405">
              <controlPr defaultSize="0" print="0" autoLine="0" autoPict="0" macro="[0]!ButtonOpenAll">
                <anchor moveWithCells="1" sizeWithCells="1">
                  <from>
                    <xdr:col>2</xdr:col>
                    <xdr:colOff>2857500</xdr:colOff>
                    <xdr:row>3</xdr:row>
                    <xdr:rowOff>76200</xdr:rowOff>
                  </from>
                  <to>
                    <xdr:col>2</xdr:col>
                    <xdr:colOff>3933825</xdr:colOff>
                    <xdr:row>5</xdr:row>
                    <xdr:rowOff>66675</xdr:rowOff>
                  </to>
                </anchor>
              </controlPr>
            </control>
          </mc:Choice>
        </mc:AlternateContent>
        <mc:AlternateContent xmlns:mc="http://schemas.openxmlformats.org/markup-compatibility/2006">
          <mc:Choice Requires="x14">
            <control shapeId="1533468" r:id="rId5" name="Button 3612">
              <controlPr defaultSize="0" print="0" autoLine="0" autoPict="0" macro="[0]!ButtonD2_CloseAll">
                <anchor moveWithCells="1" sizeWithCells="1">
                  <from>
                    <xdr:col>2</xdr:col>
                    <xdr:colOff>4057650</xdr:colOff>
                    <xdr:row>3</xdr:row>
                    <xdr:rowOff>66675</xdr:rowOff>
                  </from>
                  <to>
                    <xdr:col>6</xdr:col>
                    <xdr:colOff>57150</xdr:colOff>
                    <xdr:row>5</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24988555558946501"/>
  </sheetPr>
  <dimension ref="A1:AM44"/>
  <sheetViews>
    <sheetView showGridLines="0" showRowColHeaders="0" zoomScale="115" zoomScaleNormal="115" workbookViewId="0">
      <pane ySplit="8" topLeftCell="A27" activePane="bottomLeft" state="frozen"/>
      <selection pane="bottomLeft" activeCell="N33" sqref="N33"/>
    </sheetView>
  </sheetViews>
  <sheetFormatPr defaultRowHeight="15" outlineLevelCol="1" x14ac:dyDescent="0.25"/>
  <cols>
    <col min="1" max="1" width="1.7109375" style="150" customWidth="1"/>
    <col min="2" max="2" width="4.42578125" style="150" customWidth="1"/>
    <col min="3" max="3" width="65.85546875" style="150" customWidth="1"/>
    <col min="4" max="4" width="1.85546875" style="150" customWidth="1" outlineLevel="1"/>
    <col min="5" max="5" width="5.42578125" style="150" customWidth="1" outlineLevel="1"/>
    <col min="6" max="6" width="1.42578125" style="150" customWidth="1" outlineLevel="1"/>
    <col min="7" max="7" width="7.42578125" style="150" customWidth="1" outlineLevel="1"/>
    <col min="8" max="8" width="2.28515625" style="150" customWidth="1"/>
    <col min="9" max="9" width="4" style="150" hidden="1" customWidth="1"/>
    <col min="10" max="10" width="4.42578125" style="150" hidden="1" customWidth="1"/>
    <col min="11" max="12" width="4" style="150" customWidth="1"/>
    <col min="13" max="13" width="3.28515625" style="150" customWidth="1"/>
    <col min="14" max="14" width="4.42578125" style="150" customWidth="1"/>
    <col min="15" max="15" width="4.140625" style="150" customWidth="1"/>
    <col min="16" max="16" width="3.42578125" style="150" customWidth="1"/>
    <col min="17" max="17" width="3.7109375" style="150" customWidth="1"/>
    <col min="18" max="18" width="7.28515625" style="150" customWidth="1"/>
    <col min="19" max="19" width="13.28515625" style="150" customWidth="1"/>
    <col min="20" max="20" width="8.28515625" style="150" hidden="1" customWidth="1"/>
    <col min="21" max="21" width="9" style="150" hidden="1" customWidth="1"/>
    <col min="22" max="22" width="10.42578125" style="150" hidden="1" customWidth="1"/>
    <col min="23" max="23" width="9.28515625" style="150" hidden="1" customWidth="1"/>
    <col min="24" max="24" width="7.140625" style="150" customWidth="1"/>
    <col min="25" max="25" width="13.7109375" style="150" customWidth="1"/>
    <col min="26" max="26" width="19.28515625" style="150" customWidth="1"/>
    <col min="27" max="27" width="15.140625" style="150" customWidth="1"/>
    <col min="28" max="28" width="9.140625" style="150"/>
    <col min="29" max="29" width="51.7109375" style="150" customWidth="1"/>
    <col min="30" max="16384" width="9.140625" style="150"/>
  </cols>
  <sheetData>
    <row r="1" spans="1:39" ht="39" customHeight="1" x14ac:dyDescent="0.25">
      <c r="A1" s="332"/>
      <c r="B1" s="355" t="s">
        <v>209</v>
      </c>
      <c r="C1" s="355"/>
      <c r="D1" s="355"/>
      <c r="E1" s="355"/>
      <c r="F1" s="355"/>
      <c r="G1" s="355"/>
      <c r="H1" s="355"/>
      <c r="I1" s="355"/>
      <c r="J1" s="355"/>
      <c r="K1" s="355"/>
      <c r="L1" s="355"/>
      <c r="M1" s="355"/>
      <c r="N1" s="355"/>
      <c r="O1" s="355"/>
      <c r="P1" s="355"/>
      <c r="Q1" s="355"/>
      <c r="R1" s="355"/>
      <c r="S1" s="355"/>
      <c r="T1" s="355"/>
      <c r="U1" s="355"/>
      <c r="V1" s="355"/>
      <c r="W1" s="355"/>
      <c r="X1" s="355"/>
      <c r="Y1" s="355"/>
      <c r="Z1" s="355"/>
    </row>
    <row r="2" spans="1:39" x14ac:dyDescent="0.25">
      <c r="B2" s="173"/>
      <c r="C2" s="368" t="s">
        <v>1594</v>
      </c>
      <c r="D2" s="368"/>
      <c r="E2" s="368"/>
      <c r="F2" s="368"/>
      <c r="G2" s="368"/>
      <c r="H2" s="368"/>
      <c r="I2" s="368"/>
      <c r="J2" s="368"/>
      <c r="K2" s="368"/>
      <c r="L2" s="368"/>
      <c r="M2" s="368"/>
      <c r="N2" s="368"/>
      <c r="O2" s="368"/>
      <c r="P2" s="368"/>
      <c r="Q2" s="368"/>
      <c r="R2" s="368"/>
      <c r="S2" s="368"/>
      <c r="T2" s="368"/>
      <c r="U2" s="173"/>
      <c r="V2" s="173"/>
      <c r="W2" s="173"/>
      <c r="X2" s="173"/>
    </row>
    <row r="3" spans="1:39" x14ac:dyDescent="0.25">
      <c r="B3" s="173"/>
      <c r="C3" s="368" t="s">
        <v>1595</v>
      </c>
      <c r="D3" s="368"/>
      <c r="E3" s="368"/>
      <c r="F3" s="368"/>
      <c r="G3" s="368"/>
      <c r="H3" s="368"/>
      <c r="I3" s="368"/>
      <c r="J3" s="368"/>
      <c r="K3" s="368"/>
      <c r="L3" s="368"/>
      <c r="M3" s="368"/>
      <c r="N3" s="368"/>
      <c r="O3" s="368"/>
      <c r="P3" s="368"/>
      <c r="Q3" s="368"/>
      <c r="R3" s="368"/>
      <c r="S3" s="368"/>
      <c r="T3" s="368"/>
      <c r="U3" s="173"/>
      <c r="V3" s="173"/>
      <c r="W3" s="173"/>
      <c r="X3" s="173"/>
    </row>
    <row r="4" spans="1:39" x14ac:dyDescent="0.25">
      <c r="B4" s="148"/>
      <c r="C4" s="149"/>
      <c r="D4" s="149"/>
      <c r="E4" s="149"/>
      <c r="F4" s="149"/>
      <c r="G4" s="149"/>
      <c r="H4" s="149"/>
      <c r="I4" s="149"/>
      <c r="J4" s="149"/>
      <c r="K4" s="149"/>
      <c r="L4" s="149"/>
      <c r="M4" s="149"/>
      <c r="N4" s="149"/>
      <c r="O4" s="149"/>
      <c r="P4" s="149"/>
      <c r="Q4" s="149"/>
      <c r="R4" s="149"/>
      <c r="S4" s="149"/>
      <c r="T4" s="149"/>
      <c r="U4" s="149"/>
      <c r="V4" s="149"/>
      <c r="W4" s="149"/>
      <c r="X4" s="149"/>
    </row>
    <row r="5" spans="1:39" s="153" customFormat="1" ht="14.25" customHeight="1" x14ac:dyDescent="0.25">
      <c r="B5" s="289"/>
      <c r="C5" s="289"/>
      <c r="D5" s="289"/>
      <c r="E5" s="289"/>
      <c r="F5" s="289"/>
      <c r="G5" s="289"/>
      <c r="H5" s="289"/>
      <c r="I5" s="289"/>
      <c r="J5" s="289"/>
      <c r="K5" s="367"/>
      <c r="L5" s="367"/>
      <c r="M5" s="367"/>
      <c r="N5" s="367"/>
      <c r="O5" s="367"/>
      <c r="P5" s="367"/>
      <c r="Q5" s="367"/>
      <c r="R5" s="367"/>
      <c r="S5" s="367"/>
      <c r="T5" s="367"/>
      <c r="U5" s="367"/>
      <c r="V5" s="367"/>
      <c r="W5" s="367"/>
      <c r="X5" s="367"/>
      <c r="Y5" s="367"/>
      <c r="Z5" s="367"/>
      <c r="AA5" s="367"/>
      <c r="AB5" s="367"/>
      <c r="AC5" s="367"/>
    </row>
    <row r="6" spans="1:39" s="153" customFormat="1" x14ac:dyDescent="0.25">
      <c r="B6" s="154"/>
      <c r="C6" s="453"/>
      <c r="D6" s="453"/>
      <c r="E6" s="453"/>
      <c r="F6" s="453"/>
      <c r="G6" s="453"/>
      <c r="H6" s="453"/>
      <c r="I6" s="453"/>
      <c r="J6" s="453"/>
      <c r="K6" s="453"/>
      <c r="L6" s="453"/>
      <c r="M6" s="453"/>
      <c r="N6" s="453"/>
      <c r="O6" s="453"/>
      <c r="P6" s="453"/>
      <c r="Q6" s="453"/>
      <c r="R6" s="453"/>
      <c r="S6" s="154"/>
      <c r="T6" s="154"/>
      <c r="U6" s="154"/>
      <c r="V6" s="154"/>
      <c r="W6" s="154"/>
      <c r="X6" s="154"/>
    </row>
    <row r="7" spans="1:39" s="153" customFormat="1" ht="37.5" customHeight="1" x14ac:dyDescent="0.25">
      <c r="B7" s="168"/>
      <c r="C7" s="362" t="s">
        <v>210</v>
      </c>
      <c r="D7" s="325"/>
      <c r="E7" s="361" t="s">
        <v>211</v>
      </c>
      <c r="F7" s="326"/>
      <c r="G7" s="361" t="s">
        <v>212</v>
      </c>
      <c r="H7" s="155"/>
      <c r="I7" s="364" t="s">
        <v>1694</v>
      </c>
      <c r="J7" s="365"/>
      <c r="K7" s="365"/>
      <c r="L7" s="365"/>
      <c r="M7" s="365"/>
      <c r="N7" s="365"/>
      <c r="O7" s="365"/>
      <c r="P7" s="365"/>
      <c r="Q7" s="365"/>
      <c r="R7" s="156"/>
      <c r="S7" s="363" t="s">
        <v>213</v>
      </c>
      <c r="T7" s="363"/>
      <c r="U7" s="363"/>
      <c r="V7" s="157"/>
      <c r="W7" s="157"/>
      <c r="X7" s="157"/>
      <c r="Y7" s="157"/>
      <c r="AG7" s="362" t="s">
        <v>214</v>
      </c>
      <c r="AH7" s="362"/>
      <c r="AI7" s="362"/>
      <c r="AJ7" s="362"/>
      <c r="AK7" s="362"/>
      <c r="AL7" s="362"/>
      <c r="AM7" s="362"/>
    </row>
    <row r="8" spans="1:39" s="153" customFormat="1" ht="80.25" customHeight="1" x14ac:dyDescent="0.25">
      <c r="B8" s="168"/>
      <c r="C8" s="362"/>
      <c r="D8" s="325"/>
      <c r="E8" s="361"/>
      <c r="F8" s="327"/>
      <c r="G8" s="361"/>
      <c r="H8" s="155"/>
      <c r="I8" s="159" t="s">
        <v>279</v>
      </c>
      <c r="J8" s="159" t="s">
        <v>280</v>
      </c>
      <c r="K8" s="179">
        <v>0</v>
      </c>
      <c r="L8" s="179">
        <v>0.2</v>
      </c>
      <c r="M8" s="179">
        <v>0.4</v>
      </c>
      <c r="N8" s="179">
        <v>0.6</v>
      </c>
      <c r="O8" s="179">
        <v>0.8</v>
      </c>
      <c r="P8" s="179">
        <v>1</v>
      </c>
      <c r="Q8" s="180" t="s">
        <v>215</v>
      </c>
      <c r="S8" s="161"/>
      <c r="T8" s="161" t="s">
        <v>281</v>
      </c>
      <c r="U8" s="160" t="s">
        <v>282</v>
      </c>
      <c r="V8" s="158"/>
      <c r="X8" s="158"/>
      <c r="AG8" s="362"/>
      <c r="AH8" s="362"/>
      <c r="AI8" s="362"/>
      <c r="AJ8" s="362"/>
      <c r="AK8" s="362"/>
      <c r="AL8" s="362"/>
      <c r="AM8" s="362"/>
    </row>
    <row r="9" spans="1:39" ht="42" customHeight="1" x14ac:dyDescent="0.25">
      <c r="H9" s="126"/>
      <c r="J9" s="32"/>
      <c r="K9" s="32"/>
      <c r="L9" s="32"/>
      <c r="M9" s="32"/>
      <c r="N9" s="32"/>
      <c r="O9" s="33"/>
      <c r="P9" s="116"/>
      <c r="Q9" s="117"/>
      <c r="S9" s="34"/>
      <c r="T9" s="34"/>
      <c r="U9" s="33"/>
      <c r="V9" s="150" t="s">
        <v>283</v>
      </c>
      <c r="W9" s="150" t="s">
        <v>284</v>
      </c>
      <c r="Y9" s="118" t="s">
        <v>216</v>
      </c>
    </row>
    <row r="10" spans="1:39" ht="49.5" customHeight="1" x14ac:dyDescent="0.25">
      <c r="A10" s="150" t="s">
        <v>217</v>
      </c>
      <c r="B10" s="288">
        <v>1</v>
      </c>
      <c r="C10" s="141" t="s">
        <v>218</v>
      </c>
      <c r="D10" s="176"/>
      <c r="E10" s="266" t="s">
        <v>219</v>
      </c>
      <c r="F10" s="263"/>
      <c r="G10" s="234" t="s">
        <v>220</v>
      </c>
      <c r="H10" s="126"/>
      <c r="I10" s="124">
        <f>SUM(K10:P10)</f>
        <v>0</v>
      </c>
      <c r="J10" s="124">
        <f>SUM(K10:P10)</f>
        <v>0</v>
      </c>
      <c r="K10" s="122"/>
      <c r="L10" s="122"/>
      <c r="M10" s="122"/>
      <c r="N10" s="122"/>
      <c r="O10" s="123"/>
      <c r="P10" s="184"/>
      <c r="Q10" s="123"/>
      <c r="S10" s="125" t="str">
        <f>IF(SUM(K10:P10)=1,((K10*0)+(L10*20)+(M10*40)+(N10*60)+(O10*80)+(P10*100)),"")</f>
        <v/>
      </c>
      <c r="T10" s="147" t="e">
        <f>1/$I$29</f>
        <v>#DIV/0!</v>
      </c>
      <c r="U10" s="127" t="e">
        <f t="shared" ref="U10" si="0">1/$J$29</f>
        <v>#DIV/0!</v>
      </c>
      <c r="V10" s="139" t="e">
        <f>IF(Q10=1,0,S10*T10)</f>
        <v>#VALUE!</v>
      </c>
      <c r="W10" s="35" t="e">
        <f>IF(Q10=1,0,S10*U10)</f>
        <v>#VALUE!</v>
      </c>
      <c r="Y10" s="366"/>
      <c r="Z10" s="366"/>
      <c r="AG10" s="359" t="s">
        <v>1596</v>
      </c>
      <c r="AH10" s="359"/>
      <c r="AI10" s="359"/>
      <c r="AJ10" s="359"/>
      <c r="AK10" s="359"/>
      <c r="AL10" s="359"/>
      <c r="AM10" s="359"/>
    </row>
    <row r="11" spans="1:39" ht="46.5" customHeight="1" x14ac:dyDescent="0.25">
      <c r="B11" s="288" t="s">
        <v>221</v>
      </c>
      <c r="C11" s="145" t="s">
        <v>222</v>
      </c>
      <c r="D11" s="176"/>
      <c r="E11" s="266" t="s">
        <v>223</v>
      </c>
      <c r="F11" s="263"/>
      <c r="G11" s="267"/>
      <c r="H11" s="126"/>
      <c r="I11" s="152"/>
      <c r="J11" s="124">
        <f t="shared" ref="J11" si="1">SUM(K11:P11)</f>
        <v>0</v>
      </c>
      <c r="K11" s="122"/>
      <c r="L11" s="122"/>
      <c r="M11" s="122"/>
      <c r="N11" s="122"/>
      <c r="O11" s="123"/>
      <c r="P11" s="122"/>
      <c r="Q11" s="123"/>
      <c r="S11" s="125" t="str">
        <f t="shared" ref="S11" si="2">IF(SUM(K11:P11)=1,((K11*0)+(L11*20)+(M11*40)+(N11*60)+(O11*80)+(P11*100)),"")</f>
        <v/>
      </c>
      <c r="T11" s="147"/>
      <c r="U11" s="127" t="e">
        <f t="shared" ref="U11" si="3">1/$J$29</f>
        <v>#DIV/0!</v>
      </c>
      <c r="V11" s="139"/>
      <c r="W11" s="35" t="e">
        <f t="shared" ref="W11" si="4">IF(Q11=1,0,S11*U11)</f>
        <v>#VALUE!</v>
      </c>
      <c r="Y11" s="360"/>
      <c r="Z11" s="360"/>
      <c r="AG11" s="359" t="s">
        <v>1597</v>
      </c>
      <c r="AH11" s="359"/>
      <c r="AI11" s="359"/>
      <c r="AJ11" s="359"/>
      <c r="AK11" s="359"/>
      <c r="AL11" s="359"/>
      <c r="AM11" s="359"/>
    </row>
    <row r="12" spans="1:39" ht="48" customHeight="1" x14ac:dyDescent="0.25">
      <c r="B12" s="288">
        <v>2</v>
      </c>
      <c r="C12" s="141" t="s">
        <v>224</v>
      </c>
      <c r="D12" s="176"/>
      <c r="E12" s="266" t="s">
        <v>225</v>
      </c>
      <c r="F12" s="263"/>
      <c r="G12" s="234" t="s">
        <v>226</v>
      </c>
      <c r="H12" s="119"/>
      <c r="I12" s="124">
        <f>SUM(K12:P12)</f>
        <v>0</v>
      </c>
      <c r="J12" s="124">
        <f t="shared" ref="J12" si="5">SUM(K12:P12)</f>
        <v>0</v>
      </c>
      <c r="K12" s="122"/>
      <c r="L12" s="122"/>
      <c r="M12" s="122"/>
      <c r="N12" s="122"/>
      <c r="O12" s="123"/>
      <c r="P12" s="122"/>
      <c r="Q12" s="123"/>
      <c r="S12" s="125" t="str">
        <f t="shared" ref="S12" si="6">IF(SUM(K12:P12)=1,((K12*0)+(L12*20)+(M12*40)+(N12*60)+(O12*80)+(P12*100)),"")</f>
        <v/>
      </c>
      <c r="T12" s="147" t="e">
        <f>1/$I$29</f>
        <v>#DIV/0!</v>
      </c>
      <c r="U12" s="127" t="e">
        <f t="shared" ref="U12:U28" si="7">1/$J$29</f>
        <v>#DIV/0!</v>
      </c>
      <c r="V12" s="139" t="e">
        <f>IF(Q12=1,0,S12*T12)</f>
        <v>#VALUE!</v>
      </c>
      <c r="W12" s="35" t="e">
        <f t="shared" ref="W12" si="8">IF(Q12=1,0,S12*U12)</f>
        <v>#VALUE!</v>
      </c>
      <c r="Y12" s="366"/>
      <c r="Z12" s="366"/>
      <c r="AG12" s="359" t="s">
        <v>1598</v>
      </c>
      <c r="AH12" s="359"/>
      <c r="AI12" s="359"/>
      <c r="AJ12" s="359"/>
      <c r="AK12" s="359"/>
      <c r="AL12" s="359"/>
      <c r="AM12" s="359"/>
    </row>
    <row r="13" spans="1:39" ht="52.5" customHeight="1" x14ac:dyDescent="0.25">
      <c r="B13" s="288" t="s">
        <v>227</v>
      </c>
      <c r="C13" s="142" t="s">
        <v>228</v>
      </c>
      <c r="D13" s="176"/>
      <c r="E13" s="266" t="s">
        <v>229</v>
      </c>
      <c r="F13" s="263"/>
      <c r="G13" s="267"/>
      <c r="H13" s="126"/>
      <c r="I13" s="152"/>
      <c r="J13" s="124">
        <f t="shared" ref="J13:J28" si="9">SUM(K13:P13)</f>
        <v>0</v>
      </c>
      <c r="K13" s="122"/>
      <c r="L13" s="122"/>
      <c r="M13" s="122"/>
      <c r="N13" s="122"/>
      <c r="O13" s="123"/>
      <c r="P13" s="122"/>
      <c r="Q13" s="123"/>
      <c r="S13" s="125" t="str">
        <f t="shared" ref="S13:S28" si="10">IF(SUM(K13:P13)=1,((K13*0)+(L13*20)+(M13*40)+(N13*60)+(O13*80)+(P13*100)),"")</f>
        <v/>
      </c>
      <c r="T13" s="125"/>
      <c r="U13" s="127" t="e">
        <f t="shared" si="7"/>
        <v>#DIV/0!</v>
      </c>
      <c r="V13" s="139"/>
      <c r="W13" s="35" t="e">
        <f t="shared" ref="W13:W28" si="11">IF(Q13=1,0,S13*U13)</f>
        <v>#VALUE!</v>
      </c>
      <c r="Y13" s="360"/>
      <c r="Z13" s="360"/>
      <c r="AG13" s="332"/>
      <c r="AH13" s="332"/>
      <c r="AI13" s="332"/>
      <c r="AJ13" s="332"/>
      <c r="AK13" s="332"/>
      <c r="AL13" s="332"/>
      <c r="AM13" s="332"/>
    </row>
    <row r="14" spans="1:39" ht="45.75" customHeight="1" x14ac:dyDescent="0.25">
      <c r="B14" s="288" t="s">
        <v>230</v>
      </c>
      <c r="C14" s="162" t="s">
        <v>231</v>
      </c>
      <c r="D14" s="182"/>
      <c r="E14" s="266" t="s">
        <v>232</v>
      </c>
      <c r="F14" s="269"/>
      <c r="G14" s="234" t="s">
        <v>233</v>
      </c>
      <c r="H14" s="115"/>
      <c r="I14" s="152"/>
      <c r="J14" s="124">
        <f t="shared" si="9"/>
        <v>0</v>
      </c>
      <c r="K14" s="122"/>
      <c r="L14" s="122"/>
      <c r="M14" s="122"/>
      <c r="N14" s="122"/>
      <c r="O14" s="123"/>
      <c r="P14" s="122"/>
      <c r="Q14" s="123"/>
      <c r="S14" s="125" t="str">
        <f t="shared" si="10"/>
        <v/>
      </c>
      <c r="T14" s="147"/>
      <c r="U14" s="127" t="e">
        <f t="shared" si="7"/>
        <v>#DIV/0!</v>
      </c>
      <c r="V14" s="139"/>
      <c r="W14" s="35" t="e">
        <f t="shared" si="11"/>
        <v>#VALUE!</v>
      </c>
      <c r="Y14" s="360"/>
      <c r="Z14" s="360"/>
      <c r="AG14" s="359" t="s">
        <v>1599</v>
      </c>
      <c r="AH14" s="359"/>
      <c r="AI14" s="359"/>
      <c r="AJ14" s="359"/>
      <c r="AK14" s="359"/>
      <c r="AL14" s="359"/>
      <c r="AM14" s="359"/>
    </row>
    <row r="15" spans="1:39" ht="47.25" customHeight="1" x14ac:dyDescent="0.25">
      <c r="B15" s="288" t="s">
        <v>234</v>
      </c>
      <c r="C15" s="143" t="s">
        <v>235</v>
      </c>
      <c r="D15" s="176"/>
      <c r="E15" s="266" t="s">
        <v>236</v>
      </c>
      <c r="F15" s="263"/>
      <c r="G15" s="267"/>
      <c r="H15" s="115"/>
      <c r="I15" s="152"/>
      <c r="J15" s="124">
        <f t="shared" si="9"/>
        <v>0</v>
      </c>
      <c r="K15" s="122"/>
      <c r="L15" s="122"/>
      <c r="M15" s="122"/>
      <c r="N15" s="122"/>
      <c r="O15" s="123"/>
      <c r="P15" s="122"/>
      <c r="Q15" s="123"/>
      <c r="S15" s="125" t="str">
        <f t="shared" si="10"/>
        <v/>
      </c>
      <c r="T15" s="147"/>
      <c r="U15" s="127" t="e">
        <f t="shared" si="7"/>
        <v>#DIV/0!</v>
      </c>
      <c r="V15" s="139"/>
      <c r="W15" s="35" t="e">
        <f t="shared" si="11"/>
        <v>#VALUE!</v>
      </c>
      <c r="Y15" s="360"/>
      <c r="Z15" s="360"/>
      <c r="AG15" s="359" t="s">
        <v>1600</v>
      </c>
      <c r="AH15" s="359"/>
      <c r="AI15" s="359"/>
      <c r="AJ15" s="359"/>
      <c r="AK15" s="359"/>
      <c r="AL15" s="359"/>
      <c r="AM15" s="359"/>
    </row>
    <row r="16" spans="1:39" ht="45" customHeight="1" x14ac:dyDescent="0.25">
      <c r="B16" s="288" t="s">
        <v>237</v>
      </c>
      <c r="C16" s="143" t="s">
        <v>238</v>
      </c>
      <c r="D16" s="176"/>
      <c r="E16" s="266" t="s">
        <v>239</v>
      </c>
      <c r="F16" s="263"/>
      <c r="G16" s="267"/>
      <c r="H16" s="115"/>
      <c r="I16" s="152"/>
      <c r="J16" s="124">
        <f t="shared" si="9"/>
        <v>0</v>
      </c>
      <c r="K16" s="122"/>
      <c r="L16" s="122"/>
      <c r="M16" s="122"/>
      <c r="N16" s="122"/>
      <c r="O16" s="123"/>
      <c r="P16" s="122"/>
      <c r="Q16" s="123"/>
      <c r="S16" s="125" t="str">
        <f t="shared" si="10"/>
        <v/>
      </c>
      <c r="T16" s="147"/>
      <c r="U16" s="127" t="e">
        <f t="shared" si="7"/>
        <v>#DIV/0!</v>
      </c>
      <c r="V16" s="139"/>
      <c r="W16" s="35" t="e">
        <f t="shared" si="11"/>
        <v>#VALUE!</v>
      </c>
      <c r="Y16" s="360"/>
      <c r="Z16" s="360"/>
      <c r="AG16" s="359" t="s">
        <v>1601</v>
      </c>
      <c r="AH16" s="359"/>
      <c r="AI16" s="359"/>
      <c r="AJ16" s="359"/>
      <c r="AK16" s="359"/>
      <c r="AL16" s="359"/>
      <c r="AM16" s="359"/>
    </row>
    <row r="17" spans="2:39" ht="45.75" customHeight="1" x14ac:dyDescent="0.25">
      <c r="B17" s="288" t="s">
        <v>240</v>
      </c>
      <c r="C17" s="143" t="s">
        <v>241</v>
      </c>
      <c r="D17" s="176"/>
      <c r="E17" s="266" t="s">
        <v>242</v>
      </c>
      <c r="F17" s="263"/>
      <c r="G17" s="267"/>
      <c r="H17" s="115"/>
      <c r="I17" s="152"/>
      <c r="J17" s="124">
        <f t="shared" si="9"/>
        <v>0</v>
      </c>
      <c r="K17" s="122"/>
      <c r="L17" s="122"/>
      <c r="M17" s="122"/>
      <c r="N17" s="122"/>
      <c r="O17" s="123"/>
      <c r="P17" s="122"/>
      <c r="Q17" s="123"/>
      <c r="S17" s="125" t="str">
        <f t="shared" si="10"/>
        <v/>
      </c>
      <c r="T17" s="147"/>
      <c r="U17" s="127" t="e">
        <f t="shared" si="7"/>
        <v>#DIV/0!</v>
      </c>
      <c r="V17" s="139"/>
      <c r="W17" s="35" t="e">
        <f t="shared" si="11"/>
        <v>#VALUE!</v>
      </c>
      <c r="Y17" s="360"/>
      <c r="Z17" s="360"/>
      <c r="AG17" s="359" t="s">
        <v>1602</v>
      </c>
      <c r="AH17" s="359"/>
      <c r="AI17" s="359"/>
      <c r="AJ17" s="359"/>
      <c r="AK17" s="359"/>
      <c r="AL17" s="359"/>
      <c r="AM17" s="359"/>
    </row>
    <row r="18" spans="2:39" ht="49.5" customHeight="1" x14ac:dyDescent="0.25">
      <c r="B18" s="288" t="s">
        <v>243</v>
      </c>
      <c r="C18" s="143" t="s">
        <v>244</v>
      </c>
      <c r="D18" s="176"/>
      <c r="E18" s="266" t="s">
        <v>245</v>
      </c>
      <c r="F18" s="263"/>
      <c r="G18" s="267"/>
      <c r="H18" s="115"/>
      <c r="I18" s="152"/>
      <c r="J18" s="124">
        <f t="shared" si="9"/>
        <v>0</v>
      </c>
      <c r="K18" s="122"/>
      <c r="L18" s="122"/>
      <c r="M18" s="122"/>
      <c r="N18" s="122"/>
      <c r="O18" s="123"/>
      <c r="P18" s="122"/>
      <c r="Q18" s="123"/>
      <c r="S18" s="125" t="str">
        <f t="shared" si="10"/>
        <v/>
      </c>
      <c r="T18" s="147"/>
      <c r="U18" s="127" t="e">
        <f t="shared" si="7"/>
        <v>#DIV/0!</v>
      </c>
      <c r="V18" s="139"/>
      <c r="W18" s="35" t="e">
        <f t="shared" si="11"/>
        <v>#VALUE!</v>
      </c>
      <c r="Y18" s="360"/>
      <c r="Z18" s="360"/>
      <c r="AG18" s="359" t="s">
        <v>1603</v>
      </c>
      <c r="AH18" s="359"/>
      <c r="AI18" s="359"/>
      <c r="AJ18" s="359"/>
      <c r="AK18" s="359"/>
      <c r="AL18" s="359"/>
      <c r="AM18" s="359"/>
    </row>
    <row r="19" spans="2:39" ht="49.5" customHeight="1" x14ac:dyDescent="0.25">
      <c r="B19" s="288" t="s">
        <v>246</v>
      </c>
      <c r="C19" s="143" t="s">
        <v>247</v>
      </c>
      <c r="D19" s="176"/>
      <c r="E19" s="266" t="s">
        <v>248</v>
      </c>
      <c r="F19" s="263"/>
      <c r="G19" s="267"/>
      <c r="H19" s="115"/>
      <c r="I19" s="152"/>
      <c r="J19" s="124">
        <f t="shared" si="9"/>
        <v>0</v>
      </c>
      <c r="K19" s="122"/>
      <c r="L19" s="122"/>
      <c r="M19" s="122"/>
      <c r="N19" s="122"/>
      <c r="O19" s="123"/>
      <c r="P19" s="122"/>
      <c r="Q19" s="123"/>
      <c r="S19" s="125" t="str">
        <f t="shared" si="10"/>
        <v/>
      </c>
      <c r="T19" s="147"/>
      <c r="U19" s="127" t="e">
        <f t="shared" si="7"/>
        <v>#DIV/0!</v>
      </c>
      <c r="V19" s="139"/>
      <c r="W19" s="35" t="e">
        <f t="shared" si="11"/>
        <v>#VALUE!</v>
      </c>
      <c r="Y19" s="360"/>
      <c r="Z19" s="360"/>
      <c r="AG19" s="359" t="s">
        <v>1604</v>
      </c>
      <c r="AH19" s="359"/>
      <c r="AI19" s="359"/>
      <c r="AJ19" s="359"/>
      <c r="AK19" s="359"/>
      <c r="AL19" s="359"/>
      <c r="AM19" s="359"/>
    </row>
    <row r="20" spans="2:39" ht="51" customHeight="1" x14ac:dyDescent="0.25">
      <c r="B20" s="288" t="s">
        <v>249</v>
      </c>
      <c r="C20" s="143" t="s">
        <v>250</v>
      </c>
      <c r="D20" s="176"/>
      <c r="E20" s="266" t="s">
        <v>251</v>
      </c>
      <c r="F20" s="263"/>
      <c r="G20" s="267"/>
      <c r="H20" s="115"/>
      <c r="I20" s="152"/>
      <c r="J20" s="124">
        <f t="shared" si="9"/>
        <v>0</v>
      </c>
      <c r="K20" s="122"/>
      <c r="L20" s="122"/>
      <c r="M20" s="122"/>
      <c r="N20" s="122"/>
      <c r="O20" s="123"/>
      <c r="P20" s="122"/>
      <c r="Q20" s="123"/>
      <c r="S20" s="125" t="str">
        <f t="shared" si="10"/>
        <v/>
      </c>
      <c r="T20" s="147"/>
      <c r="U20" s="127" t="e">
        <f t="shared" si="7"/>
        <v>#DIV/0!</v>
      </c>
      <c r="V20" s="139"/>
      <c r="W20" s="35" t="e">
        <f t="shared" si="11"/>
        <v>#VALUE!</v>
      </c>
      <c r="Y20" s="360"/>
      <c r="Z20" s="360"/>
      <c r="AG20" s="359" t="s">
        <v>1605</v>
      </c>
      <c r="AH20" s="359"/>
      <c r="AI20" s="359"/>
      <c r="AJ20" s="359"/>
      <c r="AK20" s="359"/>
      <c r="AL20" s="359"/>
      <c r="AM20" s="359"/>
    </row>
    <row r="21" spans="2:39" ht="52.5" customHeight="1" x14ac:dyDescent="0.25">
      <c r="B21" s="288" t="s">
        <v>252</v>
      </c>
      <c r="C21" s="144" t="s">
        <v>253</v>
      </c>
      <c r="D21" s="176"/>
      <c r="E21" s="266" t="s">
        <v>254</v>
      </c>
      <c r="F21" s="263"/>
      <c r="G21" s="267"/>
      <c r="H21" s="115"/>
      <c r="I21" s="152"/>
      <c r="J21" s="124">
        <f t="shared" si="9"/>
        <v>0</v>
      </c>
      <c r="K21" s="122"/>
      <c r="L21" s="122"/>
      <c r="M21" s="122"/>
      <c r="N21" s="122"/>
      <c r="O21" s="123"/>
      <c r="P21" s="122"/>
      <c r="Q21" s="123"/>
      <c r="S21" s="125" t="str">
        <f t="shared" si="10"/>
        <v/>
      </c>
      <c r="T21" s="147"/>
      <c r="U21" s="127" t="e">
        <f t="shared" si="7"/>
        <v>#DIV/0!</v>
      </c>
      <c r="V21" s="139"/>
      <c r="W21" s="35" t="e">
        <f t="shared" si="11"/>
        <v>#VALUE!</v>
      </c>
      <c r="Y21" s="360"/>
      <c r="Z21" s="360"/>
      <c r="AG21" s="359" t="s">
        <v>1606</v>
      </c>
      <c r="AH21" s="359"/>
      <c r="AI21" s="359"/>
      <c r="AJ21" s="359"/>
      <c r="AK21" s="359"/>
      <c r="AL21" s="359"/>
      <c r="AM21" s="359"/>
    </row>
    <row r="22" spans="2:39" ht="51" customHeight="1" x14ac:dyDescent="0.25">
      <c r="B22" s="288">
        <v>3</v>
      </c>
      <c r="C22" s="141" t="s">
        <v>255</v>
      </c>
      <c r="D22" s="176"/>
      <c r="E22" s="266" t="s">
        <v>256</v>
      </c>
      <c r="F22" s="263"/>
      <c r="G22" s="267"/>
      <c r="H22" s="115"/>
      <c r="I22" s="124">
        <f>SUM(K22:P22)</f>
        <v>0</v>
      </c>
      <c r="J22" s="124">
        <f t="shared" si="9"/>
        <v>0</v>
      </c>
      <c r="K22" s="122"/>
      <c r="L22" s="122"/>
      <c r="M22" s="122"/>
      <c r="N22" s="122"/>
      <c r="O22" s="123"/>
      <c r="P22" s="122"/>
      <c r="Q22" s="123"/>
      <c r="S22" s="125" t="str">
        <f t="shared" si="10"/>
        <v/>
      </c>
      <c r="T22" s="147" t="e">
        <f>1/$I$29</f>
        <v>#DIV/0!</v>
      </c>
      <c r="U22" s="127" t="e">
        <f t="shared" si="7"/>
        <v>#DIV/0!</v>
      </c>
      <c r="V22" s="139" t="e">
        <f>IF(Q22=1,0,S22*T22)</f>
        <v>#VALUE!</v>
      </c>
      <c r="W22" s="35" t="e">
        <f t="shared" si="11"/>
        <v>#VALUE!</v>
      </c>
      <c r="Y22" s="360"/>
      <c r="Z22" s="360"/>
      <c r="AG22" s="332"/>
      <c r="AH22" s="332"/>
      <c r="AI22" s="332"/>
      <c r="AJ22" s="332"/>
      <c r="AK22" s="332"/>
      <c r="AL22" s="332"/>
      <c r="AM22" s="332"/>
    </row>
    <row r="23" spans="2:39" ht="48.75" customHeight="1" x14ac:dyDescent="0.25">
      <c r="B23" s="288">
        <v>4</v>
      </c>
      <c r="C23" s="141" t="s">
        <v>257</v>
      </c>
      <c r="D23" s="176"/>
      <c r="E23" s="266" t="s">
        <v>258</v>
      </c>
      <c r="F23" s="263"/>
      <c r="G23" s="234" t="s">
        <v>259</v>
      </c>
      <c r="H23" s="115"/>
      <c r="I23" s="124">
        <f>SUM(K23:P23)</f>
        <v>0</v>
      </c>
      <c r="J23" s="124">
        <f t="shared" si="9"/>
        <v>0</v>
      </c>
      <c r="K23" s="122"/>
      <c r="L23" s="122"/>
      <c r="M23" s="122"/>
      <c r="N23" s="122"/>
      <c r="O23" s="184"/>
      <c r="P23" s="122"/>
      <c r="Q23" s="123"/>
      <c r="S23" s="125" t="str">
        <f t="shared" si="10"/>
        <v/>
      </c>
      <c r="T23" s="147" t="e">
        <f>1/$I$29</f>
        <v>#DIV/0!</v>
      </c>
      <c r="U23" s="127" t="e">
        <f t="shared" si="7"/>
        <v>#DIV/0!</v>
      </c>
      <c r="V23" s="139" t="e">
        <f>IF(Q23=1,0,S23*T23)</f>
        <v>#VALUE!</v>
      </c>
      <c r="W23" s="35" t="e">
        <f t="shared" si="11"/>
        <v>#VALUE!</v>
      </c>
      <c r="Y23" s="360"/>
      <c r="Z23" s="360"/>
      <c r="AG23" s="359" t="s">
        <v>1607</v>
      </c>
      <c r="AH23" s="359"/>
      <c r="AI23" s="359"/>
      <c r="AJ23" s="359"/>
      <c r="AK23" s="359"/>
      <c r="AL23" s="359"/>
      <c r="AM23" s="359"/>
    </row>
    <row r="24" spans="2:39" ht="60.75" customHeight="1" x14ac:dyDescent="0.25">
      <c r="B24" s="288">
        <v>5</v>
      </c>
      <c r="C24" s="141" t="s">
        <v>260</v>
      </c>
      <c r="D24" s="176"/>
      <c r="E24" s="266" t="s">
        <v>261</v>
      </c>
      <c r="F24" s="263"/>
      <c r="G24" s="234" t="s">
        <v>262</v>
      </c>
      <c r="H24" s="115"/>
      <c r="I24" s="124">
        <f>SUM(K24:P24)</f>
        <v>0</v>
      </c>
      <c r="J24" s="124">
        <f t="shared" si="9"/>
        <v>0</v>
      </c>
      <c r="K24" s="122"/>
      <c r="L24" s="122"/>
      <c r="M24" s="122"/>
      <c r="N24" s="122"/>
      <c r="O24" s="123"/>
      <c r="P24" s="122"/>
      <c r="Q24" s="123"/>
      <c r="S24" s="125" t="str">
        <f t="shared" si="10"/>
        <v/>
      </c>
      <c r="T24" s="147" t="e">
        <f>1/$I$29</f>
        <v>#DIV/0!</v>
      </c>
      <c r="U24" s="127" t="e">
        <f t="shared" si="7"/>
        <v>#DIV/0!</v>
      </c>
      <c r="V24" s="139" t="e">
        <f>IF(Q24=1,0,S24*T24)</f>
        <v>#VALUE!</v>
      </c>
      <c r="W24" s="35" t="e">
        <f t="shared" si="11"/>
        <v>#VALUE!</v>
      </c>
      <c r="Y24" s="360"/>
      <c r="Z24" s="360"/>
      <c r="AG24" s="359" t="s">
        <v>1608</v>
      </c>
      <c r="AH24" s="359"/>
      <c r="AI24" s="359"/>
      <c r="AJ24" s="359"/>
      <c r="AK24" s="359"/>
      <c r="AL24" s="359"/>
      <c r="AM24" s="359"/>
    </row>
    <row r="25" spans="2:39" ht="51" customHeight="1" x14ac:dyDescent="0.25">
      <c r="B25" s="288">
        <v>6</v>
      </c>
      <c r="C25" s="141" t="s">
        <v>263</v>
      </c>
      <c r="D25" s="176"/>
      <c r="E25" s="266" t="s">
        <v>264</v>
      </c>
      <c r="F25" s="263"/>
      <c r="G25" s="267"/>
      <c r="H25" s="115"/>
      <c r="I25" s="124">
        <f>SUM(K25:P25)</f>
        <v>0</v>
      </c>
      <c r="J25" s="124">
        <f t="shared" si="9"/>
        <v>0</v>
      </c>
      <c r="K25" s="122"/>
      <c r="L25" s="122"/>
      <c r="M25" s="122"/>
      <c r="N25" s="122"/>
      <c r="O25" s="123"/>
      <c r="P25" s="122"/>
      <c r="Q25" s="123"/>
      <c r="S25" s="125" t="str">
        <f t="shared" si="10"/>
        <v/>
      </c>
      <c r="T25" s="147" t="e">
        <f>1/$I$29</f>
        <v>#DIV/0!</v>
      </c>
      <c r="U25" s="127" t="e">
        <f t="shared" si="7"/>
        <v>#DIV/0!</v>
      </c>
      <c r="V25" s="139" t="e">
        <f>IF(Q25=1,0,S25*T25)</f>
        <v>#VALUE!</v>
      </c>
      <c r="W25" s="35" t="e">
        <f t="shared" si="11"/>
        <v>#VALUE!</v>
      </c>
      <c r="Y25" s="360"/>
      <c r="Z25" s="360"/>
      <c r="AG25" s="359" t="s">
        <v>1609</v>
      </c>
      <c r="AH25" s="359"/>
      <c r="AI25" s="359"/>
      <c r="AJ25" s="359"/>
      <c r="AK25" s="359"/>
      <c r="AL25" s="359"/>
      <c r="AM25" s="359"/>
    </row>
    <row r="26" spans="2:39" ht="45.75" customHeight="1" x14ac:dyDescent="0.25">
      <c r="B26" s="288" t="s">
        <v>265</v>
      </c>
      <c r="C26" s="142" t="s">
        <v>266</v>
      </c>
      <c r="D26" s="176"/>
      <c r="E26" s="266" t="s">
        <v>267</v>
      </c>
      <c r="F26" s="263"/>
      <c r="G26" s="234" t="s">
        <v>268</v>
      </c>
      <c r="H26" s="115"/>
      <c r="I26" s="152"/>
      <c r="J26" s="124">
        <f t="shared" si="9"/>
        <v>0</v>
      </c>
      <c r="K26" s="122"/>
      <c r="L26" s="122"/>
      <c r="M26" s="122"/>
      <c r="N26" s="122"/>
      <c r="O26" s="123"/>
      <c r="P26" s="122"/>
      <c r="Q26" s="123"/>
      <c r="S26" s="125" t="str">
        <f t="shared" si="10"/>
        <v/>
      </c>
      <c r="T26" s="147"/>
      <c r="U26" s="127" t="e">
        <f t="shared" si="7"/>
        <v>#DIV/0!</v>
      </c>
      <c r="V26" s="139"/>
      <c r="W26" s="35" t="e">
        <f t="shared" si="11"/>
        <v>#VALUE!</v>
      </c>
      <c r="Y26" s="360"/>
      <c r="Z26" s="360"/>
      <c r="AG26" s="359" t="s">
        <v>1610</v>
      </c>
      <c r="AH26" s="359"/>
      <c r="AI26" s="359"/>
      <c r="AJ26" s="359"/>
      <c r="AK26" s="359"/>
      <c r="AL26" s="359"/>
      <c r="AM26" s="359"/>
    </row>
    <row r="27" spans="2:39" ht="45.75" customHeight="1" x14ac:dyDescent="0.25">
      <c r="B27" s="288" t="s">
        <v>269</v>
      </c>
      <c r="C27" s="143" t="s">
        <v>270</v>
      </c>
      <c r="D27" s="176"/>
      <c r="E27" s="266" t="s">
        <v>271</v>
      </c>
      <c r="F27" s="263"/>
      <c r="G27" s="234" t="s">
        <v>272</v>
      </c>
      <c r="H27" s="115"/>
      <c r="I27" s="152"/>
      <c r="J27" s="124">
        <f t="shared" si="9"/>
        <v>0</v>
      </c>
      <c r="K27" s="122"/>
      <c r="L27" s="122"/>
      <c r="M27" s="122"/>
      <c r="N27" s="122"/>
      <c r="O27" s="123"/>
      <c r="P27" s="122"/>
      <c r="Q27" s="123"/>
      <c r="S27" s="125" t="str">
        <f t="shared" si="10"/>
        <v/>
      </c>
      <c r="T27" s="147"/>
      <c r="U27" s="127" t="e">
        <f t="shared" si="7"/>
        <v>#DIV/0!</v>
      </c>
      <c r="V27" s="139"/>
      <c r="W27" s="35" t="e">
        <f t="shared" si="11"/>
        <v>#VALUE!</v>
      </c>
      <c r="Y27" s="360"/>
      <c r="Z27" s="360"/>
      <c r="AG27" s="359" t="s">
        <v>1611</v>
      </c>
      <c r="AH27" s="359"/>
      <c r="AI27" s="359"/>
      <c r="AJ27" s="359"/>
      <c r="AK27" s="359"/>
      <c r="AL27" s="359"/>
      <c r="AM27" s="359"/>
    </row>
    <row r="28" spans="2:39" ht="43.5" customHeight="1" x14ac:dyDescent="0.25">
      <c r="B28" s="288" t="s">
        <v>273</v>
      </c>
      <c r="C28" s="144" t="s">
        <v>274</v>
      </c>
      <c r="D28" s="176"/>
      <c r="E28" s="266" t="s">
        <v>275</v>
      </c>
      <c r="F28" s="263"/>
      <c r="G28" s="234" t="s">
        <v>276</v>
      </c>
      <c r="H28" s="126"/>
      <c r="I28" s="152"/>
      <c r="J28" s="124">
        <f t="shared" si="9"/>
        <v>0</v>
      </c>
      <c r="K28" s="122"/>
      <c r="L28" s="122"/>
      <c r="M28" s="122"/>
      <c r="N28" s="122"/>
      <c r="O28" s="123"/>
      <c r="P28" s="122"/>
      <c r="Q28" s="123"/>
      <c r="S28" s="125" t="str">
        <f t="shared" si="10"/>
        <v/>
      </c>
      <c r="T28" s="147"/>
      <c r="U28" s="127" t="e">
        <f t="shared" si="7"/>
        <v>#DIV/0!</v>
      </c>
      <c r="V28" s="139"/>
      <c r="W28" s="35" t="e">
        <f t="shared" si="11"/>
        <v>#VALUE!</v>
      </c>
      <c r="Y28" s="360"/>
      <c r="Z28" s="360"/>
      <c r="AG28" s="359" t="s">
        <v>1612</v>
      </c>
      <c r="AH28" s="359"/>
      <c r="AI28" s="359"/>
      <c r="AJ28" s="359"/>
      <c r="AK28" s="359"/>
      <c r="AL28" s="359"/>
      <c r="AM28" s="359"/>
    </row>
    <row r="29" spans="2:39" x14ac:dyDescent="0.25">
      <c r="C29" s="152"/>
      <c r="D29" s="178"/>
      <c r="E29" s="178"/>
      <c r="F29" s="178"/>
      <c r="G29" s="178"/>
      <c r="I29" s="150">
        <f>SUM(I10:I28)</f>
        <v>0</v>
      </c>
      <c r="J29" s="181">
        <f>SUM(J10:J28)</f>
        <v>0</v>
      </c>
      <c r="V29" s="171" t="e">
        <f>SUM(V10:V25)</f>
        <v>#VALUE!</v>
      </c>
      <c r="W29" s="171" t="e">
        <f>SUM(W10:W28)</f>
        <v>#VALUE!</v>
      </c>
      <c r="Y29" s="167"/>
      <c r="Z29" s="167"/>
      <c r="AG29" s="332"/>
      <c r="AH29" s="332"/>
      <c r="AI29" s="332"/>
      <c r="AJ29" s="332"/>
      <c r="AK29" s="332"/>
      <c r="AL29" s="332"/>
      <c r="AM29" s="332"/>
    </row>
    <row r="30" spans="2:39" x14ac:dyDescent="0.25">
      <c r="C30" s="152"/>
      <c r="D30" s="152"/>
      <c r="E30" s="152"/>
      <c r="F30" s="152"/>
      <c r="G30" s="152"/>
      <c r="R30" s="118" t="s">
        <v>277</v>
      </c>
      <c r="S30" s="129">
        <f>SUMIF(I29,6-V32,V29)</f>
        <v>0</v>
      </c>
      <c r="W30"/>
      <c r="Y30" s="167"/>
      <c r="Z30" s="167"/>
    </row>
    <row r="31" spans="2:39" x14ac:dyDescent="0.25">
      <c r="C31" s="152"/>
      <c r="D31" s="152"/>
      <c r="E31" s="152"/>
      <c r="F31" s="152"/>
      <c r="G31" s="152"/>
      <c r="R31" s="118" t="s">
        <v>278</v>
      </c>
      <c r="S31" s="129">
        <f>SUMIF(J29,19-V33,W29)</f>
        <v>0</v>
      </c>
      <c r="X31" s="128"/>
      <c r="Y31"/>
      <c r="Z31"/>
    </row>
    <row r="32" spans="2:39" x14ac:dyDescent="0.25">
      <c r="C32" s="152"/>
      <c r="D32" s="152"/>
      <c r="E32" s="152"/>
      <c r="F32" s="152"/>
      <c r="G32" s="152"/>
      <c r="U32" s="150" t="s">
        <v>285</v>
      </c>
      <c r="V32" s="150">
        <f>SUM(Q10,Q12,Q22:Q25)</f>
        <v>0</v>
      </c>
      <c r="X32" s="128"/>
    </row>
    <row r="33" spans="3:32" x14ac:dyDescent="0.25">
      <c r="C33" s="152"/>
      <c r="D33" s="152"/>
      <c r="E33" s="152"/>
      <c r="F33" s="152"/>
      <c r="G33" s="152"/>
      <c r="U33" s="150" t="s">
        <v>286</v>
      </c>
      <c r="V33" s="150">
        <f>SUM(Q10:Q28)</f>
        <v>0</v>
      </c>
    </row>
    <row r="34" spans="3:32" ht="13.5" customHeight="1" x14ac:dyDescent="0.25">
      <c r="C34" s="152"/>
      <c r="D34" s="152"/>
      <c r="E34" s="152"/>
      <c r="F34" s="152"/>
      <c r="G34" s="152"/>
    </row>
    <row r="35" spans="3:32" x14ac:dyDescent="0.25">
      <c r="C35" s="152"/>
      <c r="D35" s="152"/>
      <c r="E35" s="152"/>
      <c r="F35" s="152"/>
      <c r="G35" s="152"/>
    </row>
    <row r="42" spans="3:32" ht="22.5" customHeight="1" x14ac:dyDescent="0.25">
      <c r="AA42" s="151"/>
      <c r="AB42" s="151"/>
      <c r="AC42" s="151"/>
    </row>
    <row r="44" spans="3:32" ht="15" customHeight="1" x14ac:dyDescent="0.25">
      <c r="AA44" s="151"/>
      <c r="AB44" s="151"/>
      <c r="AC44" s="151"/>
      <c r="AD44" s="151"/>
      <c r="AE44" s="151"/>
      <c r="AF44" s="151"/>
    </row>
  </sheetData>
  <sheetProtection formatCells="0" formatColumns="0" formatRows="0" insertColumns="0" insertRows="0" insertHyperlinks="0" deleteColumns="0" deleteRows="0" sort="0" autoFilter="0" pivotTables="0"/>
  <mergeCells count="47">
    <mergeCell ref="Y17:Z17"/>
    <mergeCell ref="C6:R6"/>
    <mergeCell ref="AG19:AM19"/>
    <mergeCell ref="Y20:Z20"/>
    <mergeCell ref="I7:Q7"/>
    <mergeCell ref="C3:T3"/>
    <mergeCell ref="Y28:Z28"/>
    <mergeCell ref="Y21:Z21"/>
    <mergeCell ref="Y23:Z23"/>
    <mergeCell ref="Y24:Z24"/>
    <mergeCell ref="Y22:Z22"/>
    <mergeCell ref="Y25:Z25"/>
    <mergeCell ref="Y26:Z26"/>
    <mergeCell ref="Y10:Z10"/>
    <mergeCell ref="Y19:Z19"/>
    <mergeCell ref="Y27:Z27"/>
    <mergeCell ref="Y15:Z15"/>
    <mergeCell ref="Y16:Z16"/>
    <mergeCell ref="AG20:AM20"/>
    <mergeCell ref="AG28:AM28"/>
    <mergeCell ref="AG21:AM21"/>
    <mergeCell ref="AG26:AM26"/>
    <mergeCell ref="AG25:AM25"/>
    <mergeCell ref="AG27:AM27"/>
    <mergeCell ref="AG23:AM23"/>
    <mergeCell ref="AG24:AM24"/>
    <mergeCell ref="AG15:AM15"/>
    <mergeCell ref="AG16:AM16"/>
    <mergeCell ref="AG17:AM17"/>
    <mergeCell ref="AG18:AM18"/>
    <mergeCell ref="C2:T2"/>
    <mergeCell ref="Y13:Z13"/>
    <mergeCell ref="Y14:Z14"/>
    <mergeCell ref="K5:AC5"/>
    <mergeCell ref="C7:C8"/>
    <mergeCell ref="AG11:AM11"/>
    <mergeCell ref="AG12:AM12"/>
    <mergeCell ref="AG14:AM14"/>
    <mergeCell ref="E7:E8"/>
    <mergeCell ref="G7:G8"/>
    <mergeCell ref="S7:U7"/>
    <mergeCell ref="Y18:Z18"/>
    <mergeCell ref="Y11:Z11"/>
    <mergeCell ref="Y12:Z12"/>
    <mergeCell ref="AG7:AM8"/>
    <mergeCell ref="AG10:AM10"/>
    <mergeCell ref="B1:Z1"/>
  </mergeCells>
  <conditionalFormatting sqref="J10:J28">
    <cfRule type="cellIs" dxfId="672" priority="394" stopIfTrue="1" operator="notEqual">
      <formula>1</formula>
    </cfRule>
    <cfRule type="cellIs" dxfId="671" priority="395" stopIfTrue="1" operator="equal">
      <formula>1</formula>
    </cfRule>
  </conditionalFormatting>
  <conditionalFormatting sqref="J29">
    <cfRule type="cellIs" dxfId="670" priority="377" stopIfTrue="1" operator="notEqual">
      <formula>1</formula>
    </cfRule>
    <cfRule type="cellIs" dxfId="669" priority="378" stopIfTrue="1" operator="equal">
      <formula>1</formula>
    </cfRule>
  </conditionalFormatting>
  <conditionalFormatting sqref="S31">
    <cfRule type="containsBlanks" dxfId="668" priority="360" stopIfTrue="1">
      <formula>LEN(TRIM(S31))=0</formula>
    </cfRule>
    <cfRule type="cellIs" dxfId="667" priority="361" stopIfTrue="1" operator="lessThan">
      <formula>19.999</formula>
    </cfRule>
    <cfRule type="cellIs" dxfId="666" priority="362" stopIfTrue="1" operator="lessThan">
      <formula>39.999</formula>
    </cfRule>
    <cfRule type="cellIs" dxfId="665" priority="363" stopIfTrue="1" operator="lessThan">
      <formula>59.999</formula>
    </cfRule>
    <cfRule type="cellIs" dxfId="664" priority="364" stopIfTrue="1" operator="lessThan">
      <formula>79.999</formula>
    </cfRule>
    <cfRule type="cellIs" dxfId="663" priority="365" stopIfTrue="1" operator="lessThan">
      <formula>89.999</formula>
    </cfRule>
    <cfRule type="cellIs" dxfId="662" priority="366" stopIfTrue="1" operator="between">
      <formula>90</formula>
      <formula>100</formula>
    </cfRule>
  </conditionalFormatting>
  <conditionalFormatting sqref="S30">
    <cfRule type="containsBlanks" dxfId="661" priority="353" stopIfTrue="1">
      <formula>LEN(TRIM(S30))=0</formula>
    </cfRule>
    <cfRule type="cellIs" dxfId="660" priority="354" stopIfTrue="1" operator="lessThan">
      <formula>19.999</formula>
    </cfRule>
    <cfRule type="cellIs" dxfId="659" priority="355" stopIfTrue="1" operator="lessThan">
      <formula>39.999</formula>
    </cfRule>
    <cfRule type="cellIs" dxfId="658" priority="356" stopIfTrue="1" operator="lessThan">
      <formula>59.999</formula>
    </cfRule>
    <cfRule type="cellIs" dxfId="657" priority="357" stopIfTrue="1" operator="lessThan">
      <formula>79.999</formula>
    </cfRule>
    <cfRule type="cellIs" dxfId="656" priority="358" stopIfTrue="1" operator="lessThan">
      <formula>89.999</formula>
    </cfRule>
    <cfRule type="cellIs" dxfId="655" priority="359" stopIfTrue="1" operator="between">
      <formula>90</formula>
      <formula>100</formula>
    </cfRule>
  </conditionalFormatting>
  <conditionalFormatting sqref="I10">
    <cfRule type="cellIs" dxfId="654" priority="185" stopIfTrue="1" operator="notEqual">
      <formula>1</formula>
    </cfRule>
    <cfRule type="cellIs" dxfId="653" priority="186" stopIfTrue="1" operator="equal">
      <formula>1</formula>
    </cfRule>
  </conditionalFormatting>
  <conditionalFormatting sqref="T13">
    <cfRule type="containsBlanks" dxfId="652" priority="167" stopIfTrue="1">
      <formula>LEN(TRIM(T13))=0</formula>
    </cfRule>
    <cfRule type="cellIs" dxfId="651" priority="168" stopIfTrue="1" operator="lessThan">
      <formula>19.999</formula>
    </cfRule>
    <cfRule type="cellIs" dxfId="650" priority="169" stopIfTrue="1" operator="lessThan">
      <formula>39.999</formula>
    </cfRule>
    <cfRule type="cellIs" dxfId="649" priority="170" stopIfTrue="1" operator="lessThan">
      <formula>59.999</formula>
    </cfRule>
    <cfRule type="cellIs" dxfId="648" priority="171" stopIfTrue="1" operator="lessThan">
      <formula>79.999</formula>
    </cfRule>
    <cfRule type="cellIs" dxfId="647" priority="172" stopIfTrue="1" operator="lessThan">
      <formula>89.999</formula>
    </cfRule>
    <cfRule type="cellIs" dxfId="646" priority="173" stopIfTrue="1" operator="between">
      <formula>90</formula>
      <formula>100</formula>
    </cfRule>
  </conditionalFormatting>
  <conditionalFormatting sqref="I12">
    <cfRule type="cellIs" dxfId="645" priority="46" stopIfTrue="1" operator="notEqual">
      <formula>1</formula>
    </cfRule>
    <cfRule type="cellIs" dxfId="644" priority="47" stopIfTrue="1" operator="equal">
      <formula>1</formula>
    </cfRule>
  </conditionalFormatting>
  <conditionalFormatting sqref="I23">
    <cfRule type="cellIs" dxfId="643" priority="44" stopIfTrue="1" operator="notEqual">
      <formula>1</formula>
    </cfRule>
    <cfRule type="cellIs" dxfId="642" priority="45" stopIfTrue="1" operator="equal">
      <formula>1</formula>
    </cfRule>
  </conditionalFormatting>
  <conditionalFormatting sqref="I24">
    <cfRule type="cellIs" dxfId="641" priority="42" stopIfTrue="1" operator="notEqual">
      <formula>1</formula>
    </cfRule>
    <cfRule type="cellIs" dxfId="640" priority="43" stopIfTrue="1" operator="equal">
      <formula>1</formula>
    </cfRule>
  </conditionalFormatting>
  <conditionalFormatting sqref="I22">
    <cfRule type="cellIs" dxfId="639" priority="40" stopIfTrue="1" operator="notEqual">
      <formula>1</formula>
    </cfRule>
    <cfRule type="cellIs" dxfId="638" priority="41" stopIfTrue="1" operator="equal">
      <formula>1</formula>
    </cfRule>
  </conditionalFormatting>
  <conditionalFormatting sqref="I25">
    <cfRule type="cellIs" dxfId="637" priority="38" stopIfTrue="1" operator="notEqual">
      <formula>1</formula>
    </cfRule>
    <cfRule type="cellIs" dxfId="636" priority="39" stopIfTrue="1" operator="equal">
      <formula>1</formula>
    </cfRule>
  </conditionalFormatting>
  <conditionalFormatting sqref="W10:W28">
    <cfRule type="expression" dxfId="635" priority="421" stopIfTrue="1">
      <formula>#REF!=0</formula>
    </cfRule>
  </conditionalFormatting>
  <pageMargins left="0.7" right="0.7" top="0.75" bottom="0.75" header="0.3" footer="0.3"/>
  <pageSetup paperSize="9" scale="38" orientation="landscape" r:id="rId1"/>
  <colBreaks count="1" manualBreakCount="1">
    <brk id="31" max="1048575" man="1"/>
  </colBreaks>
  <ignoredErrors>
    <ignoredError sqref="S10:S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569003" r:id="rId4" name="Button 4331">
              <controlPr defaultSize="0" print="0" autoLine="0" autoPict="0" macro="[0]!ButtonOpenAll">
                <anchor moveWithCells="1" sizeWithCells="1">
                  <from>
                    <xdr:col>2</xdr:col>
                    <xdr:colOff>2876550</xdr:colOff>
                    <xdr:row>3</xdr:row>
                    <xdr:rowOff>95250</xdr:rowOff>
                  </from>
                  <to>
                    <xdr:col>2</xdr:col>
                    <xdr:colOff>3952875</xdr:colOff>
                    <xdr:row>5</xdr:row>
                    <xdr:rowOff>85725</xdr:rowOff>
                  </to>
                </anchor>
              </controlPr>
            </control>
          </mc:Choice>
        </mc:AlternateContent>
        <mc:AlternateContent xmlns:mc="http://schemas.openxmlformats.org/markup-compatibility/2006">
          <mc:Choice Requires="x14">
            <control shapeId="1569250" r:id="rId5" name="Button 4578">
              <controlPr defaultSize="0" print="0" autoLine="0" autoPict="0" macro="[0]!ButtonD3_CloseAll">
                <anchor moveWithCells="1" sizeWithCells="1">
                  <from>
                    <xdr:col>2</xdr:col>
                    <xdr:colOff>4105275</xdr:colOff>
                    <xdr:row>3</xdr:row>
                    <xdr:rowOff>95250</xdr:rowOff>
                  </from>
                  <to>
                    <xdr:col>6</xdr:col>
                    <xdr:colOff>209550</xdr:colOff>
                    <xdr:row>5</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Communication" ma:contentTypeID="0x010100F92FB91056B24E40ACCE93A804002EFF001822ADB6403249B6AC60D10F8970E85E0002324C79913E41DFAC45BE82D1D0F324002665D754CEA35D49A205CF49138C8367" ma:contentTypeVersion="212" ma:contentTypeDescription="The main level of classification for the document" ma:contentTypeScope="" ma:versionID="4e69245bf4bcf58a20ac5b314828aae6">
  <xsd:schema xmlns:xsd="http://www.w3.org/2001/XMLSchema" xmlns:xs="http://www.w3.org/2001/XMLSchema" xmlns:p="http://schemas.microsoft.com/office/2006/metadata/properties" xmlns:ns1="http://schemas.microsoft.com/sharepoint/v3" xmlns:ns2="5853e249-3efc-412b-93d1-e2f4d7003703" xmlns:ns3="d23a570b-d7a9-49ca-a34c-8afb8206b4bf" targetNamespace="http://schemas.microsoft.com/office/2006/metadata/properties" ma:root="true" ma:fieldsID="8486fb627453461f73c3b84e3edf2656" ns1:_="" ns2:_="" ns3:_="">
    <xsd:import namespace="http://schemas.microsoft.com/sharepoint/v3"/>
    <xsd:import namespace="5853e249-3efc-412b-93d1-e2f4d7003703"/>
    <xsd:import namespace="d23a570b-d7a9-49ca-a34c-8afb8206b4bf"/>
    <xsd:element name="properties">
      <xsd:complexType>
        <xsd:sequence>
          <xsd:element name="documentManagement">
            <xsd:complexType>
              <xsd:all>
                <xsd:element ref="ns1:ECDC_Description" minOccurs="0"/>
                <xsd:element ref="ns2:ECDC_DMS_Author" minOccurs="0"/>
                <xsd:element ref="ns3:m4f2abd528a9430bb1514981700fe204" minOccurs="0"/>
                <xsd:element ref="ns3:TaxCatchAll" minOccurs="0"/>
                <xsd:element ref="ns3:TaxCatchAllLabel" minOccurs="0"/>
                <xsd:element ref="ns2:ECDC_DMS_Communication_Document_Type0" minOccurs="0"/>
                <xsd:element ref="ns2:ECDC_Subject_whatTaxHTField0" minOccurs="0"/>
                <xsd:element ref="ns2:ECDC_Subject_doesTaxHTField0" minOccurs="0"/>
                <xsd:element ref="ns2:ECDC_Subject_whoTaxHTField0" minOccurs="0"/>
                <xsd:element ref="ns3:ff0459edc9514eb0baaeb2ab50aaa8de" minOccurs="0"/>
                <xsd:element ref="ns3:ECDC_DMS_Meeting_Date" minOccurs="0"/>
                <xsd:element ref="ns3:TaxKeywordTaxHTField" minOccurs="0"/>
                <xsd:element ref="ns2:ECDC_DMS_Project0" minOccurs="0"/>
                <xsd:element ref="ns3:bf6f88d3567d49708e6ddfea625f3427" minOccurs="0"/>
                <xsd:element ref="ns2:ECDC_DMS_MIS_Activity_code0" minOccurs="0"/>
                <xsd:element ref="ns2:ECDC_DMS_Country0" minOccurs="0"/>
                <xsd:element ref="ns2:ECDC_DMS_Section" minOccurs="0"/>
                <xsd:element ref="ns2:ECDC_DMS_Group" minOccurs="0"/>
                <xsd:element ref="ns2:ECDC_DMS_Is_Public" minOccurs="0"/>
                <xsd:element ref="ns2:ECDC_DMS_Previous_Location" minOccurs="0"/>
                <xsd:element ref="ns2:ECDC_DMS_Previous_Creation_Date" minOccurs="0"/>
                <xsd:element ref="ns2:ECDC_Target_audienc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CDC_Description" ma:index="2" nillable="true" ma:displayName="Description" ma:internalName="ECDC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53e249-3efc-412b-93d1-e2f4d7003703" elementFormDefault="qualified">
    <xsd:import namespace="http://schemas.microsoft.com/office/2006/documentManagement/types"/>
    <xsd:import namespace="http://schemas.microsoft.com/office/infopath/2007/PartnerControls"/>
    <xsd:element name="ECDC_DMS_Author" ma:index="3" nillable="true" ma:displayName="Owner" ma:description="An ECDC user or group(s) of users that are responsible for the document" ma:format="Hyperlink" ma:internalName="ECDC_DMS_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CDC_DMS_Communication_Document_Type0" ma:index="8" ma:taxonomy="true" ma:internalName="ECDC_DMS_Communication_Document_Type0" ma:taxonomyFieldName="ECDC_DMS_Communication_Document_Type" ma:displayName="Document Type" ma:readOnly="false" ma:default="" ma:fieldId="{8ddf4bec-7711-41e1-8e54-79ea39be2c7b}" ma:taxonomyMulti="true" ma:sspId="de887f88-4a24-49db-a549-4c3cbb517053" ma:termSetId="05694767-788d-4e99-ad07-3dd6ddb61ccc" ma:anchorId="adf095c3-d0d5-4cca-afca-cf1c4c9d62a9" ma:open="false" ma:isKeyword="false">
      <xsd:complexType>
        <xsd:sequence>
          <xsd:element ref="pc:Terms" minOccurs="0" maxOccurs="1"/>
        </xsd:sequence>
      </xsd:complexType>
    </xsd:element>
    <xsd:element name="ECDC_Subject_whatTaxHTField0" ma:index="10" ma:taxonomy="true" ma:internalName="ECDC_Subject_whatTaxHTField0" ma:taxonomyFieldName="ECDC_Subject_what" ma:displayName="Topic" ma:default="" ma:fieldId="{7525aafd-95ab-48e0-925f-ead7584e2866}" ma:taxonomyMulti="true" ma:sspId="de887f88-4a24-49db-a549-4c3cbb517053" ma:termSetId="b09c8666-4e2c-4f19-91e4-8f1fe34bcccd" ma:anchorId="00000000-0000-0000-0000-000000000000" ma:open="false" ma:isKeyword="false">
      <xsd:complexType>
        <xsd:sequence>
          <xsd:element ref="pc:Terms" minOccurs="0" maxOccurs="1"/>
        </xsd:sequence>
      </xsd:complexType>
    </xsd:element>
    <xsd:element name="ECDC_Subject_doesTaxHTField0" ma:index="12" nillable="true" ma:taxonomy="true" ma:internalName="ECDC_Subject_doesTaxHTField0" ma:taxonomyFieldName="ECDC_Subject_does" ma:displayName="Activity" ma:default="" ma:fieldId="{f4f89794-25e3-44dd-a94e-7e4212ed52cb}" ma:taxonomyMulti="true" ma:sspId="de887f88-4a24-49db-a549-4c3cbb517053" ma:termSetId="380f87da-0f7e-4cf1-ad09-525006c4d164" ma:anchorId="00000000-0000-0000-0000-000000000000" ma:open="false" ma:isKeyword="false">
      <xsd:complexType>
        <xsd:sequence>
          <xsd:element ref="pc:Terms" minOccurs="0" maxOccurs="1"/>
        </xsd:sequence>
      </xsd:complexType>
    </xsd:element>
    <xsd:element name="ECDC_Subject_whoTaxHTField0" ma:index="14" nillable="true" ma:taxonomy="true" ma:internalName="ECDC_Subject_whoTaxHTField0" ma:taxonomyFieldName="ECDC_Subject_who" ma:displayName="Actor" ma:default="" ma:fieldId="{abe70a07-b4c4-4a08-b47f-19f4275c5dd3}" ma:taxonomyMulti="true" ma:sspId="de887f88-4a24-49db-a549-4c3cbb517053" ma:termSetId="725f5f6f-0471-44ec-8ccb-6de6d3e4909b" ma:anchorId="00000000-0000-0000-0000-000000000000" ma:open="false" ma:isKeyword="false">
      <xsd:complexType>
        <xsd:sequence>
          <xsd:element ref="pc:Terms" minOccurs="0" maxOccurs="1"/>
        </xsd:sequence>
      </xsd:complexType>
    </xsd:element>
    <xsd:element name="ECDC_DMS_Project0" ma:index="24" nillable="true" ma:taxonomy="true" ma:internalName="ECDC_DMS_Project0" ma:taxonomyFieldName="ECDC_DMS_Project" ma:displayName="Project" ma:readOnly="false" ma:default="" ma:fieldId="{951a5c61-3e7d-4f5e-ad41-b76025ccfaa6}" ma:taxonomyMulti="true" ma:sspId="de887f88-4a24-49db-a549-4c3cbb517053" ma:termSetId="83bc1c21-e08b-4faa-97f2-3f7a70f36fcc" ma:anchorId="00000000-0000-0000-0000-000000000000" ma:open="false" ma:isKeyword="false">
      <xsd:complexType>
        <xsd:sequence>
          <xsd:element ref="pc:Terms" minOccurs="0" maxOccurs="1"/>
        </xsd:sequence>
      </xsd:complexType>
    </xsd:element>
    <xsd:element name="ECDC_DMS_MIS_Activity_code0" ma:index="28" nillable="true" ma:taxonomy="true" ma:internalName="ECDC_DMS_MIS_Activity_code0" ma:taxonomyFieldName="ECDC_DMS_MIS_Activity_code" ma:displayName="MIS Activity code" ma:readOnly="false" ma:default="" ma:fieldId="{8cb6b235-d851-4acc-9843-ae912a313215}" ma:taxonomyMulti="true" ma:sspId="de887f88-4a24-49db-a549-4c3cbb517053" ma:termSetId="141081f5-dfc8-474c-9d5b-c9b39840f641" ma:anchorId="00000000-0000-0000-0000-000000000000" ma:open="false" ma:isKeyword="false">
      <xsd:complexType>
        <xsd:sequence>
          <xsd:element ref="pc:Terms" minOccurs="0" maxOccurs="1"/>
        </xsd:sequence>
      </xsd:complexType>
    </xsd:element>
    <xsd:element name="ECDC_DMS_Country0" ma:index="30" nillable="true" ma:taxonomy="true" ma:internalName="ECDC_DMS_Country0" ma:taxonomyFieldName="ECDC_DMS_Country" ma:displayName="Country" ma:readOnly="false" ma:default="" ma:fieldId="{55706165-e828-40c8-8ef4-7f53aaba5845}" ma:taxonomyMulti="true" ma:sspId="de887f88-4a24-49db-a549-4c3cbb517053" ma:termSetId="1ff710a1-673a-41e0-bfbc-1a0da05ecc90" ma:anchorId="00000000-0000-0000-0000-000000000000" ma:open="true" ma:isKeyword="false">
      <xsd:complexType>
        <xsd:sequence>
          <xsd:element ref="pc:Terms" minOccurs="0" maxOccurs="1"/>
        </xsd:sequence>
      </xsd:complexType>
    </xsd:element>
    <xsd:element name="ECDC_DMS_Section" ma:index="32" nillable="true" ma:displayName="Section" ma:description="Indicates the creator users ECDC Unit" ma:hidden="true" ma:internalName="ECDC_DMS_Section" ma:readOnly="false">
      <xsd:simpleType>
        <xsd:restriction base="dms:Text"/>
      </xsd:simpleType>
    </xsd:element>
    <xsd:element name="ECDC_DMS_Group" ma:index="33" nillable="true" ma:displayName="Group" ma:description="Indicates the creator users ECDC Group" ma:hidden="true" ma:internalName="ECDC_DMS_Group" ma:readOnly="false">
      <xsd:simpleType>
        <xsd:restriction base="dms:Text"/>
      </xsd:simpleType>
    </xsd:element>
    <xsd:element name="ECDC_DMS_Is_Public" ma:index="34" nillable="true" ma:displayName="Is Public" ma:default="0" ma:description="The document could be made available in external systems (Eg: Portal)" ma:internalName="ECDC_DMS_Is_Public" ma:readOnly="false">
      <xsd:simpleType>
        <xsd:restriction base="dms:Boolean"/>
      </xsd:simpleType>
    </xsd:element>
    <xsd:element name="ECDC_DMS_Previous_Location" ma:index="35" nillable="true" ma:displayName="Previous Location" ma:description="Some useful information about where the document was stored before (Eg: Shared Drives, Unit Drives, etc.)" ma:hidden="true" ma:internalName="ECDC_DMS_Previous_Location" ma:readOnly="false">
      <xsd:simpleType>
        <xsd:restriction base="dms:Text"/>
      </xsd:simpleType>
    </xsd:element>
    <xsd:element name="ECDC_DMS_Previous_Creation_Date" ma:index="36" nillable="true" ma:displayName="Previous Creation Date" ma:default="[today]" ma:description="An earlier publication date or a previous relevant date of the document" ma:hidden="true" ma:internalName="ECDC_DMS_Previous_Creation_Date" ma:readOnly="false">
      <xsd:simpleType>
        <xsd:restriction base="dms:DateTime"/>
      </xsd:simpleType>
    </xsd:element>
    <xsd:element name="ECDC_Target_audienceTaxHTField0" ma:index="37" nillable="true" ma:taxonomy="true" ma:internalName="ECDC_Target_audienceTaxHTField0" ma:taxonomyFieldName="ECDC_Target_audience" ma:displayName="Target audience" ma:default="" ma:fieldId="{234ea4f9-252c-4d49-a519-4a376f3ed4d7}" ma:taxonomyMulti="true" ma:sspId="de887f88-4a24-49db-a549-4c3cbb517053" ma:termSetId="de5002ed-06b4-47ae-8592-fd6a24aa93a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a570b-d7a9-49ca-a34c-8afb8206b4bf" elementFormDefault="qualified">
    <xsd:import namespace="http://schemas.microsoft.com/office/2006/documentManagement/types"/>
    <xsd:import namespace="http://schemas.microsoft.com/office/infopath/2007/PartnerControls"/>
    <xsd:element name="m4f2abd528a9430bb1514981700fe204" ma:index="4" ma:taxonomy="true" ma:internalName="m4f2abd528a9430bb1514981700fe204" ma:taxonomyFieldName="ECDC_DMS_Organigramme" ma:displayName="ECDC Organigramme" ma:readOnly="false" ma:fieldId="{64f2abd5-28a9-430b-b151-4981700fe204}" ma:taxonomyMulti="true" ma:sspId="de887f88-4a24-49db-a549-4c3cbb517053" ma:termSetId="0a8715e9-9613-4f3d-9487-c066723ad7a7" ma:anchorId="00000000-0000-0000-0000-000000000000" ma:open="false" ma:isKeyword="false">
      <xsd:complexType>
        <xsd:sequence>
          <xsd:element ref="pc:Terms" minOccurs="0" maxOccurs="1"/>
        </xsd:sequence>
      </xsd:complexType>
    </xsd:element>
    <xsd:element name="TaxCatchAll" ma:index="5" nillable="true" ma:displayName="Taxonomy Catch All Column" ma:description="" ma:hidden="true" ma:list="{3e5925a3-a52f-4d08-a0f0-da9b33f289cc}" ma:internalName="TaxCatchAll" ma:showField="CatchAllData"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description="" ma:hidden="true" ma:list="{3e5925a3-a52f-4d08-a0f0-da9b33f289cc}" ma:internalName="TaxCatchAllLabel" ma:readOnly="true" ma:showField="CatchAllDataLabel" ma:web="5853e249-3efc-412b-93d1-e2f4d7003703">
      <xsd:complexType>
        <xsd:complexContent>
          <xsd:extension base="dms:MultiChoiceLookup">
            <xsd:sequence>
              <xsd:element name="Value" type="dms:Lookup" maxOccurs="unbounded" minOccurs="0" nillable="true"/>
            </xsd:sequence>
          </xsd:extension>
        </xsd:complexContent>
      </xsd:complexType>
    </xsd:element>
    <xsd:element name="ff0459edc9514eb0baaeb2ab50aaa8de" ma:index="16" nillable="true" ma:taxonomy="true" ma:internalName="ff0459edc9514eb0baaeb2ab50aaa8de" ma:taxonomyFieldName="Meeting_x0020_Code" ma:displayName="Meeting Code" ma:readOnly="false" ma:default="" ma:fieldId="{ff0459ed-c951-4eb0-baae-b2ab50aaa8de}" ma:sspId="de887f88-4a24-49db-a549-4c3cbb517053" ma:termSetId="edec69b4-0510-43be-8a98-012c8d4b4d60" ma:anchorId="00000000-0000-0000-0000-000000000000" ma:open="true" ma:isKeyword="false">
      <xsd:complexType>
        <xsd:sequence>
          <xsd:element ref="pc:Terms" minOccurs="0" maxOccurs="1"/>
        </xsd:sequence>
      </xsd:complexType>
    </xsd:element>
    <xsd:element name="ECDC_DMS_Meeting_Date" ma:index="18" nillable="true" ma:displayName="Meeting date" ma:description="The date of meeting (1) the document belongs to or (2) was discussed, reviewed or approved." ma:format="DateOnly" ma:internalName="ECDC_DMS_Meeting_Date" ma:readOnly="false">
      <xsd:simpleType>
        <xsd:restriction base="dms:DateTime"/>
      </xsd:simpleType>
    </xsd:element>
    <xsd:element name="TaxKeywordTaxHTField" ma:index="22" nillable="true" ma:taxonomy="true" ma:internalName="TaxKeywordTaxHTField" ma:taxonomyFieldName="TaxKeyword" ma:displayName="Additional Keywords" ma:fieldId="{23f27201-bee3-471e-b2e7-b64fd8b7ca38}" ma:taxonomyMulti="true" ma:sspId="de887f88-4a24-49db-a549-4c3cbb517053" ma:termSetId="00000000-0000-0000-0000-000000000000" ma:anchorId="00000000-0000-0000-0000-000000000000" ma:open="true" ma:isKeyword="true">
      <xsd:complexType>
        <xsd:sequence>
          <xsd:element ref="pc:Terms" minOccurs="0" maxOccurs="1"/>
        </xsd:sequence>
      </xsd:complexType>
    </xsd:element>
    <xsd:element name="bf6f88d3567d49708e6ddfea625f3427" ma:index="26" nillable="true" ma:taxonomy="true" ma:internalName="bf6f88d3567d49708e6ddfea625f3427" ma:taxonomyFieldName="DMS_x0020_Product" ma:displayName="Product" ma:readOnly="false" ma:default="" ma:fieldId="{bf6f88d3-567d-4970-8e6d-dfea625f3427}" ma:taxonomyMulti="true" ma:sspId="de887f88-4a24-49db-a549-4c3cbb517053" ma:termSetId="765c2105-95ad-4131-ade8-84f64ee0a1c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ECDC_Subject_whatTaxHTField0 xmlns="5853e249-3efc-412b-93d1-e2f4d7003703">
      <Terms xmlns="http://schemas.microsoft.com/office/infopath/2007/PartnerControls">
        <TermInfo xmlns="http://schemas.microsoft.com/office/infopath/2007/PartnerControls">
          <TermName xmlns="http://schemas.microsoft.com/office/infopath/2007/PartnerControls">public health emergency</TermName>
          <TermId xmlns="http://schemas.microsoft.com/office/infopath/2007/PartnerControls">aae23c87-e71a-46da-a106-0f177a6dede2</TermId>
        </TermInfo>
      </Terms>
    </ECDC_Subject_whatTaxHTField0>
    <ECDC_Description xmlns="http://schemas.microsoft.com/sharepoint/v3" xsi:nil="true"/>
    <TaxKeywordTaxHTField xmlns="d23a570b-d7a9-49ca-a34c-8afb8206b4bf">
      <Terms xmlns="http://schemas.microsoft.com/office/infopath/2007/PartnerControls">
        <TermInfo xmlns="http://schemas.microsoft.com/office/infopath/2007/PartnerControls">
          <TermName xmlns="http://schemas.microsoft.com/office/infopath/2007/PartnerControls">Editors's choice</TermName>
          <TermId xmlns="http://schemas.microsoft.com/office/infopath/2007/PartnerControls">2541fd23-0382-42c3-9135-86b5721c4179</TermId>
        </TermInfo>
      </Terms>
    </TaxKeywordTaxHTField>
    <ECDC_DMS_Previous_Location xmlns="5853e249-3efc-412b-93d1-e2f4d7003703" xsi:nil="true"/>
    <TaxCatchAll xmlns="d23a570b-d7a9-49ca-a34c-8afb8206b4bf">
      <Value>1241</Value>
      <Value>1164</Value>
      <Value>345</Value>
      <Value>669</Value>
    </TaxCatchAll>
    <ECDC_DMS_Group xmlns="5853e249-3efc-412b-93d1-e2f4d7003703">Publications</ECDC_DMS_Group>
    <ff0459edc9514eb0baaeb2ab50aaa8de xmlns="d23a570b-d7a9-49ca-a34c-8afb8206b4bf">
      <Terms xmlns="http://schemas.microsoft.com/office/infopath/2007/PartnerControls"/>
    </ff0459edc9514eb0baaeb2ab50aaa8de>
    <ECDC_DMS_Previous_Creation_Date xmlns="5853e249-3efc-412b-93d1-e2f4d7003703">2018-05-16T14:27:00+00:00</ECDC_DMS_Previous_Creation_Date>
    <ECDC_Target_audienceTaxHTField0 xmlns="5853e249-3efc-412b-93d1-e2f4d7003703">
      <Terms xmlns="http://schemas.microsoft.com/office/infopath/2007/PartnerControls"/>
    </ECDC_Target_audienceTaxHTField0>
    <ECDC_DMS_Communication_Document_Type0 xmlns="5853e249-3efc-412b-93d1-e2f4d7003703">
      <Terms xmlns="http://schemas.microsoft.com/office/infopath/2007/PartnerControls">
        <TermInfo xmlns="http://schemas.microsoft.com/office/infopath/2007/PartnerControls">
          <TermName xmlns="http://schemas.microsoft.com/office/infopath/2007/PartnerControls">first edit</TermName>
          <TermId xmlns="http://schemas.microsoft.com/office/infopath/2007/PartnerControls">80850886-251b-4f02-9aa9-b2af2dccb954</TermId>
        </TermInfo>
      </Terms>
    </ECDC_DMS_Communication_Document_Type0>
    <m4f2abd528a9430bb1514981700fe204 xmlns="d23a570b-d7a9-49ca-a34c-8afb8206b4bf">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5ba51513-6ee6-4aab-abac-3d87b7b8a9c3</TermId>
        </TermInfo>
      </Terms>
    </m4f2abd528a9430bb1514981700fe204>
    <ECDC_DMS_Section xmlns="5853e249-3efc-412b-93d1-e2f4d7003703">Communication Support</ECDC_DMS_Section>
    <ECDC_DMS_Project0 xmlns="5853e249-3efc-412b-93d1-e2f4d7003703">
      <Terms xmlns="http://schemas.microsoft.com/office/infopath/2007/PartnerControls"/>
    </ECDC_DMS_Project0>
    <ECDC_DMS_Country0 xmlns="5853e249-3efc-412b-93d1-e2f4d7003703">
      <Terms xmlns="http://schemas.microsoft.com/office/infopath/2007/PartnerControls"/>
    </ECDC_DMS_Country0>
    <ECDC_DMS_Meeting_Date xmlns="d23a570b-d7a9-49ca-a34c-8afb8206b4bf" xsi:nil="true"/>
    <ECDC_DMS_Author xmlns="5853e249-3efc-412b-93d1-e2f4d7003703">
      <UserInfo>
        <DisplayName/>
        <AccountId>197</AccountId>
        <AccountType/>
      </UserInfo>
    </ECDC_DMS_Author>
    <ECDC_Subject_doesTaxHTField0 xmlns="5853e249-3efc-412b-93d1-e2f4d7003703">
      <Terms xmlns="http://schemas.microsoft.com/office/infopath/2007/PartnerControls"/>
    </ECDC_Subject_doesTaxHTField0>
    <ECDC_DMS_MIS_Activity_code0 xmlns="5853e249-3efc-412b-93d1-e2f4d7003703">
      <Terms xmlns="http://schemas.microsoft.com/office/infopath/2007/PartnerControls"/>
    </ECDC_DMS_MIS_Activity_code0>
    <ECDC_Subject_whoTaxHTField0 xmlns="5853e249-3efc-412b-93d1-e2f4d7003703">
      <Terms xmlns="http://schemas.microsoft.com/office/infopath/2007/PartnerControls"/>
    </ECDC_Subject_whoTaxHTField0>
    <ECDC_DMS_Is_Public xmlns="5853e249-3efc-412b-93d1-e2f4d7003703">false</ECDC_DMS_Is_Public>
    <bf6f88d3567d49708e6ddfea625f3427 xmlns="d23a570b-d7a9-49ca-a34c-8afb8206b4bf">
      <Terms xmlns="http://schemas.microsoft.com/office/infopath/2007/PartnerControls"/>
    </bf6f88d3567d49708e6ddfea625f3427>
  </documentManagement>
</p:properties>
</file>

<file path=customXml/item5.xml><?xml version="1.0" encoding="utf-8"?>
<?mso-contentType ?>
<SharedContentType xmlns="Microsoft.SharePoint.Taxonomy.ContentTypeSync" SourceId="de887f88-4a24-49db-a549-4c3cbb517053" ContentTypeId="0x010100F92FB91056B24E40ACCE93A804002EFF001822ADB6403249B6AC60D10F8970E85E0002324C79913E41DFAC45BE82D1D0F324" PreviousValue="true"/>
</file>

<file path=customXml/item6.xml><?xml version="1.0" encoding="utf-8"?>
<LongProperties xmlns="http://schemas.microsoft.com/office/2006/metadata/longProperti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7E3ED75E-4C21-4290-9CB2-28613CCD4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53e249-3efc-412b-93d1-e2f4d7003703"/>
    <ds:schemaRef ds:uri="d23a570b-d7a9-49ca-a34c-8afb8206b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E34141-7C96-4AB0-8947-A148B2E285BB}">
  <ds:schemaRefs>
    <ds:schemaRef ds:uri="http://schemas.microsoft.com/sharepoint/v3/contenttype/forms"/>
  </ds:schemaRefs>
</ds:datastoreItem>
</file>

<file path=customXml/itemProps3.xml><?xml version="1.0" encoding="utf-8"?>
<ds:datastoreItem xmlns:ds="http://schemas.openxmlformats.org/officeDocument/2006/customXml" ds:itemID="{C9053258-AB1D-4C95-ADB6-2E3B627DEA39}">
  <ds:schemaRefs>
    <ds:schemaRef ds:uri="http://schemas.microsoft.com/sharepoint/events"/>
  </ds:schemaRefs>
</ds:datastoreItem>
</file>

<file path=customXml/itemProps4.xml><?xml version="1.0" encoding="utf-8"?>
<ds:datastoreItem xmlns:ds="http://schemas.openxmlformats.org/officeDocument/2006/customXml" ds:itemID="{62A65609-E9C0-4E35-983E-6BBE62BF7404}">
  <ds:schemaRefs>
    <ds:schemaRef ds:uri="http://schemas.microsoft.com/office/2006/metadata/properties"/>
    <ds:schemaRef ds:uri="http://schemas.microsoft.com/office/infopath/2007/PartnerControls"/>
    <ds:schemaRef ds:uri="5853e249-3efc-412b-93d1-e2f4d7003703"/>
    <ds:schemaRef ds:uri="http://schemas.microsoft.com/sharepoint/v3"/>
    <ds:schemaRef ds:uri="d23a570b-d7a9-49ca-a34c-8afb8206b4bf"/>
  </ds:schemaRefs>
</ds:datastoreItem>
</file>

<file path=customXml/itemProps5.xml><?xml version="1.0" encoding="utf-8"?>
<ds:datastoreItem xmlns:ds="http://schemas.openxmlformats.org/officeDocument/2006/customXml" ds:itemID="{C0110592-E120-4924-AAD1-19818280EACE}">
  <ds:schemaRefs>
    <ds:schemaRef ds:uri="Microsoft.SharePoint.Taxonomy.ContentTypeSync"/>
  </ds:schemaRefs>
</ds:datastoreItem>
</file>

<file path=customXml/itemProps6.xml><?xml version="1.0" encoding="utf-8"?>
<ds:datastoreItem xmlns:ds="http://schemas.openxmlformats.org/officeDocument/2006/customXml" ds:itemID="{B0098D88-FCAD-4526-B5B0-9BE2F409519E}">
  <ds:schemaRefs>
    <ds:schemaRef ds:uri="http://schemas.microsoft.com/office/2006/metadata/longProperties"/>
  </ds:schemaRefs>
</ds:datastoreItem>
</file>

<file path=customXml/itemProps7.xml><?xml version="1.0" encoding="utf-8"?>
<ds:datastoreItem xmlns:ds="http://schemas.openxmlformats.org/officeDocument/2006/customXml" ds:itemID="{20E29A65-A5F9-41DF-B9DE-B3C4ACEF71C4}">
  <ds:schemaRefs>
    <ds:schemaRef ds:uri="http://schemas.microsoft.com/office/2006/metadata/customXsn"/>
  </ds:schemaRefs>
</ds:datastoreItem>
</file>

<file path=docProps/app.xml><?xml version="1.0" encoding="utf-8"?>
<ap:Properties xmlns:vt="http://schemas.openxmlformats.org/officeDocument/2006/docPropsVTypes" xmlns:ap="http://schemas.openxmlformats.org/officeDocument/2006/extended-properties">
  <ap:Template/>
  <ap:Application>Microsoft Excel</ap:Application>
  <ap:DocSecurity>0</ap:DocSecurity>
  <ap:ScaleCrop>false</ap:ScaleCrop>
  <ap:HeadingPairs>
    <vt:vector baseType="variant" size="4">
      <vt:variant>
        <vt:lpstr>Worksheets</vt:lpstr>
      </vt:variant>
      <vt:variant>
        <vt:i4>17</vt:i4>
      </vt:variant>
      <vt:variant>
        <vt:lpstr>Named Ranges</vt:lpstr>
      </vt:variant>
      <vt:variant>
        <vt:i4>12</vt:i4>
      </vt:variant>
    </vt:vector>
  </ap:HeadingPairs>
  <ap:TitlesOfParts>
    <vt:vector baseType="lpstr" size="29">
      <vt:lpstr>11</vt:lpstr>
      <vt:lpstr>1</vt:lpstr>
      <vt:lpstr>2</vt:lpstr>
      <vt:lpstr>3</vt:lpstr>
      <vt:lpstr>Въведение</vt:lpstr>
      <vt:lpstr>Рамка</vt:lpstr>
      <vt:lpstr>D1</vt:lpstr>
      <vt:lpstr>D2</vt:lpstr>
      <vt:lpstr>D3</vt:lpstr>
      <vt:lpstr>D4</vt:lpstr>
      <vt:lpstr>D5</vt:lpstr>
      <vt:lpstr>D6</vt:lpstr>
      <vt:lpstr>D7</vt:lpstr>
      <vt:lpstr>Резюме</vt:lpstr>
      <vt:lpstr>Общ преглед на BSI и CSI</vt:lpstr>
      <vt:lpstr>Figures</vt:lpstr>
      <vt:lpstr>Рамка на СЗО</vt:lpstr>
      <vt:lpstr>'D1'!Print_Area</vt:lpstr>
      <vt:lpstr>'D2'!Print_Area</vt:lpstr>
      <vt:lpstr>'D3'!Print_Area</vt:lpstr>
      <vt:lpstr>'D4'!Print_Area</vt:lpstr>
      <vt:lpstr>'D5'!Print_Area</vt:lpstr>
      <vt:lpstr>'D6'!Print_Area</vt:lpstr>
      <vt:lpstr>'D7'!Print_Area</vt:lpstr>
      <vt:lpstr>Въведение!Print_Area</vt:lpstr>
      <vt:lpstr>'Общ преглед на BSI и CSI'!Print_Area</vt:lpstr>
      <vt:lpstr>Рамка!Print_Area</vt:lpstr>
      <vt:lpstr>'Рамка на СЗО'!Print_Area</vt:lpstr>
      <vt:lpstr>Резюме!Print_Area</vt:lpstr>
    </vt:vector>
  </ap:TitlesOfParts>
  <ap:Manager/>
  <ap:Company>CDT</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HEPSA tool</dc:title>
  <dc:subject/>
  <dc:creator>CDT</dc:creator>
  <keywords>Editors's choice</keywords>
  <dc:description/>
  <lastModifiedBy>CDT</lastModifiedBy>
  <lastPrinted>2018-02-07T14:25:59.0000000Z</lastPrinted>
  <dcterms:created xsi:type="dcterms:W3CDTF">2015-03-02T09:49:08.0000000Z</dcterms:created>
  <dcterms:modified xsi:type="dcterms:W3CDTF">2019-01-18T09:26:58.0000000Z</dcterms:modified>
  <category/>
</coreProperties>
</file>

<file path=docProps/custom.xml><?xml version="1.0" encoding="utf-8"?>
<Properties xmlns="http://schemas.openxmlformats.org/officeDocument/2006/custom-properties" xmlns:vt="http://schemas.openxmlformats.org/officeDocument/2006/docPropsVTypes">
  <property fmtid="{D5CDD505-2E9C-101B-9397-08002B2CF9AE}" pid="2" name="ECDC_DMS_Organigramme">
    <vt:lpwstr>345;#Publications|5ba51513-6ee6-4aab-abac-3d87b7b8a9c3</vt:lpwstr>
  </property>
  <property fmtid="{D5CDD505-2E9C-101B-9397-08002B2CF9AE}" pid="3" name="_dlc_DocId">
    <vt:lpwstr>DMSPHC-1414929164-474</vt:lpwstr>
  </property>
  <property fmtid="{D5CDD505-2E9C-101B-9397-08002B2CF9AE}" pid="4" name="_dlc_DocIdItemGuid">
    <vt:lpwstr>145a47b7-03a6-43d0-9efb-71de7fe430bc</vt:lpwstr>
  </property>
  <property fmtid="{D5CDD505-2E9C-101B-9397-08002B2CF9AE}" pid="5" name="_dlc_DocIdUrl">
    <vt:lpwstr>http://dms.ecdcnet.europa.eu/sites/phc/externalcomms/publications/_layouts/15/DocIdRedir.aspx?ID=DMSPHC-1414929164-474, DMSPHC-1414929164-474</vt:lpwstr>
  </property>
  <property fmtid="{D5CDD505-2E9C-101B-9397-08002B2CF9AE}" pid="6" name="display_urn:schemas-microsoft-com:office:office#ECDC_DMS_Author">
    <vt:lpwstr>Uwe Kreisel</vt:lpwstr>
  </property>
  <property fmtid="{D5CDD505-2E9C-101B-9397-08002B2CF9AE}" pid="7" name="TaxKeyword">
    <vt:lpwstr>1164;#Editors's choice|2541fd23-0382-42c3-9135-86b5721c4179</vt:lpwstr>
  </property>
  <property fmtid="{D5CDD505-2E9C-101B-9397-08002B2CF9AE}" pid="8" name="ECDC_Subject_does">
    <vt:lpwstr/>
  </property>
  <property fmtid="{D5CDD505-2E9C-101B-9397-08002B2CF9AE}" pid="9" name="Meeting Code">
    <vt:lpwstr/>
  </property>
  <property fmtid="{D5CDD505-2E9C-101B-9397-08002B2CF9AE}" pid="10" name="ECDC_Subject_who">
    <vt:lpwstr/>
  </property>
  <property fmtid="{D5CDD505-2E9C-101B-9397-08002B2CF9AE}" pid="11" name="ECDC_DMS_Project">
    <vt:lpwstr/>
  </property>
  <property fmtid="{D5CDD505-2E9C-101B-9397-08002B2CF9AE}" pid="12" name="DMS Product">
    <vt:lpwstr/>
  </property>
  <property fmtid="{D5CDD505-2E9C-101B-9397-08002B2CF9AE}" pid="13" name="ECDC_Subject_what">
    <vt:lpwstr>669;#public health emergency|aae23c87-e71a-46da-a106-0f177a6dede2</vt:lpwstr>
  </property>
  <property fmtid="{D5CDD505-2E9C-101B-9397-08002B2CF9AE}" pid="14" name="ECDC_DMS_Country">
    <vt:lpwstr/>
  </property>
  <property fmtid="{D5CDD505-2E9C-101B-9397-08002B2CF9AE}" pid="15" name="ECDC_DMS_Communication_Document_Type">
    <vt:lpwstr>1241;#first edit|80850886-251b-4f02-9aa9-b2af2dccb954</vt:lpwstr>
  </property>
  <property fmtid="{D5CDD505-2E9C-101B-9397-08002B2CF9AE}" pid="16" name="ECDC_DMS_MIS_Activity_code">
    <vt:lpwstr/>
  </property>
  <property fmtid="{D5CDD505-2E9C-101B-9397-08002B2CF9AE}" pid="17" name="ECDC_Target_audience">
    <vt:lpwstr/>
  </property>
  <property fmtid="{D5CDD505-2E9C-101B-9397-08002B2CF9AE}" pid="18" name="JobId">
    <vt:lpwstr>635c0d24-b245-4b46-bd23-a99200ec4765</vt:lpwstr>
  </property>
</Properties>
</file>