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4"/>
  </bookViews>
  <sheets>
    <sheet name="11" sheetId="18" state="hidden" r:id="rId1"/>
    <sheet name="1" sheetId="14" state="hidden" r:id="rId2"/>
    <sheet name="2" sheetId="15" state="hidden" r:id="rId3"/>
    <sheet name="3" sheetId="17" state="hidden" r:id="rId4"/>
    <sheet name="Úvod" sheetId="79" r:id="rId5"/>
    <sheet name="Rámec" sheetId="81" r:id="rId6"/>
    <sheet name="D1" sheetId="73" r:id="rId7"/>
    <sheet name="D2" sheetId="74" r:id="rId8"/>
    <sheet name="D3" sheetId="75" r:id="rId9"/>
    <sheet name="D4" sheetId="70" r:id="rId10"/>
    <sheet name="D5" sheetId="76" r:id="rId11"/>
    <sheet name="D6" sheetId="78" r:id="rId12"/>
    <sheet name="D7" sheetId="77" r:id="rId13"/>
    <sheet name="Shrnutí" sheetId="27" r:id="rId14"/>
    <sheet name="Přehled BSI a CSI" sheetId="85" r:id="rId15"/>
    <sheet name="Figures" sheetId="56" state="hidden" r:id="rId16"/>
    <sheet name="Rámec WHO" sheetId="84" r:id="rId17"/>
  </sheets>
  <definedNames>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0">'D5'!$A$1:$AG$65</definedName>
    <definedName name="_xlnm.Print_Area" localSheetId="11">'D6'!$A$1:$AF$22</definedName>
    <definedName name="_xlnm.Print_Area" localSheetId="12">'D7'!$A$1:$AF$19</definedName>
    <definedName name="_xlnm.Print_Area" localSheetId="14">'Přehled BSI a CSI'!$A$1:$E$140</definedName>
    <definedName name="_xlnm.Print_Area" localSheetId="5">Rámec!$A$1:$G$24</definedName>
    <definedName name="_xlnm.Print_Area" localSheetId="16">'Rámec WHO'!$A$1:$J$56</definedName>
    <definedName name="_xlnm.Print_Area" localSheetId="13">Shrnutí!$A$1:$J$135</definedName>
    <definedName name="_xlnm.Print_Area" localSheetId="4">Úvod!$A$1:$D$18</definedName>
    <definedName name="s">#REF!</definedName>
  </definedNames>
  <calcPr calcId="162913"/>
</workbook>
</file>

<file path=xl/calcChain.xml><?xml version="1.0" encoding="utf-8"?>
<calcChain xmlns="http://schemas.openxmlformats.org/spreadsheetml/2006/main">
  <c r="G19" i="81" l="1"/>
  <c r="I126" i="27"/>
  <c r="I118" i="27"/>
  <c r="I107" i="27"/>
  <c r="I82" i="27"/>
  <c r="H33" i="27"/>
  <c r="H32" i="27"/>
  <c r="U19" i="77"/>
  <c r="S17" i="77" s="1"/>
  <c r="G30" i="27" s="1"/>
  <c r="G52" i="27" s="1"/>
  <c r="U18" i="77"/>
  <c r="J16" i="77"/>
  <c r="U10" i="77" s="1"/>
  <c r="W10" i="77" s="1"/>
  <c r="W16" i="77" s="1"/>
  <c r="S14" i="77"/>
  <c r="J14" i="77"/>
  <c r="S13" i="77"/>
  <c r="J13" i="77"/>
  <c r="S12" i="77"/>
  <c r="J12" i="77"/>
  <c r="I12" i="77"/>
  <c r="S11" i="77"/>
  <c r="J11" i="77"/>
  <c r="I11" i="77"/>
  <c r="S10" i="77"/>
  <c r="J10" i="77"/>
  <c r="I10" i="77"/>
  <c r="I16" i="77" s="1"/>
  <c r="V22" i="78"/>
  <c r="V21" i="78"/>
  <c r="S19" i="78" s="1"/>
  <c r="G25" i="27" s="1"/>
  <c r="G39" i="27" s="1"/>
  <c r="I19" i="78"/>
  <c r="T17" i="78" s="1"/>
  <c r="V17" i="78" s="1"/>
  <c r="S17" i="78"/>
  <c r="J17" i="78"/>
  <c r="I17" i="78"/>
  <c r="S16" i="78"/>
  <c r="J16" i="78"/>
  <c r="S15" i="78"/>
  <c r="J15" i="78"/>
  <c r="S14" i="78"/>
  <c r="J14" i="78"/>
  <c r="S13" i="78"/>
  <c r="J13" i="78"/>
  <c r="T12" i="78"/>
  <c r="S12" i="78"/>
  <c r="V12" i="78" s="1"/>
  <c r="J12" i="78"/>
  <c r="I12" i="78"/>
  <c r="S11" i="78"/>
  <c r="J11" i="78"/>
  <c r="S10" i="78"/>
  <c r="J10" i="78"/>
  <c r="J19" i="78" s="1"/>
  <c r="I10" i="78"/>
  <c r="W65" i="76"/>
  <c r="W64" i="76"/>
  <c r="T60" i="76"/>
  <c r="K60" i="76"/>
  <c r="T59" i="76"/>
  <c r="K59" i="76"/>
  <c r="T58" i="76"/>
  <c r="K58" i="76"/>
  <c r="T57" i="76"/>
  <c r="K57" i="76"/>
  <c r="T56" i="76"/>
  <c r="K56" i="76"/>
  <c r="T55" i="76"/>
  <c r="K55" i="76"/>
  <c r="T54" i="76"/>
  <c r="I125" i="27" s="1"/>
  <c r="K54" i="76"/>
  <c r="J54" i="76"/>
  <c r="T53" i="76"/>
  <c r="I130" i="27" s="1"/>
  <c r="K53" i="76"/>
  <c r="T52" i="76"/>
  <c r="I117" i="27" s="1"/>
  <c r="K52" i="76"/>
  <c r="T51" i="76"/>
  <c r="I131" i="27" s="1"/>
  <c r="K51" i="76"/>
  <c r="J51" i="76"/>
  <c r="T50" i="76"/>
  <c r="K50" i="76"/>
  <c r="T49" i="76"/>
  <c r="K49" i="76"/>
  <c r="T48" i="76"/>
  <c r="K48" i="76"/>
  <c r="J48" i="76"/>
  <c r="T47" i="76"/>
  <c r="K47" i="76"/>
  <c r="T46" i="76"/>
  <c r="K46" i="76"/>
  <c r="T45" i="76"/>
  <c r="K45" i="76"/>
  <c r="T44" i="76"/>
  <c r="K44" i="76"/>
  <c r="T43" i="76"/>
  <c r="K43" i="76"/>
  <c r="T42" i="76"/>
  <c r="I105" i="27" s="1"/>
  <c r="K42" i="76"/>
  <c r="T41" i="76"/>
  <c r="K41" i="76"/>
  <c r="J41" i="76"/>
  <c r="T40" i="76"/>
  <c r="K40" i="76"/>
  <c r="T39" i="76"/>
  <c r="K39" i="76"/>
  <c r="T38" i="76"/>
  <c r="K38" i="76"/>
  <c r="T37" i="76"/>
  <c r="K37" i="76"/>
  <c r="T36" i="76"/>
  <c r="K36" i="76"/>
  <c r="T35" i="76"/>
  <c r="K35" i="76"/>
  <c r="T34" i="76"/>
  <c r="K34" i="76"/>
  <c r="J34" i="76"/>
  <c r="T33" i="76"/>
  <c r="I120" i="27" s="1"/>
  <c r="K33" i="76"/>
  <c r="T32" i="76"/>
  <c r="K32" i="76"/>
  <c r="T31" i="76"/>
  <c r="K31" i="76"/>
  <c r="T30" i="76"/>
  <c r="I85" i="27" s="1"/>
  <c r="K30" i="76"/>
  <c r="T29" i="76"/>
  <c r="I86" i="27" s="1"/>
  <c r="K29" i="76"/>
  <c r="T28" i="76"/>
  <c r="I119" i="27" s="1"/>
  <c r="K28" i="76"/>
  <c r="T27" i="76"/>
  <c r="K27" i="76"/>
  <c r="T26" i="76"/>
  <c r="K26" i="76"/>
  <c r="J26" i="76"/>
  <c r="T25" i="76"/>
  <c r="K25" i="76"/>
  <c r="J25" i="76"/>
  <c r="T24" i="76"/>
  <c r="K24" i="76"/>
  <c r="T23" i="76"/>
  <c r="K23" i="76"/>
  <c r="T22" i="76"/>
  <c r="I124" i="27" s="1"/>
  <c r="K22" i="76"/>
  <c r="T21" i="76"/>
  <c r="K21" i="76"/>
  <c r="T20" i="76"/>
  <c r="I123" i="27" s="1"/>
  <c r="K20" i="76"/>
  <c r="T19" i="76"/>
  <c r="K19" i="76"/>
  <c r="T18" i="76"/>
  <c r="K18" i="76"/>
  <c r="T17" i="76"/>
  <c r="K17" i="76"/>
  <c r="J17" i="76"/>
  <c r="T16" i="76"/>
  <c r="I114" i="27" s="1"/>
  <c r="K16" i="76"/>
  <c r="J16" i="76"/>
  <c r="T15" i="76"/>
  <c r="K15" i="76"/>
  <c r="T14" i="76"/>
  <c r="I92" i="27" s="1"/>
  <c r="K14" i="76"/>
  <c r="J14" i="76"/>
  <c r="T13" i="76"/>
  <c r="K13" i="76"/>
  <c r="T12" i="76"/>
  <c r="K12" i="76"/>
  <c r="J12" i="76"/>
  <c r="T11" i="76"/>
  <c r="K11" i="76"/>
  <c r="T10" i="76"/>
  <c r="K10" i="76"/>
  <c r="K62" i="76" s="1"/>
  <c r="J10" i="76"/>
  <c r="J62" i="76" s="1"/>
  <c r="I10" i="76"/>
  <c r="W32" i="70"/>
  <c r="W31" i="70"/>
  <c r="T26" i="70"/>
  <c r="K26" i="70"/>
  <c r="T25" i="70"/>
  <c r="K25" i="70"/>
  <c r="T24" i="70"/>
  <c r="K24" i="70"/>
  <c r="T23" i="70"/>
  <c r="K23" i="70"/>
  <c r="T22" i="70"/>
  <c r="K22" i="70"/>
  <c r="T21" i="70"/>
  <c r="K21" i="70"/>
  <c r="T20" i="70"/>
  <c r="K20" i="70"/>
  <c r="T19" i="70"/>
  <c r="K19" i="70"/>
  <c r="J19" i="70"/>
  <c r="T18" i="70"/>
  <c r="K18" i="70"/>
  <c r="T17" i="70"/>
  <c r="K17" i="70"/>
  <c r="T16" i="70"/>
  <c r="K16" i="70"/>
  <c r="T15" i="70"/>
  <c r="K15" i="70"/>
  <c r="T14" i="70"/>
  <c r="K14" i="70"/>
  <c r="T13" i="70"/>
  <c r="K13" i="70"/>
  <c r="T12" i="70"/>
  <c r="K12" i="70"/>
  <c r="T11" i="70"/>
  <c r="K11" i="70"/>
  <c r="J11" i="70"/>
  <c r="T10" i="70"/>
  <c r="K10" i="70"/>
  <c r="K28" i="70" s="1"/>
  <c r="J10" i="70"/>
  <c r="J28" i="70" s="1"/>
  <c r="V33" i="75"/>
  <c r="V32" i="75"/>
  <c r="S28" i="75"/>
  <c r="I103" i="27" s="1"/>
  <c r="J28" i="75"/>
  <c r="S27" i="75"/>
  <c r="I100" i="27" s="1"/>
  <c r="J27" i="75"/>
  <c r="S26" i="75"/>
  <c r="J26" i="75"/>
  <c r="S25" i="75"/>
  <c r="J25" i="75"/>
  <c r="I25" i="75"/>
  <c r="S24" i="75"/>
  <c r="I101" i="27" s="1"/>
  <c r="J24" i="75"/>
  <c r="I24" i="75"/>
  <c r="S23" i="75"/>
  <c r="I102" i="27" s="1"/>
  <c r="J23" i="75"/>
  <c r="I23" i="75"/>
  <c r="S22" i="75"/>
  <c r="J22" i="75"/>
  <c r="I22" i="75"/>
  <c r="S21" i="75"/>
  <c r="J21" i="75"/>
  <c r="S20" i="75"/>
  <c r="J20" i="75"/>
  <c r="S19" i="75"/>
  <c r="J19" i="75"/>
  <c r="S18" i="75"/>
  <c r="J18" i="75"/>
  <c r="S17" i="75"/>
  <c r="J17" i="75"/>
  <c r="S16" i="75"/>
  <c r="J16" i="75"/>
  <c r="S15" i="75"/>
  <c r="J15" i="75"/>
  <c r="S14" i="75"/>
  <c r="I98" i="27" s="1"/>
  <c r="J14" i="75"/>
  <c r="S13" i="75"/>
  <c r="J13" i="75"/>
  <c r="S12" i="75"/>
  <c r="I97" i="27" s="1"/>
  <c r="J12" i="75"/>
  <c r="I12" i="75"/>
  <c r="S11" i="75"/>
  <c r="J11" i="75"/>
  <c r="S10" i="75"/>
  <c r="I96" i="27" s="1"/>
  <c r="J10" i="75"/>
  <c r="J29" i="75" s="1"/>
  <c r="I10" i="75"/>
  <c r="I29" i="75" s="1"/>
  <c r="W28" i="74"/>
  <c r="W27" i="74"/>
  <c r="T22" i="74"/>
  <c r="K22" i="74"/>
  <c r="J22" i="74"/>
  <c r="T21" i="74"/>
  <c r="K21" i="74"/>
  <c r="J21" i="74"/>
  <c r="T20" i="74"/>
  <c r="K20" i="74"/>
  <c r="T19" i="74"/>
  <c r="K19" i="74"/>
  <c r="T18" i="74"/>
  <c r="K18" i="74"/>
  <c r="T17" i="74"/>
  <c r="K17" i="74"/>
  <c r="J17" i="74"/>
  <c r="T16" i="74"/>
  <c r="K16" i="74"/>
  <c r="T15" i="74"/>
  <c r="K15" i="74"/>
  <c r="J15" i="74"/>
  <c r="T14" i="74"/>
  <c r="K14" i="74"/>
  <c r="T13" i="74"/>
  <c r="K13" i="74"/>
  <c r="J13" i="74"/>
  <c r="T12" i="74"/>
  <c r="K12" i="74"/>
  <c r="I10" i="74" s="1"/>
  <c r="J12" i="74"/>
  <c r="T11" i="74"/>
  <c r="K11" i="74"/>
  <c r="J11" i="74"/>
  <c r="T10" i="74"/>
  <c r="I110" i="27" s="1"/>
  <c r="K10" i="74"/>
  <c r="K27" i="74" s="1"/>
  <c r="J10" i="74"/>
  <c r="J27" i="74" s="1"/>
  <c r="X52" i="73"/>
  <c r="X51" i="73"/>
  <c r="T49" i="73" s="1"/>
  <c r="G5" i="27" s="1"/>
  <c r="T47" i="73"/>
  <c r="K47" i="73"/>
  <c r="T46" i="73"/>
  <c r="K46" i="73"/>
  <c r="T45" i="73"/>
  <c r="K45" i="73"/>
  <c r="T44" i="73"/>
  <c r="K44" i="73"/>
  <c r="T43" i="73"/>
  <c r="K43" i="73"/>
  <c r="T42" i="73"/>
  <c r="K42" i="73"/>
  <c r="T41" i="73"/>
  <c r="K41" i="73"/>
  <c r="T40" i="73"/>
  <c r="K40" i="73"/>
  <c r="T39" i="73"/>
  <c r="K39" i="73"/>
  <c r="T38" i="73"/>
  <c r="I122" i="27" s="1"/>
  <c r="K38" i="73"/>
  <c r="J38" i="73"/>
  <c r="T37" i="73"/>
  <c r="K37" i="73"/>
  <c r="J37" i="73"/>
  <c r="T36" i="73"/>
  <c r="K36" i="73"/>
  <c r="J36" i="73"/>
  <c r="T35" i="73"/>
  <c r="K35" i="73"/>
  <c r="J35" i="73"/>
  <c r="T34" i="73"/>
  <c r="K34" i="73"/>
  <c r="T33" i="73"/>
  <c r="I132" i="27" s="1"/>
  <c r="K33" i="73"/>
  <c r="T32" i="73"/>
  <c r="K32" i="73"/>
  <c r="J32" i="73"/>
  <c r="T31" i="73"/>
  <c r="K31" i="73"/>
  <c r="T30" i="73"/>
  <c r="K30" i="73"/>
  <c r="T29" i="73"/>
  <c r="I113" i="27" s="1"/>
  <c r="K29" i="73"/>
  <c r="J29" i="73"/>
  <c r="T28" i="73"/>
  <c r="K28" i="73"/>
  <c r="T27" i="73"/>
  <c r="K27" i="73"/>
  <c r="T26" i="73"/>
  <c r="K26" i="73"/>
  <c r="T25" i="73"/>
  <c r="I87" i="27" s="1"/>
  <c r="K25" i="73"/>
  <c r="T24" i="73"/>
  <c r="K24" i="73"/>
  <c r="J24" i="73"/>
  <c r="T23" i="73"/>
  <c r="K23" i="73"/>
  <c r="T22" i="73"/>
  <c r="K22" i="73"/>
  <c r="J22" i="73"/>
  <c r="T21" i="73"/>
  <c r="K21" i="73"/>
  <c r="T20" i="73"/>
  <c r="K20" i="73"/>
  <c r="T19" i="73"/>
  <c r="K19" i="73"/>
  <c r="T18" i="73"/>
  <c r="K18" i="73"/>
  <c r="J18" i="73"/>
  <c r="T17" i="73"/>
  <c r="K17" i="73"/>
  <c r="T16" i="73"/>
  <c r="K16" i="73"/>
  <c r="J16" i="73"/>
  <c r="T15" i="73"/>
  <c r="K15" i="73"/>
  <c r="T14" i="73"/>
  <c r="K14" i="73"/>
  <c r="T13" i="73"/>
  <c r="I112" i="27" s="1"/>
  <c r="K13" i="73"/>
  <c r="T12" i="73"/>
  <c r="K12" i="73"/>
  <c r="J12" i="73"/>
  <c r="T11" i="73"/>
  <c r="K11" i="73"/>
  <c r="J11" i="73"/>
  <c r="J48" i="73" s="1"/>
  <c r="T10" i="73"/>
  <c r="K10" i="73"/>
  <c r="K48" i="73" s="1"/>
  <c r="J10" i="73"/>
  <c r="I10" i="73"/>
  <c r="F19" i="81"/>
  <c r="T10" i="77" l="1"/>
  <c r="V10" i="77" s="1"/>
  <c r="V16" i="77" s="1"/>
  <c r="T11" i="77"/>
  <c r="V11" i="77" s="1"/>
  <c r="T12" i="77"/>
  <c r="W11" i="78"/>
  <c r="W12" i="73"/>
  <c r="T63" i="76"/>
  <c r="G22" i="27" s="1"/>
  <c r="G50" i="27" s="1"/>
  <c r="W16" i="78"/>
  <c r="U10" i="70"/>
  <c r="W10" i="70" s="1"/>
  <c r="W27" i="70" s="1"/>
  <c r="U11" i="70"/>
  <c r="W11" i="70" s="1"/>
  <c r="U19" i="70"/>
  <c r="T28" i="70"/>
  <c r="G17" i="27" s="1"/>
  <c r="G37" i="27" s="1"/>
  <c r="X36" i="76"/>
  <c r="U15" i="78"/>
  <c r="W15" i="78" s="1"/>
  <c r="U13" i="78"/>
  <c r="W13" i="78" s="1"/>
  <c r="U10" i="78"/>
  <c r="W10" i="78" s="1"/>
  <c r="W19" i="78" s="1"/>
  <c r="U11" i="78"/>
  <c r="U12" i="78"/>
  <c r="W12" i="78" s="1"/>
  <c r="U16" i="78"/>
  <c r="U14" i="78"/>
  <c r="W14" i="78" s="1"/>
  <c r="S20" i="78"/>
  <c r="G26" i="27" s="1"/>
  <c r="G51" i="27" s="1"/>
  <c r="U17" i="78"/>
  <c r="X25" i="70"/>
  <c r="T62" i="76"/>
  <c r="G21" i="27" s="1"/>
  <c r="G38" i="27" s="1"/>
  <c r="W13" i="75"/>
  <c r="X14" i="70"/>
  <c r="G34" i="27"/>
  <c r="X20" i="73"/>
  <c r="X17" i="73"/>
  <c r="T24" i="74"/>
  <c r="G9" i="27" s="1"/>
  <c r="G35" i="27" s="1"/>
  <c r="U15" i="74"/>
  <c r="W15" i="74" s="1"/>
  <c r="U10" i="74"/>
  <c r="W10" i="74" s="1"/>
  <c r="W24" i="74" s="1"/>
  <c r="U11" i="74"/>
  <c r="W11" i="74" s="1"/>
  <c r="U21" i="74"/>
  <c r="W21" i="74" s="1"/>
  <c r="U12" i="74"/>
  <c r="W12" i="74" s="1"/>
  <c r="U22" i="74"/>
  <c r="U13" i="74"/>
  <c r="U17" i="74"/>
  <c r="W22" i="75"/>
  <c r="T29" i="70"/>
  <c r="G18" i="27" s="1"/>
  <c r="G49" i="27" s="1"/>
  <c r="T22" i="75"/>
  <c r="V22" i="75" s="1"/>
  <c r="T23" i="75"/>
  <c r="V23" i="75" s="1"/>
  <c r="T24" i="75"/>
  <c r="V24" i="75" s="1"/>
  <c r="T25" i="75"/>
  <c r="T12" i="75"/>
  <c r="T10" i="75"/>
  <c r="S30" i="75"/>
  <c r="G13" i="27" s="1"/>
  <c r="G36" i="27" s="1"/>
  <c r="U23" i="75"/>
  <c r="W23" i="75" s="1"/>
  <c r="U11" i="75"/>
  <c r="W11" i="75" s="1"/>
  <c r="S31" i="75"/>
  <c r="G14" i="27" s="1"/>
  <c r="G48" i="27" s="1"/>
  <c r="U27" i="75"/>
  <c r="W27" i="75" s="1"/>
  <c r="U24" i="75"/>
  <c r="W24" i="75" s="1"/>
  <c r="U20" i="75"/>
  <c r="W20" i="75" s="1"/>
  <c r="U18" i="75"/>
  <c r="W18" i="75" s="1"/>
  <c r="U16" i="75"/>
  <c r="W16" i="75" s="1"/>
  <c r="U14" i="75"/>
  <c r="W14" i="75" s="1"/>
  <c r="U25" i="75"/>
  <c r="U12" i="75"/>
  <c r="W12" i="75" s="1"/>
  <c r="U28" i="75"/>
  <c r="U26" i="75"/>
  <c r="U21" i="75"/>
  <c r="W21" i="75" s="1"/>
  <c r="U19" i="75"/>
  <c r="U17" i="75"/>
  <c r="W17" i="75" s="1"/>
  <c r="U15" i="75"/>
  <c r="W15" i="75" s="1"/>
  <c r="U13" i="75"/>
  <c r="U10" i="75"/>
  <c r="U22" i="75"/>
  <c r="V47" i="73"/>
  <c r="X47" i="73" s="1"/>
  <c r="V45" i="73"/>
  <c r="X45" i="73" s="1"/>
  <c r="V43" i="73"/>
  <c r="X43" i="73" s="1"/>
  <c r="V41" i="73"/>
  <c r="X41" i="73" s="1"/>
  <c r="V39" i="73"/>
  <c r="X39" i="73" s="1"/>
  <c r="V34" i="73"/>
  <c r="X34" i="73" s="1"/>
  <c r="V29" i="73"/>
  <c r="X29" i="73" s="1"/>
  <c r="V21" i="73"/>
  <c r="X21" i="73" s="1"/>
  <c r="V19" i="73"/>
  <c r="X19" i="73" s="1"/>
  <c r="V16" i="73"/>
  <c r="X16" i="73" s="1"/>
  <c r="V10" i="73"/>
  <c r="X10" i="73" s="1"/>
  <c r="X48" i="73" s="1"/>
  <c r="V32" i="73"/>
  <c r="X32" i="73" s="1"/>
  <c r="V35" i="73"/>
  <c r="X35" i="73" s="1"/>
  <c r="V27" i="73"/>
  <c r="X27" i="73" s="1"/>
  <c r="V25" i="73"/>
  <c r="X25" i="73" s="1"/>
  <c r="V22" i="73"/>
  <c r="X22" i="73" s="1"/>
  <c r="V14" i="73"/>
  <c r="X14" i="73" s="1"/>
  <c r="V11" i="73"/>
  <c r="X11" i="73" s="1"/>
  <c r="V28" i="73"/>
  <c r="X28" i="73" s="1"/>
  <c r="V15" i="73"/>
  <c r="X15" i="73" s="1"/>
  <c r="V36" i="73"/>
  <c r="X36" i="73" s="1"/>
  <c r="V30" i="73"/>
  <c r="X30" i="73" s="1"/>
  <c r="V17" i="73"/>
  <c r="V12" i="73"/>
  <c r="X12" i="73" s="1"/>
  <c r="V46" i="73"/>
  <c r="V44" i="73"/>
  <c r="X44" i="73" s="1"/>
  <c r="V42" i="73"/>
  <c r="X42" i="73" s="1"/>
  <c r="V40" i="73"/>
  <c r="X40" i="73" s="1"/>
  <c r="V37" i="73"/>
  <c r="X37" i="73" s="1"/>
  <c r="V33" i="73"/>
  <c r="V20" i="73"/>
  <c r="V38" i="73"/>
  <c r="V23" i="73"/>
  <c r="X23" i="73" s="1"/>
  <c r="V18" i="73"/>
  <c r="V26" i="73"/>
  <c r="X26" i="73" s="1"/>
  <c r="V13" i="73"/>
  <c r="V31" i="73"/>
  <c r="X31" i="73" s="1"/>
  <c r="V24" i="73"/>
  <c r="X24" i="73" s="1"/>
  <c r="T50" i="73"/>
  <c r="G6" i="27" s="1"/>
  <c r="U24" i="73"/>
  <c r="W24" i="73" s="1"/>
  <c r="U29" i="73"/>
  <c r="W29" i="73" s="1"/>
  <c r="U16" i="73"/>
  <c r="W16" i="73" s="1"/>
  <c r="U32" i="73"/>
  <c r="W32" i="73" s="1"/>
  <c r="U10" i="73"/>
  <c r="W10" i="73" s="1"/>
  <c r="W48" i="73" s="1"/>
  <c r="U35" i="73"/>
  <c r="W35" i="73" s="1"/>
  <c r="U22" i="73"/>
  <c r="W22" i="73" s="1"/>
  <c r="U11" i="73"/>
  <c r="W11" i="73" s="1"/>
  <c r="U36" i="73"/>
  <c r="W36" i="73" s="1"/>
  <c r="U12" i="73"/>
  <c r="U18" i="73"/>
  <c r="W18" i="73" s="1"/>
  <c r="U37" i="73"/>
  <c r="U38" i="73"/>
  <c r="W38" i="73" s="1"/>
  <c r="V20" i="74"/>
  <c r="X20" i="74" s="1"/>
  <c r="V18" i="74"/>
  <c r="X18" i="74" s="1"/>
  <c r="V15" i="74"/>
  <c r="X15" i="74" s="1"/>
  <c r="V10" i="74"/>
  <c r="X10" i="74" s="1"/>
  <c r="X24" i="74" s="1"/>
  <c r="V11" i="74"/>
  <c r="X11" i="74" s="1"/>
  <c r="V21" i="74"/>
  <c r="X21" i="74" s="1"/>
  <c r="V12" i="74"/>
  <c r="X12" i="74" s="1"/>
  <c r="V22" i="74"/>
  <c r="V16" i="74"/>
  <c r="X16" i="74" s="1"/>
  <c r="V13" i="74"/>
  <c r="T25" i="74"/>
  <c r="G10" i="27" s="1"/>
  <c r="G47" i="27" s="1"/>
  <c r="V19" i="74"/>
  <c r="X19" i="74" s="1"/>
  <c r="V17" i="74"/>
  <c r="X17" i="74" s="1"/>
  <c r="V14" i="74"/>
  <c r="X14" i="74" s="1"/>
  <c r="X22" i="74"/>
  <c r="W19" i="75"/>
  <c r="W25" i="75"/>
  <c r="X16" i="70"/>
  <c r="W17" i="78"/>
  <c r="U51" i="76"/>
  <c r="W51" i="76" s="1"/>
  <c r="U26" i="76"/>
  <c r="W26" i="76" s="1"/>
  <c r="U54" i="76"/>
  <c r="W54" i="76" s="1"/>
  <c r="U16" i="76"/>
  <c r="W16" i="76" s="1"/>
  <c r="U41" i="76"/>
  <c r="U17" i="76"/>
  <c r="W17" i="76" s="1"/>
  <c r="U10" i="76"/>
  <c r="W10" i="76" s="1"/>
  <c r="W62" i="76" s="1"/>
  <c r="U14" i="76"/>
  <c r="U34" i="76"/>
  <c r="W34" i="76" s="1"/>
  <c r="U48" i="76"/>
  <c r="W48" i="76" s="1"/>
  <c r="U25" i="76"/>
  <c r="W25" i="76" s="1"/>
  <c r="U12" i="76"/>
  <c r="X18" i="73"/>
  <c r="X46" i="73"/>
  <c r="X13" i="74"/>
  <c r="W26" i="75"/>
  <c r="V26" i="70"/>
  <c r="X26" i="70" s="1"/>
  <c r="V24" i="70"/>
  <c r="X24" i="70" s="1"/>
  <c r="V22" i="70"/>
  <c r="X22" i="70" s="1"/>
  <c r="V20" i="70"/>
  <c r="X20" i="70" s="1"/>
  <c r="V11" i="70"/>
  <c r="X11" i="70" s="1"/>
  <c r="V18" i="70"/>
  <c r="X18" i="70" s="1"/>
  <c r="V16" i="70"/>
  <c r="V14" i="70"/>
  <c r="V12" i="70"/>
  <c r="X12" i="70" s="1"/>
  <c r="V25" i="70"/>
  <c r="V23" i="70"/>
  <c r="X23" i="70" s="1"/>
  <c r="V21" i="70"/>
  <c r="X21" i="70" s="1"/>
  <c r="V19" i="70"/>
  <c r="X19" i="70" s="1"/>
  <c r="V17" i="70"/>
  <c r="X17" i="70" s="1"/>
  <c r="V15" i="70"/>
  <c r="X15" i="70" s="1"/>
  <c r="V13" i="70"/>
  <c r="X13" i="70" s="1"/>
  <c r="V10" i="70"/>
  <c r="X10" i="70" s="1"/>
  <c r="X27" i="70" s="1"/>
  <c r="V54" i="76"/>
  <c r="X54" i="76" s="1"/>
  <c r="V46" i="76"/>
  <c r="X46" i="76" s="1"/>
  <c r="V44" i="76"/>
  <c r="X44" i="76" s="1"/>
  <c r="V42" i="76"/>
  <c r="X42" i="76" s="1"/>
  <c r="V23" i="76"/>
  <c r="X23" i="76" s="1"/>
  <c r="V21" i="76"/>
  <c r="X21" i="76" s="1"/>
  <c r="V19" i="76"/>
  <c r="X19" i="76" s="1"/>
  <c r="V16" i="76"/>
  <c r="X16" i="76" s="1"/>
  <c r="V49" i="76"/>
  <c r="X49" i="76" s="1"/>
  <c r="V17" i="76"/>
  <c r="X17" i="76" s="1"/>
  <c r="V13" i="76"/>
  <c r="X13" i="76" s="1"/>
  <c r="V10" i="76"/>
  <c r="X10" i="76" s="1"/>
  <c r="X62" i="76" s="1"/>
  <c r="V53" i="76"/>
  <c r="X53" i="76" s="1"/>
  <c r="V30" i="76"/>
  <c r="X30" i="76" s="1"/>
  <c r="V52" i="76"/>
  <c r="X52" i="76" s="1"/>
  <c r="V33" i="76"/>
  <c r="X33" i="76" s="1"/>
  <c r="V31" i="76"/>
  <c r="X31" i="76" s="1"/>
  <c r="V29" i="76"/>
  <c r="X29" i="76" s="1"/>
  <c r="V27" i="76"/>
  <c r="X27" i="76" s="1"/>
  <c r="V48" i="76"/>
  <c r="X48" i="76" s="1"/>
  <c r="V59" i="76"/>
  <c r="X59" i="76" s="1"/>
  <c r="V57" i="76"/>
  <c r="X57" i="76" s="1"/>
  <c r="V55" i="76"/>
  <c r="X55" i="76" s="1"/>
  <c r="V40" i="76"/>
  <c r="X40" i="76" s="1"/>
  <c r="V38" i="76"/>
  <c r="V36" i="76"/>
  <c r="V14" i="76"/>
  <c r="X14" i="76" s="1"/>
  <c r="V32" i="76"/>
  <c r="X32" i="76" s="1"/>
  <c r="V15" i="76"/>
  <c r="X15" i="76" s="1"/>
  <c r="V47" i="76"/>
  <c r="X47" i="76" s="1"/>
  <c r="V45" i="76"/>
  <c r="X45" i="76" s="1"/>
  <c r="V43" i="76"/>
  <c r="X43" i="76" s="1"/>
  <c r="V34" i="76"/>
  <c r="V24" i="76"/>
  <c r="X24" i="76" s="1"/>
  <c r="V22" i="76"/>
  <c r="X22" i="76" s="1"/>
  <c r="V20" i="76"/>
  <c r="V18" i="76"/>
  <c r="X18" i="76" s="1"/>
  <c r="V11" i="76"/>
  <c r="X11" i="76" s="1"/>
  <c r="V50" i="76"/>
  <c r="X50" i="76" s="1"/>
  <c r="V41" i="76"/>
  <c r="X41" i="76" s="1"/>
  <c r="V28" i="76"/>
  <c r="V25" i="76"/>
  <c r="X25" i="76" s="1"/>
  <c r="V12" i="76"/>
  <c r="X12" i="76" s="1"/>
  <c r="V60" i="76"/>
  <c r="X60" i="76" s="1"/>
  <c r="V58" i="76"/>
  <c r="X58" i="76" s="1"/>
  <c r="V56" i="76"/>
  <c r="X56" i="76" s="1"/>
  <c r="V51" i="76"/>
  <c r="V39" i="76"/>
  <c r="X39" i="76" s="1"/>
  <c r="V37" i="76"/>
  <c r="X37" i="76" s="1"/>
  <c r="V35" i="76"/>
  <c r="X35" i="76" s="1"/>
  <c r="V26" i="76"/>
  <c r="X26" i="76" s="1"/>
  <c r="X34" i="76"/>
  <c r="X38" i="76"/>
  <c r="S16" i="77"/>
  <c r="G29" i="27" s="1"/>
  <c r="G40" i="27" s="1"/>
  <c r="I81" i="27"/>
  <c r="I106" i="27"/>
  <c r="X13" i="73"/>
  <c r="W17" i="74"/>
  <c r="W12" i="76"/>
  <c r="X28" i="76"/>
  <c r="X51" i="76"/>
  <c r="U13" i="77"/>
  <c r="W13" i="77" s="1"/>
  <c r="I108" i="27"/>
  <c r="I128" i="27"/>
  <c r="I99" i="27"/>
  <c r="V10" i="75"/>
  <c r="V29" i="75" s="1"/>
  <c r="W28" i="75"/>
  <c r="W19" i="70"/>
  <c r="W41" i="76"/>
  <c r="I129" i="27"/>
  <c r="X33" i="73"/>
  <c r="W37" i="73"/>
  <c r="X38" i="73"/>
  <c r="W13" i="74"/>
  <c r="W22" i="74"/>
  <c r="W10" i="75"/>
  <c r="W29" i="75" s="1"/>
  <c r="X20" i="76"/>
  <c r="I111" i="27"/>
  <c r="I121" i="27"/>
  <c r="W14" i="76"/>
  <c r="T10" i="78"/>
  <c r="V10" i="78" s="1"/>
  <c r="V19" i="78" s="1"/>
  <c r="U12" i="77"/>
  <c r="W12" i="77" s="1"/>
  <c r="V12" i="75"/>
  <c r="V25" i="75"/>
  <c r="U11" i="77"/>
  <c r="W11" i="77" s="1"/>
  <c r="V12" i="77"/>
  <c r="U14" i="77"/>
  <c r="W14" i="77" s="1"/>
  <c r="I104" i="27"/>
  <c r="G46" i="27" l="1"/>
  <c r="E44" i="27"/>
  <c r="E32" i="27"/>
</calcChain>
</file>

<file path=xl/sharedStrings.xml><?xml version="1.0" encoding="utf-8"?>
<sst xmlns="http://schemas.openxmlformats.org/spreadsheetml/2006/main" count="1701" uniqueCount="1695">
  <si>
    <r>
      <rPr>
        <b/>
        <sz val="20"/>
        <color rgb="FFFFFFFF"/>
        <rFont val="Tahoma"/>
        <family val="2"/>
      </rPr>
      <t>HEPSA Nástroj pro sebehodnocení připravenosti na stav ohrožení veřejného zdraví</t>
    </r>
  </si>
  <si>
    <r>
      <rPr>
        <b/>
        <sz val="14"/>
        <color rgb="FF65B32E"/>
        <rFont val="Tahoma"/>
        <family val="2"/>
      </rPr>
      <t>Úvod</t>
    </r>
  </si>
  <si>
    <r>
      <rPr>
        <sz val="11"/>
        <color rgb="FF000000"/>
        <rFont val="Calibri"/>
        <family val="2"/>
      </rPr>
      <t>Účelem nástroje HEPSA je sebehodnocení úrovně připravenosti dané země na stav ohrožení veřejného zdraví. Cílem tohoto sebehodnotícího nástroje na základě pracovních listů je identifikovat oblasti pro možné zlepšení. Nástroj tvoří sedm domén (</t>
    </r>
    <r>
      <rPr>
        <sz val="11"/>
        <color rgb="FF000000"/>
        <rFont val="Calibri"/>
        <family val="2"/>
      </rPr>
      <t>D1–D7)</t>
    </r>
    <r>
      <rPr>
        <sz val="11"/>
        <color rgb="FF000000"/>
        <rFont val="Calibri"/>
        <family val="2"/>
      </rPr>
      <t>, které společně pokrývají všechny oblasti připravenosti a odpovědi na ohrožení veřejného zdraví. Další informace o těchto doménách obsahuje pracovní list „Rámec“.</t>
    </r>
  </si>
  <si>
    <r>
      <rPr>
        <sz val="11"/>
        <color rgb="FF000000"/>
        <rFont val="Calibri"/>
        <family val="2"/>
      </rPr>
      <t xml:space="preserve">Každá doména má řadu přiřazených indikátorů, které umožňují měření a monitorování úrovně připravenosti. Pokud je výstup vyplňován každoročně, může být použit k monitorování připravenosti (k dokumentaci postupu). Další uživatelé pak mohou na základě výstupu sebehodnocení podpořit strukturovanou diskuzi. </t>
    </r>
  </si>
  <si>
    <r>
      <rPr>
        <sz val="11"/>
        <color rgb="FF000000"/>
        <rFont val="Calibri"/>
        <family val="2"/>
      </rPr>
      <t xml:space="preserve">Nástroj HEPSA může usnadnit plánování strategické připravenosti na stav ohrožení veřejného zdraví identifikuje mezery </t>
    </r>
    <r>
      <rPr>
        <sz val="11"/>
        <color rgb="FF000000"/>
        <rFont val="Calibri"/>
        <family val="2"/>
      </rPr>
      <t>a napomáhá implementaci zlepšení.</t>
    </r>
  </si>
  <si>
    <r>
      <rPr>
        <b/>
        <sz val="14"/>
        <color rgb="FF65B32E"/>
        <rFont val="Tahoma"/>
        <family val="2"/>
      </rPr>
      <t>Instrukce</t>
    </r>
  </si>
  <si>
    <r>
      <rPr>
        <sz val="11"/>
        <color rgb="FF000000"/>
        <rFont val="Calibri"/>
        <family val="2"/>
      </rPr>
      <t xml:space="preserve">Další instrukce obsahuje tato publikace ECDC: </t>
    </r>
    <r>
      <rPr>
        <sz val="11"/>
        <color rgb="FF000000"/>
        <rFont val="Calibri"/>
        <family val="2"/>
      </rPr>
      <t xml:space="preserve"> „HEPSA – nástroj pro sebehodnocení připravenosti na stav ohrožení veřejného zdraví, příručka pro uživatele“. Stockholm: ECDC; 2018.</t>
    </r>
  </si>
  <si>
    <r>
      <rPr>
        <sz val="11"/>
        <color rgb="FF000000"/>
        <rFont val="Calibri"/>
        <family val="2"/>
      </rPr>
      <t xml:space="preserve">Pokud máte otázky týkající se nástroje HEPSA, obraťte se prosím na adresu </t>
    </r>
    <r>
      <rPr>
        <b/>
        <sz val="11"/>
        <color rgb="FF000000"/>
        <rFont val="Calibri"/>
        <family val="2"/>
      </rPr>
      <t>preparedness@ecdc.europe.eu</t>
    </r>
  </si>
  <si>
    <r>
      <rPr>
        <sz val="11"/>
        <color rgb="FF000000"/>
        <rFont val="Calibri"/>
        <family val="2"/>
      </rPr>
      <t xml:space="preserve">Samostatně je možno stáhnout hodnoticí formulář. Velmi si vážíme vaší zpětné vazby, která nám umožňuje nástroj HEPSA dále zlepšovat. </t>
    </r>
  </si>
  <si>
    <r>
      <rPr>
        <b/>
        <sz val="14"/>
        <color rgb="FFFFFFFF"/>
        <rFont val="Calibri"/>
        <family val="2"/>
      </rPr>
      <t xml:space="preserve">PROCES PŘIPRAVENOSTI NA STAV OHROŽENÍ VEŘEJNÉHO ZDRAVÍ </t>
    </r>
  </si>
  <si>
    <r>
      <rPr>
        <sz val="11"/>
        <color rgb="FF000000"/>
        <rFont val="Calibri"/>
        <family val="2"/>
      </rPr>
      <t>Proces připravenosti na stav ohrožení veřejného zdraví (PHEP) pokrývá sedm základních domén: 1. Připravenost před událostí a správa, 2. Zdroje: školená pracovní síla, 3. Podpůrná kapacita: dozor, 4. Podpůrná kapacita: hodnocení rizik, 5. Řízení odpovědi na událost, 6. Přehodnocení po události a 7. Implementace získaných poznatků. V rámci procesu PHEP je kladen důraz na tři základní fáze připravenosti na stav ohrožení veřejného zdraví (před událostí, v rámci události a po události).</t>
    </r>
  </si>
  <si>
    <r>
      <rPr>
        <sz val="11"/>
        <color rgb="FF000000"/>
        <rFont val="Calibri"/>
        <family val="2"/>
      </rPr>
      <t>Fáze před událostí zahrnuje domény a aktivity související s plánováním a předpokládáním procesu PHEP, zatímco fáze události se zaměřuje na vykonávání stávajících plánů a struktur připravenosti v rámci odpovědi na (možné) ohrožení veřejného zdraví. Fáze po události je fází obnovy po ohrožení veřejného zdraví a je v ní kladen důraz na kontinuální zlepšování všech domén a prvků zastoupených v cyklu PHEP.</t>
    </r>
  </si>
  <si>
    <r>
      <rPr>
        <b/>
        <sz val="14"/>
        <color rgb="FFFFFFFF"/>
        <rFont val="Calibri"/>
        <family val="2"/>
      </rPr>
      <t>Doména</t>
    </r>
  </si>
  <si>
    <r>
      <rPr>
        <b/>
        <sz val="14"/>
        <color rgb="FFFFFFFF"/>
        <rFont val="Calibri"/>
        <family val="2"/>
      </rPr>
      <t>Vysvětlení</t>
    </r>
  </si>
  <si>
    <r>
      <rPr>
        <b/>
        <sz val="14"/>
        <color rgb="FFFFFFFF"/>
        <rFont val="Calibri"/>
        <family val="2"/>
      </rPr>
      <t xml:space="preserve">Počet indikátorů               </t>
    </r>
    <r>
      <rPr>
        <sz val="9"/>
        <color rgb="FFFFFFFF"/>
        <rFont val="Calibri"/>
        <family val="2"/>
      </rPr>
      <t>BSI                            CSI</t>
    </r>
  </si>
  <si>
    <r>
      <rPr>
        <b/>
        <sz val="12"/>
        <rFont val="Calibri"/>
        <family val="2"/>
      </rPr>
      <t>Před událostí</t>
    </r>
  </si>
  <si>
    <r>
      <rPr>
        <b/>
        <sz val="12"/>
        <rFont val="Calibri"/>
        <family val="2"/>
      </rPr>
      <t>Připravenost před událostí a správa</t>
    </r>
  </si>
  <si>
    <r>
      <rPr>
        <sz val="12"/>
        <rFont val="Calibri"/>
        <family val="2"/>
      </rPr>
      <t>Připravenost před událostí a správa představují struktury a procesy, prostřednictvím kterých zúčastněné strany interagují a účastní se rozhodování souvisejícího s procesem PHEP. To zahrnuje například ustavení národní politiky a právních předpisů, v nichž je integrována připravenost na mimořádné situace; plány připravenosti na mimořádné situace, odezvu a následnou obnovu a koordinační mechanismy včetně jejich implementace a monitorování.</t>
    </r>
  </si>
  <si>
    <r>
      <rPr>
        <b/>
        <sz val="12"/>
        <rFont val="Calibri"/>
        <family val="2"/>
      </rPr>
      <t>Zdroje: školená pracovní síla</t>
    </r>
  </si>
  <si>
    <r>
      <rPr>
        <sz val="12"/>
        <rFont val="Calibri"/>
        <family val="2"/>
      </rPr>
      <t>V plánování procesu PHEP hraje důležitou úlohu školená pracovní síla, se zřetelem na lidské zdroje i organizaci. Připravenost organizace na mimořádné situace závisí na školeném a kvalifikovaném personálu i na účinných postupech, které umožní organizaci na stav ohrožení veřejného zdraví účinně reagovat. Vzdělávání, školení a cvičení pomáhají vytvářet, hodnotit a zlepšovat funkční schopnosti a postupy, které umožňují organizaci účinně odpovědět na vypuknutí ohrožení veřejného zdraví.</t>
    </r>
  </si>
  <si>
    <r>
      <rPr>
        <b/>
        <sz val="12"/>
        <rFont val="Calibri"/>
        <family val="2"/>
      </rPr>
      <t>Podpůrná kapacita: dozor</t>
    </r>
  </si>
  <si>
    <r>
      <rPr>
        <sz val="12"/>
        <rFont val="Calibri"/>
        <family val="2"/>
      </rPr>
      <t>Dozor, včetně včasného varování a informací o epidemiích, představuje zásadní prvek pro rychlou detekci rizik pro veřejné zdraví a zahájení hodnocení a řešení těchto rizik. Jedná se také o jednu ze základních kapacit uvedených v rámci monitorování základních kapacit podle Mezinárodních zdravotnických předpisů (MZP). Kontrola onemocnění zahrnuje systematický a pokračující sběr, shromažďování a analýzu údajů pro účely veřejného zdravotnictví a včasné rozšíření informací významných z hlediska veřejného zdraví.</t>
    </r>
  </si>
  <si>
    <r>
      <rPr>
        <b/>
        <sz val="12"/>
        <rFont val="Calibri"/>
        <family val="2"/>
      </rPr>
      <t>Událost</t>
    </r>
  </si>
  <si>
    <r>
      <rPr>
        <b/>
        <sz val="12"/>
        <rFont val="Calibri"/>
        <family val="2"/>
      </rPr>
      <t>Podpůrná kapacita: hodnocení rizik</t>
    </r>
  </si>
  <si>
    <r>
      <rPr>
        <sz val="12"/>
        <rFont val="Calibri"/>
        <family val="2"/>
      </rPr>
      <t>Hodnocení rizik je definováno jako systematický proces, který přiřazuje (potenciálnímu) ohrožení veřejného zdraví úroveň rizika vycházející z upozornění a časných varování poskytovaných systémem dozoru dané země. Hodnocení rizik tedy zahrnuje sběr, hodnocení a dokumentaci odpovídajících informací s cílem podpořit rozhodování v rámci odpovědi na danou hrozbu.</t>
    </r>
  </si>
  <si>
    <r>
      <rPr>
        <b/>
        <sz val="12"/>
        <rFont val="Calibri"/>
        <family val="2"/>
      </rPr>
      <t>Řízení odpovědi na událost</t>
    </r>
  </si>
  <si>
    <r>
      <rPr>
        <sz val="12"/>
        <rFont val="Calibri"/>
        <family val="2"/>
      </rPr>
      <t>Řízení odpovědi na událost zahrnuje všechny strategie a činnosti určené k tomu, aby daným zemím pomohly vypořádat se s náhlými a významnými stavy ohrožení veřejného zdraví . Události významné z hlediska veřejného zdraví ukazují, zda je organizace schopna činit včasná, přiměřená a pečlivá rozhodnutí, založená na správném zhodnocení situace a nejlepších dostupných informacích. Účelem řízení odpovědi na událost je omezit negativní vliv událostí na veřejné zdraví a zajistit návrat do normální situace. Zodpovědností osob plánujících veřejné zdraví je vytvořit funkční systém spolupráce na regionální, národní i mezinárodní úrovni. Na vzájemnou komunikaci, výměnu informací a transparentní rozhodování jsou kladeny velké nároky. Právní odkazy na takové aktivity lze nalézt v národních právních předpisech, rozhodnutí č. 1082/2013/EU o přeshraničních zdravotních hrozbách a mezinárodních zdravotnických předpisech.</t>
    </r>
  </si>
  <si>
    <r>
      <rPr>
        <b/>
        <sz val="12"/>
        <color rgb="FFFFFFFF"/>
        <rFont val="Calibri"/>
        <family val="2"/>
      </rPr>
      <t>Po události</t>
    </r>
  </si>
  <si>
    <r>
      <rPr>
        <b/>
        <sz val="12"/>
        <color rgb="FFFFFFFF"/>
        <rFont val="Calibri"/>
        <family val="2"/>
      </rPr>
      <t>Přehodnocení po události</t>
    </r>
  </si>
  <si>
    <r>
      <rPr>
        <sz val="12"/>
        <color rgb="FFFFFFFF"/>
        <rFont val="Calibri"/>
        <family val="2"/>
      </rPr>
      <t>Je důležité provést přezkum po případné události ohrožující veřejné zdraví. Zhodnocení události dává příležitost pro hodnocení úrovně připravenosti země či regionu a napomáhá identifikovat možné mezery a oblasti, které lze zlepšit.</t>
    </r>
  </si>
  <si>
    <r>
      <rPr>
        <b/>
        <sz val="12"/>
        <color rgb="FFFFFFFF"/>
        <rFont val="Calibri"/>
        <family val="2"/>
      </rPr>
      <t>Implementace získaných poznatků</t>
    </r>
  </si>
  <si>
    <r>
      <rPr>
        <sz val="12"/>
        <color rgb="FFFFFFFF"/>
        <rFont val="Calibri"/>
        <family val="2"/>
      </rPr>
      <t>Po zhodnocení silných a slabých stránek systému PHEP při hodnocení po události je nutno tyto poznatky převést do činností, konkrétně provést implementaci získaných poznatků.</t>
    </r>
  </si>
  <si>
    <r>
      <rPr>
        <b/>
        <sz val="18"/>
        <rFont val="Calibri"/>
        <family val="2"/>
      </rPr>
      <t>Připravenost před událostí a správa</t>
    </r>
  </si>
  <si>
    <r>
      <rPr>
        <b/>
        <sz val="16"/>
        <color rgb="FFFFFFFF"/>
        <rFont val="Calibri"/>
        <family val="2"/>
      </rPr>
      <t>Měřítko výkonu</t>
    </r>
  </si>
  <si>
    <r>
      <rPr>
        <b/>
        <sz val="11"/>
        <color rgb="FFFFFFFF"/>
        <rFont val="Calibri"/>
        <family val="2"/>
      </rPr>
      <t>WHO</t>
    </r>
  </si>
  <si>
    <r>
      <rPr>
        <b/>
        <sz val="11"/>
        <color rgb="FFFFFFFF"/>
        <rFont val="Calibri"/>
        <family val="2"/>
      </rPr>
      <t xml:space="preserve">JEE </t>
    </r>
  </si>
  <si>
    <r>
      <rPr>
        <b/>
        <sz val="14"/>
        <rFont val="Calibri"/>
        <family val="2"/>
      </rPr>
      <t>Skóre</t>
    </r>
  </si>
  <si>
    <r>
      <rPr>
        <b/>
        <sz val="16"/>
        <color rgb="FFFFFFFF"/>
        <rFont val="Calibri"/>
        <family val="2"/>
      </rPr>
      <t>Odkazy</t>
    </r>
  </si>
  <si>
    <r>
      <rPr>
        <b/>
        <sz val="12"/>
        <rFont val="Calibri"/>
        <family val="2"/>
      </rPr>
      <t>NA/NK</t>
    </r>
  </si>
  <si>
    <r>
      <rPr>
        <b/>
        <sz val="11"/>
        <color rgb="FF000000"/>
        <rFont val="Calibri"/>
        <family val="2"/>
      </rPr>
      <t>Komentáře</t>
    </r>
  </si>
  <si>
    <r>
      <rPr>
        <sz val="11"/>
        <color rgb="FF000000"/>
        <rFont val="Calibri"/>
        <family val="2"/>
      </rPr>
      <t>Připravenost na mimořádné situace je integrována do národních zdravotnických strategií, financování a plánů.</t>
    </r>
  </si>
  <si>
    <r>
      <rPr>
        <sz val="11"/>
        <color theme="1" tint="0.34998626667073579"/>
        <rFont val="Calibri"/>
        <family val="2"/>
      </rPr>
      <t>G.1
R.1</t>
    </r>
  </si>
  <si>
    <r>
      <rPr>
        <sz val="11"/>
        <color rgb="FF000000"/>
        <rFont val="Calibri"/>
        <family val="2"/>
      </rPr>
      <t>Víceodvětvová politika řízení rizik mimořádných situací a právní předpisy zahrnují ohrožení veřejného zdraví.</t>
    </r>
  </si>
  <si>
    <r>
      <rPr>
        <sz val="11"/>
        <color theme="1" tint="0.34998626667073579"/>
        <rFont val="Calibri"/>
        <family val="2"/>
      </rPr>
      <t>G.1</t>
    </r>
  </si>
  <si>
    <r>
      <rPr>
        <sz val="11"/>
        <color rgb="FF000000"/>
        <rFont val="Calibri"/>
        <family val="2"/>
      </rPr>
      <t>Je vyvinut národní plán připravenosti pro stav ohrožení veřejného zdraví, tento plán je aktualizován a schvalován např. odpovědným národním orgánem.</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</si>
  <si>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</si>
  <si>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</si>
  <si>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</si>
  <si>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Je implementován národní plán připravenosti na stav ohrožení veřejného zdraví.</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</si>
  <si>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</si>
  <si>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</si>
  <si>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</si>
  <si>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Plány připravenosti jsou flexibilní a snadno přizpůsobitelné.</t>
    </r>
  </si>
  <si>
    <r>
      <rPr>
        <sz val="11"/>
        <color theme="1" tint="0.34998626667073579"/>
        <rFont val="Calibri"/>
        <family val="2"/>
      </rPr>
      <t>G.2</t>
    </r>
  </si>
  <si>
    <r>
      <rPr>
        <sz val="11"/>
        <color rgb="FF000000"/>
        <rFont val="Calibri"/>
        <family val="2"/>
      </rPr>
      <t>3.3</t>
    </r>
  </si>
  <si>
    <r>
      <rPr>
        <sz val="11"/>
        <color rgb="FF000000"/>
        <rFont val="Calibri"/>
        <family val="2"/>
      </rPr>
      <t>Plánování připravenosti zahrnuje připravenost komunity na incidenty v oblasti veřejného zdraví, odolávání těmto incidentům a následnou obnovu.</t>
    </r>
  </si>
  <si>
    <r>
      <rPr>
        <sz val="11"/>
        <color theme="1" tint="0.34998626667073579"/>
        <rFont val="Calibri"/>
        <family val="2"/>
      </rPr>
      <t>G.2</t>
    </r>
  </si>
  <si>
    <r>
      <rPr>
        <sz val="11"/>
        <color rgb="FF000000"/>
        <rFont val="Calibri"/>
        <family val="2"/>
      </rPr>
      <t>Plánování připravenosti zahrnuje sebehodnocení týkající se identifikace mezer a možných řešení, kapacity lidských zdrojů a odpovídajících zúčastněných národních stran.</t>
    </r>
  </si>
  <si>
    <r>
      <rPr>
        <sz val="11"/>
        <color theme="1" tint="0.34998626667073579"/>
        <rFont val="Calibri"/>
        <family val="2"/>
      </rPr>
      <t>C.1</t>
    </r>
  </si>
  <si>
    <r>
      <rPr>
        <sz val="11"/>
        <color rgb="FF000000"/>
        <rFont val="Calibri"/>
        <family val="2"/>
      </rPr>
      <t>4.1</t>
    </r>
  </si>
  <si>
    <r>
      <rPr>
        <sz val="11"/>
        <color rgb="FF000000"/>
        <rFont val="Calibri"/>
        <family val="2"/>
      </rPr>
      <t xml:space="preserve">Takové sebehodnocení je integrováno do stávajících strategických, plánovacích a finančních mechanismů. </t>
    </r>
  </si>
  <si>
    <r>
      <rPr>
        <sz val="11"/>
        <color theme="1" tint="0.34998626667073579"/>
        <rFont val="Calibri"/>
        <family val="2"/>
      </rPr>
      <t>C.1</t>
    </r>
  </si>
  <si>
    <r>
      <rPr>
        <sz val="11"/>
        <color rgb="FF000000"/>
        <rFont val="Calibri"/>
        <family val="2"/>
      </rPr>
      <t>Plánování připravenosti zahrnuje hodnocení a posilování stávajících kapacit (struktur/služeb, vybavení personálu, písemných plánů připravenosti, standardních operačních postupů).</t>
    </r>
  </si>
  <si>
    <r>
      <rPr>
        <sz val="11"/>
        <color theme="1" tint="0.34998626667073579"/>
        <rFont val="Calibri"/>
        <family val="2"/>
      </rPr>
      <t>C.1-6</t>
    </r>
  </si>
  <si>
    <r>
      <rPr>
        <sz val="11"/>
        <color rgb="FF000000"/>
        <rFont val="Calibri"/>
        <family val="2"/>
      </rPr>
      <t>5.1</t>
    </r>
  </si>
  <si>
    <r>
      <rPr>
        <sz val="11"/>
        <color rgb="FF000000"/>
        <rFont val="Calibri"/>
        <family val="2"/>
      </rPr>
      <t>Plány připravenosti zahrnují strategii pro budování kapacit.</t>
    </r>
  </si>
  <si>
    <r>
      <rPr>
        <sz val="11"/>
        <color theme="1" tint="0.34998626667073579"/>
        <rFont val="Calibri"/>
        <family val="2"/>
      </rPr>
      <t>C.1-6</t>
    </r>
  </si>
  <si>
    <r>
      <rPr>
        <sz val="11"/>
        <color rgb="FF000000"/>
        <rFont val="Calibri"/>
        <family val="2"/>
      </rPr>
      <t>5.2</t>
    </r>
  </si>
  <si>
    <r>
      <rPr>
        <sz val="11"/>
        <color rgb="FF000000"/>
        <rFont val="Calibri"/>
        <family val="2"/>
      </rPr>
      <t>Připravenost a systém odpovědi pro stav ohrožení veřejného zdraví (včetně přenosných chorob) splňují požadavky osvědčených postupů v rámci EU.</t>
    </r>
  </si>
  <si>
    <r>
      <rPr>
        <sz val="11"/>
        <color theme="1" tint="0.34998626667073579"/>
        <rFont val="Calibri"/>
        <family val="2"/>
      </rPr>
      <t>C.6</t>
    </r>
  </si>
  <si>
    <r>
      <rPr>
        <sz val="11"/>
        <color rgb="FF000000"/>
        <rFont val="Calibri"/>
        <family val="2"/>
      </rPr>
      <t>5.3</t>
    </r>
  </si>
  <si>
    <r>
      <rPr>
        <sz val="11"/>
        <color rgb="FF000000"/>
        <rFont val="Calibri"/>
        <family val="2"/>
      </rPr>
      <t>Pandemické plány jsou konzistentní s dostupnými mezinárodními pokyny (např. WHO a EU).</t>
    </r>
  </si>
  <si>
    <r>
      <rPr>
        <sz val="11"/>
        <color theme="1" tint="0.34998626667073579"/>
        <rFont val="Calibri"/>
        <family val="2"/>
      </rPr>
      <t>G.2</t>
    </r>
  </si>
  <si>
    <r>
      <rPr>
        <sz val="11"/>
        <color rgb="FF000000"/>
        <rFont val="Calibri"/>
        <family val="2"/>
      </rPr>
      <t>Plánování připravenosti zahrnuje příslušná zdravotní protiopatření s cílem chránit zdraví populace členských států.</t>
    </r>
  </si>
  <si>
    <r>
      <rPr>
        <sz val="11"/>
        <color theme="1" tint="0.34998626667073579"/>
        <rFont val="Calibri"/>
        <family val="2"/>
      </rPr>
      <t>G.5</t>
    </r>
  </si>
  <si>
    <r>
      <rPr>
        <sz val="11"/>
        <color rgb="FF000000"/>
        <rFont val="Calibri"/>
        <family val="2"/>
      </rPr>
      <t>6.1</t>
    </r>
  </si>
  <si>
    <r>
      <rPr>
        <sz val="11"/>
        <color rgb="FF000000"/>
        <rFont val="Calibri"/>
        <family val="2"/>
      </rPr>
      <t>Plánování připravenosti zahrnuje identifikaci dodavatelů zdravotnických protiopatření, včetně kapacity a času dodání.</t>
    </r>
  </si>
  <si>
    <r>
      <rPr>
        <sz val="11"/>
        <color theme="1" tint="0.34998626667073579"/>
        <rFont val="Calibri"/>
        <family val="2"/>
      </rPr>
      <t>G.5</t>
    </r>
  </si>
  <si>
    <r>
      <rPr>
        <sz val="11"/>
        <color rgb="FF000000"/>
        <rFont val="Calibri"/>
        <family val="2"/>
      </rPr>
      <t>Plánování připravenosti zahrnuje spolupráci napříč sektory a jasně definované role a zodpovědnosti všech zúčastněných stran.</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</si>
  <si>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</si>
  <si>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</si>
  <si>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</si>
  <si>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Pro zařízení sloužící lidem, zvířatům i zemědělství je zaveden systém biologické bezpečnosti a ochrany zahrnující celý veřejný sektor (tj. formální i neformální sítě).</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</si>
  <si>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</si>
  <si>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</si>
  <si>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</si>
  <si>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Koordinace většího počtu sektorů a zúčastněných stran, povely a kontrola jsou založeny na stávající infrastruktuře.</t>
    </r>
  </si>
  <si>
    <r>
      <rPr>
        <sz val="11"/>
        <color theme="1" tint="0.34998626667073579"/>
        <rFont val="Calibri"/>
        <family val="2"/>
      </rPr>
      <t xml:space="preserve">G.3 </t>
    </r>
  </si>
  <si>
    <r>
      <rPr>
        <sz val="11"/>
        <color rgb="FF000000"/>
        <rFont val="Calibri"/>
        <family val="2"/>
      </rPr>
      <t>7.3</t>
    </r>
  </si>
  <si>
    <r>
      <rPr>
        <sz val="11"/>
        <color rgb="FF000000"/>
        <rFont val="Calibri"/>
        <family val="2"/>
      </rPr>
      <t xml:space="preserve">Koordinace většího počtu sektorů a zúčastněných stran, povely a kontrola jsou během procesu plánování kontinuálně posilovány.
</t>
    </r>
  </si>
  <si>
    <r>
      <rPr>
        <sz val="11"/>
        <color theme="1" tint="0.34998626667073579"/>
        <rFont val="Calibri"/>
        <family val="2"/>
      </rPr>
      <t xml:space="preserve">G.3 </t>
    </r>
  </si>
  <si>
    <r>
      <rPr>
        <sz val="11"/>
        <color rgb="FF000000"/>
        <rFont val="Calibri"/>
        <family val="2"/>
      </rPr>
      <t>7.4</t>
    </r>
  </si>
  <si>
    <r>
      <rPr>
        <sz val="11"/>
        <color rgb="FF000000"/>
        <rFont val="Calibri"/>
        <family val="2"/>
      </rPr>
      <t>Plánování připravenosti zahrnuje kapacitu na podporu operací na střední úrovni a na úrovni komunitní/primární odpovědi během stavu ohrožení veřejného zdraví.</t>
    </r>
  </si>
  <si>
    <r>
      <rPr>
        <sz val="11"/>
        <color theme="1" tint="0.34998626667073579"/>
        <rFont val="Calibri"/>
        <family val="2"/>
      </rPr>
      <t xml:space="preserve">G.3 </t>
    </r>
  </si>
  <si>
    <r>
      <rPr>
        <sz val="11"/>
        <color rgb="FF000000"/>
        <rFont val="Calibri"/>
        <family val="2"/>
      </rPr>
      <t>Jsou zmapována prioritní rizika pro veřejné zdraví a zmapovány a využívány příslušné zdroje.</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</si>
  <si>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</si>
  <si>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</si>
  <si>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</si>
  <si>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Je implementováno hospodaření s antimikrobiálními přípravky (soubor koordinovaných strategií s cílem zlepšit používání antimikrobiálních léčiv).</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</si>
  <si>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</si>
  <si>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</si>
  <si>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</si>
  <si>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Připravenost zahrnuje: kapacitu pro prevenci, detekci a zvládání vypuknutí událostí během náhlých rozsáhlých vstupů migrantů. </t>
    </r>
  </si>
  <si>
    <r>
      <rPr>
        <sz val="11"/>
        <color theme="1" tint="0.34998626667073579"/>
        <rFont val="Calibri"/>
        <family val="2"/>
      </rPr>
      <t>G.2</t>
    </r>
  </si>
  <si>
    <r>
      <rPr>
        <sz val="11"/>
        <color rgb="FF000000"/>
        <rFont val="Calibri"/>
        <family val="2"/>
      </rPr>
      <t>Je zaveden specifický národní rámec pro prioritní hrozby (jako je např. pandemická chřipka) napříč všemi sektory.</t>
    </r>
  </si>
  <si>
    <r>
      <rPr>
        <sz val="11"/>
        <color theme="1" tint="0.34998626667073579"/>
        <rFont val="Calibri"/>
        <family val="2"/>
      </rPr>
      <t>G.2</t>
    </r>
  </si>
  <si>
    <r>
      <rPr>
        <sz val="11"/>
        <color rgb="FF000000"/>
        <rFont val="Calibri"/>
        <family val="2"/>
      </rPr>
      <t>9.1</t>
    </r>
  </si>
  <si>
    <r>
      <rPr>
        <sz val="11"/>
        <color rgb="FF000000"/>
        <rFont val="Calibri"/>
        <family val="2"/>
      </rPr>
      <t>Jsou zavedeny plány připravenosti na události s biologickým nebezpečím, vyvinuté společně sektory veřejného zdravotnictví a jinými sektory, např. sektorem civilní ochrany, ochrany hranic a celní správy.</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</si>
  <si>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</si>
  <si>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</si>
  <si>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</si>
  <si>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Z hlediska připravenosti na pandemie mají i nadále kritický význam silné plánování a koordinace napříč vládními rezorty, které vede Ministerstvo zdravotnictví.</t>
    </r>
  </si>
  <si>
    <r>
      <rPr>
        <sz val="11"/>
        <color theme="1" tint="0.34998626667073579"/>
        <rFont val="Calibri"/>
        <family val="2"/>
      </rPr>
      <t>G.2</t>
    </r>
  </si>
  <si>
    <r>
      <rPr>
        <sz val="11"/>
        <color rgb="FF000000"/>
        <rFont val="Calibri"/>
        <family val="2"/>
      </rPr>
      <t xml:space="preserve">Připravenosti je dosaženo na úrovni národních i regionálních sítí. </t>
    </r>
  </si>
  <si>
    <r>
      <rPr>
        <sz val="11"/>
        <color theme="1" tint="0.34998626667073579"/>
        <rFont val="Calibri"/>
        <family val="2"/>
      </rPr>
      <t xml:space="preserve">G.3 </t>
    </r>
  </si>
  <si>
    <r>
      <rPr>
        <sz val="11"/>
        <color rgb="FF000000"/>
        <rFont val="Calibri"/>
        <family val="2"/>
      </rPr>
      <t>Je zavedena spolupráce mezi zeměmi s cílem udržet vysokou úroveň připravenosti.</t>
    </r>
  </si>
  <si>
    <r>
      <rPr>
        <sz val="11"/>
        <color rgb="FF000000"/>
        <rFont val="Calibri"/>
        <family val="2"/>
      </rPr>
      <t>Jsou zavedeny funkce a operace národních kontaktních míst definované podle mezinárodních zdravotnických předpisů (2005).</t>
    </r>
  </si>
  <si>
    <r>
      <rPr>
        <sz val="11"/>
        <color theme="1" tint="0.34998626667073579"/>
        <rFont val="Calibri"/>
        <family val="2"/>
      </rPr>
      <t>D.3.2</t>
    </r>
  </si>
  <si>
    <r>
      <rPr>
        <sz val="11"/>
        <color rgb="FF000000"/>
        <rFont val="Calibri"/>
        <family val="2"/>
      </rPr>
      <t>Jsou vytvořeny politiky a postupy komunikace s cílem vytvořit, koordinovat a rozšiřovat informace související s událostí představující ohrožení veřejného zdraví.</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</si>
  <si>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</si>
  <si>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</si>
  <si>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</si>
  <si>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Komunikační strategie zajišťuje včasnou a účinnou komunikaci před událostí i během ní.</t>
    </r>
  </si>
  <si>
    <r>
      <rPr>
        <sz val="11"/>
        <color theme="1" tint="0.34998626667073579"/>
        <rFont val="Calibri"/>
        <family val="2"/>
      </rPr>
      <t>C.5</t>
    </r>
  </si>
  <si>
    <r>
      <rPr>
        <sz val="11"/>
        <color rgb="FF000000"/>
        <rFont val="Calibri"/>
        <family val="2"/>
      </rPr>
      <t>13.2</t>
    </r>
  </si>
  <si>
    <r>
      <rPr>
        <sz val="11"/>
        <color rgb="FF000000"/>
        <rFont val="Calibri"/>
        <family val="2"/>
      </rPr>
      <t>Komunikační strategie zahrnuje stupňovitý přístup.</t>
    </r>
  </si>
  <si>
    <r>
      <rPr>
        <sz val="11"/>
        <color theme="1" tint="0.34998626667073579"/>
        <rFont val="Calibri"/>
        <family val="2"/>
      </rPr>
      <t>C.5</t>
    </r>
  </si>
  <si>
    <r>
      <rPr>
        <sz val="11"/>
        <color rgb="FF000000"/>
        <rFont val="Calibri"/>
        <family val="2"/>
      </rPr>
      <t>13.3</t>
    </r>
  </si>
  <si>
    <r>
      <rPr>
        <sz val="11"/>
        <color rgb="FF000000"/>
        <rFont val="Calibri"/>
        <family val="2"/>
      </rPr>
      <t>Plány pro komunikaci v mimořádné situaci zůstávají flexibilní a podle potřeby se aktualizují.</t>
    </r>
  </si>
  <si>
    <r>
      <rPr>
        <sz val="11"/>
        <color theme="1" tint="0.34998626667073579"/>
        <rFont val="Calibri"/>
        <family val="2"/>
      </rPr>
      <t>C.5</t>
    </r>
  </si>
  <si>
    <r>
      <rPr>
        <sz val="11"/>
        <color rgb="FF000000"/>
        <rFont val="Calibri"/>
        <family val="2"/>
      </rPr>
      <t>13.4</t>
    </r>
  </si>
  <si>
    <r>
      <rPr>
        <sz val="11"/>
        <color rgb="FF000000"/>
        <rFont val="Calibri"/>
        <family val="2"/>
      </rPr>
      <t>Plány pro komunikaci v mimořádné situaci lze pragmaticky a přímo implementovat.</t>
    </r>
  </si>
  <si>
    <r>
      <rPr>
        <sz val="11"/>
        <color theme="1" tint="0.34998626667073579"/>
        <rFont val="Calibri"/>
        <family val="2"/>
      </rPr>
      <t>C.5</t>
    </r>
  </si>
  <si>
    <r>
      <rPr>
        <sz val="11"/>
        <color rgb="FF000000"/>
        <rFont val="Calibri"/>
        <family val="2"/>
      </rPr>
      <t>13.5</t>
    </r>
  </si>
  <si>
    <r>
      <rPr>
        <sz val="11"/>
        <color rgb="FF000000"/>
        <rFont val="Calibri"/>
        <family val="2"/>
      </rPr>
      <t>Plány pro komunikaci v mimořádných situacích jsou testovány.</t>
    </r>
  </si>
  <si>
    <r>
      <rPr>
        <sz val="11"/>
        <color theme="1" tint="0.34998626667073579"/>
        <rFont val="Calibri"/>
        <family val="2"/>
      </rPr>
      <t>C.5</t>
    </r>
  </si>
  <si>
    <r>
      <rPr>
        <sz val="11"/>
        <color rgb="FF000000"/>
        <rFont val="Calibri"/>
        <family val="2"/>
      </rPr>
      <t>13.6</t>
    </r>
  </si>
  <si>
    <r>
      <rPr>
        <sz val="11"/>
        <color rgb="FF000000"/>
        <rFont val="Calibri"/>
        <family val="2"/>
      </rPr>
      <t>Plány pro komunikaci v mimořádných situacích zohledňují možnost, že určitým událostem budou média věnovat zvýšenou pozornost.</t>
    </r>
  </si>
  <si>
    <r>
      <rPr>
        <sz val="11"/>
        <color theme="1" tint="0.34998626667073579"/>
        <rFont val="Calibri"/>
        <family val="2"/>
      </rPr>
      <t>C.5</t>
    </r>
  </si>
  <si>
    <r>
      <rPr>
        <sz val="11"/>
        <color rgb="FF000000"/>
        <rFont val="Calibri"/>
        <family val="2"/>
      </rPr>
      <t>13.7</t>
    </r>
  </si>
  <si>
    <r>
      <rPr>
        <sz val="11"/>
        <color rgb="FF000000"/>
        <rFont val="Calibri"/>
        <family val="2"/>
      </rPr>
      <t>Plány pro komunikaci v mimořádných situacích zohledňují možnost, že určité události mohou vést ke zvýšenému požadavku veřejnosti na informace.</t>
    </r>
  </si>
  <si>
    <r>
      <rPr>
        <sz val="11"/>
        <color theme="1" tint="0.34998626667073579"/>
        <rFont val="Calibri"/>
        <family val="2"/>
      </rPr>
      <t>C.5</t>
    </r>
  </si>
  <si>
    <r>
      <rPr>
        <sz val="11"/>
        <color rgb="FF000000"/>
        <rFont val="Calibri"/>
        <family val="2"/>
      </rPr>
      <t>13.8</t>
    </r>
  </si>
  <si>
    <r>
      <rPr>
        <sz val="11"/>
        <color rgb="FF000000"/>
        <rFont val="Calibri"/>
        <family val="2"/>
      </rPr>
      <t>Je zřízena řada kanálů pro komunikaci rizik (např. webová stránka, e-mail, telefonní linky pro specifická témata).</t>
    </r>
  </si>
  <si>
    <r>
      <rPr>
        <sz val="11"/>
        <color theme="1" tint="0.34998626667073579"/>
        <rFont val="Calibri"/>
        <family val="2"/>
      </rPr>
      <t>C.5</t>
    </r>
  </si>
  <si>
    <r>
      <rPr>
        <sz val="11"/>
        <color rgb="FF000000"/>
        <rFont val="Calibri"/>
        <family val="2"/>
      </rPr>
      <t>13.9</t>
    </r>
  </si>
  <si>
    <r>
      <rPr>
        <sz val="11"/>
        <color rgb="FF000000"/>
        <rFont val="Calibri"/>
        <family val="2"/>
      </rPr>
      <t>Zdravotnickým i jiným pracovníkům jsou poskytovány včasné informace a pokyny týkající se události, aby mohli vhodným způsobem reagovat směrem k veřejnosti.</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</si>
  <si>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</si>
  <si>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</si>
  <si>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</si>
  <si>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</si>
  <si>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</si>
  <si>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</si>
  <si>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</si>
  <si>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</si>
  <si>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</si>
  <si>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</si>
  <si>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</si>
  <si>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Zdroje: školená pracovní síla</t>
    </r>
  </si>
  <si>
    <r>
      <rPr>
        <b/>
        <sz val="16"/>
        <color rgb="FFFFFFFF"/>
        <rFont val="Calibri"/>
        <family val="2"/>
      </rPr>
      <t>Měřítko výkonu</t>
    </r>
  </si>
  <si>
    <r>
      <rPr>
        <b/>
        <sz val="11"/>
        <color rgb="FFFFFFFF"/>
        <rFont val="Calibri"/>
        <family val="2"/>
      </rPr>
      <t>WHO</t>
    </r>
  </si>
  <si>
    <r>
      <rPr>
        <b/>
        <sz val="11"/>
        <color rgb="FFFFFFFF"/>
        <rFont val="Calibri"/>
        <family val="2"/>
      </rPr>
      <t xml:space="preserve">JEE </t>
    </r>
  </si>
  <si>
    <r>
      <rPr>
        <b/>
        <sz val="14"/>
        <rFont val="Calibri"/>
        <family val="2"/>
      </rPr>
      <t>Skóre</t>
    </r>
  </si>
  <si>
    <r>
      <rPr>
        <b/>
        <sz val="16"/>
        <color rgb="FFFFFFFF"/>
        <rFont val="Calibri"/>
        <family val="2"/>
      </rPr>
      <t>Odkazy</t>
    </r>
  </si>
  <si>
    <r>
      <rPr>
        <b/>
        <sz val="12"/>
        <rFont val="Calibri"/>
        <family val="2"/>
      </rPr>
      <t>NA/NK</t>
    </r>
  </si>
  <si>
    <r>
      <rPr>
        <b/>
        <sz val="11"/>
        <color rgb="FF000000"/>
        <rFont val="Calibri"/>
        <family val="2"/>
      </rPr>
      <t>Komentáře</t>
    </r>
  </si>
  <si>
    <r>
      <rPr>
        <sz val="11"/>
        <color rgb="FF000000"/>
        <rFont val="Calibri"/>
        <family val="2"/>
      </rPr>
      <t>Dovednosti a kompetence personálu zajišťujícího veřejné zdraví jsou dostatečné pro udržení systému dozoru v rámci veřejného zdravotnictví a odpovědi na všech úrovních zdravotnického systému.</t>
    </r>
  </si>
  <si>
    <r>
      <rPr>
        <sz val="11"/>
        <color theme="1" tint="0.34998626667073579"/>
        <rFont val="Calibri"/>
        <family val="2"/>
      </rPr>
      <t>R.2</t>
    </r>
  </si>
  <si>
    <r>
      <rPr>
        <sz val="11"/>
        <color theme="1" tint="0.34998626667073579"/>
        <rFont val="Calibri"/>
        <family val="2"/>
      </rPr>
      <t>D.4.3</t>
    </r>
  </si>
  <si>
    <r>
      <rPr>
        <sz val="11"/>
        <color rgb="FF000000"/>
        <rFont val="Calibri"/>
        <family val="2"/>
      </rPr>
      <t xml:space="preserve">Jsou dostupné lidské zdroje pro implementaci základních kapacitních požadavků podle mezinárodních zdravotnických předpisů.
</t>
    </r>
  </si>
  <si>
    <r>
      <rPr>
        <sz val="11"/>
        <color theme="1" tint="0.34998626667073579"/>
        <rFont val="Calibri"/>
        <family val="2"/>
      </rPr>
      <t>R.2</t>
    </r>
  </si>
  <si>
    <r>
      <rPr>
        <sz val="11"/>
        <color theme="1" tint="0.34998626667073579"/>
        <rFont val="Calibri"/>
        <family val="2"/>
      </rPr>
      <t>D.4.1</t>
    </r>
  </si>
  <si>
    <r>
      <rPr>
        <sz val="11"/>
        <color rgb="FF000000"/>
        <rFont val="Calibri"/>
        <family val="2"/>
      </rPr>
      <t>Je zajištěna dostupnost kompetentní pracovní síly v oboru veřejného zdravotnictví pro nepřetržité fungování zdravotnických služeb.</t>
    </r>
  </si>
  <si>
    <r>
      <rPr>
        <sz val="11"/>
        <color theme="1" tint="0.34998626667073579"/>
        <rFont val="Calibri"/>
        <family val="2"/>
      </rPr>
      <t>R.2</t>
    </r>
  </si>
  <si>
    <r>
      <rPr>
        <sz val="11"/>
        <color rgb="FF000000"/>
        <rFont val="Calibri"/>
        <family val="2"/>
      </rPr>
      <t>Vzdělávání, školení a cvičení jsou podporovány na strategické i provozní úrovni organizace.</t>
    </r>
  </si>
  <si>
    <r>
      <rPr>
        <sz val="11"/>
        <color theme="1" tint="0.34998626667073579"/>
        <rFont val="Calibri"/>
        <family val="2"/>
      </rPr>
      <t>R.2</t>
    </r>
  </si>
  <si>
    <r>
      <rPr>
        <sz val="11"/>
        <color rgb="FF000000"/>
        <rFont val="Calibri"/>
        <family val="2"/>
      </rPr>
      <t>4.1</t>
    </r>
  </si>
  <si>
    <r>
      <rPr>
        <sz val="11"/>
        <color rgb="FF000000"/>
        <rFont val="Calibri"/>
        <family val="2"/>
      </rPr>
      <t>Vzdělávání, školení a cvičení jsou součástí plánovacích aktivit v rámci připravenosti organizace.</t>
    </r>
  </si>
  <si>
    <r>
      <rPr>
        <sz val="11"/>
        <color theme="1" tint="0.34998626667073579"/>
        <rFont val="Calibri"/>
        <family val="2"/>
      </rPr>
      <t>R.2</t>
    </r>
  </si>
  <si>
    <r>
      <rPr>
        <sz val="11"/>
        <color rgb="FF000000"/>
        <rFont val="Calibri"/>
        <family val="2"/>
      </rPr>
      <t>Úroveň připravenosti se hodnotí simulačními cvičeními.</t>
    </r>
  </si>
  <si>
    <r>
      <rPr>
        <sz val="11"/>
        <color rgb="FF000000"/>
        <rFont val="Calibri"/>
        <family val="2"/>
      </rPr>
      <t>5.1</t>
    </r>
  </si>
  <si>
    <r>
      <rPr>
        <sz val="11"/>
        <color rgb="FF000000"/>
        <rFont val="Calibri"/>
        <family val="2"/>
      </rPr>
      <t>Cvičení se účastní odpovídající partnerské organizace s cílem zlepšit vzájemné pochopení reakčních plánů zapojených organizací.</t>
    </r>
  </si>
  <si>
    <r>
      <rPr>
        <sz val="11"/>
        <color theme="1" tint="0.34998626667073579"/>
        <rFont val="Calibri"/>
        <family val="2"/>
      </rPr>
      <t>R.2</t>
    </r>
  </si>
  <si>
    <r>
      <rPr>
        <sz val="11"/>
        <color rgb="FF000000"/>
        <rFont val="Calibri"/>
        <family val="2"/>
      </rPr>
      <t>Pro pochopení a zlepšení postupů řízení rizik a posílení kapacit se používají školení, cvičení a přehodnocení incidentů.</t>
    </r>
  </si>
  <si>
    <r>
      <rPr>
        <sz val="11"/>
        <color theme="1" tint="0.34998626667073579"/>
        <rFont val="Calibri"/>
        <family val="2"/>
      </rPr>
      <t>R.2</t>
    </r>
  </si>
  <si>
    <r>
      <rPr>
        <sz val="11"/>
        <color rgb="FF000000"/>
        <rFont val="Calibri"/>
        <family val="2"/>
      </rPr>
      <t>6.1</t>
    </r>
  </si>
  <si>
    <r>
      <rPr>
        <sz val="11"/>
        <color rgb="FF000000"/>
        <rFont val="Calibri"/>
        <family val="2"/>
      </rPr>
      <t>Cvičení jsou založená na scénářích a jsou přizpůsobena podmínkám (např. místním, regionálním, národním a mezinárodním).</t>
    </r>
  </si>
  <si>
    <r>
      <rPr>
        <sz val="11"/>
        <color theme="1" tint="0.34998626667073579"/>
        <rFont val="Calibri"/>
        <family val="2"/>
      </rPr>
      <t>R.2</t>
    </r>
  </si>
  <si>
    <r>
      <rPr>
        <sz val="11"/>
        <color rgb="FF000000"/>
        <rFont val="Calibri"/>
        <family val="2"/>
      </rPr>
      <t>6.2</t>
    </r>
  </si>
  <si>
    <r>
      <rPr>
        <sz val="11"/>
        <color rgb="FF000000"/>
        <rFont val="Calibri"/>
        <family val="2"/>
      </rPr>
      <t>Aby mohla plánovací skupina úspěšně provést simulační cvičení, je jí udělen jasný mandát a autorita pro plánování, provedení a vyhodnocení cvičení.</t>
    </r>
  </si>
  <si>
    <r>
      <rPr>
        <sz val="11"/>
        <color theme="1" tint="0.34998626667073579"/>
        <rFont val="Calibri"/>
        <family val="2"/>
      </rPr>
      <t>R.2</t>
    </r>
  </si>
  <si>
    <r>
      <rPr>
        <sz val="11"/>
        <color rgb="FF000000"/>
        <rFont val="Calibri"/>
        <family val="2"/>
      </rPr>
      <t>6.3</t>
    </r>
  </si>
  <si>
    <r>
      <rPr>
        <sz val="11"/>
        <color rgb="FF000000"/>
        <rFont val="Calibri"/>
        <family val="2"/>
      </rPr>
      <t>Cílem simulačního cvičení je identifikovat oblasti, které lze zlepšit.</t>
    </r>
  </si>
  <si>
    <r>
      <rPr>
        <sz val="11"/>
        <color theme="1" tint="0.34998626667073579"/>
        <rFont val="Calibri"/>
        <family val="2"/>
      </rPr>
      <t>R.2</t>
    </r>
  </si>
  <si>
    <r>
      <rPr>
        <sz val="11"/>
        <color rgb="FF000000"/>
        <rFont val="Calibri"/>
        <family val="2"/>
      </rPr>
      <t>Cvičení se provádějí s cílem otestovat skutečnou funkčnost základních kapacit podle mezinárodních zdravotnických předpisů.</t>
    </r>
  </si>
  <si>
    <r>
      <rPr>
        <sz val="11"/>
        <color theme="1" tint="0.34998626667073579"/>
        <rFont val="Calibri"/>
        <family val="2"/>
      </rPr>
      <t>R.2</t>
    </r>
  </si>
  <si>
    <r>
      <rPr>
        <sz val="11"/>
        <color rgb="FF000000"/>
        <rFont val="Calibri"/>
        <family val="2"/>
      </rPr>
      <t xml:space="preserve">Výchozí záměry a cíle vzdělávání, školení a simulačních cvičení jsou vyhodnoceny a získané poznatky jsou zdokumentovány ve zprávě.
</t>
    </r>
  </si>
  <si>
    <r>
      <rPr>
        <sz val="11"/>
        <color theme="1" tint="0.34998626667073579"/>
        <rFont val="Calibri"/>
        <family val="2"/>
      </rPr>
      <t>R.2</t>
    </r>
  </si>
  <si>
    <r>
      <rPr>
        <b/>
        <sz val="11"/>
        <color rgb="FF000000"/>
        <rFont val="Calibri"/>
        <family val="2"/>
      </rPr>
      <t>BSI</t>
    </r>
  </si>
  <si>
    <r>
      <rPr>
        <b/>
        <sz val="11"/>
        <color rgb="FF000000"/>
        <rFont val="Calibri"/>
        <family val="2"/>
      </rPr>
      <t>CSI</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</si>
  <si>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</si>
  <si>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</si>
  <si>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</si>
  <si>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</si>
  <si>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</si>
  <si>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</si>
  <si>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</si>
  <si>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</si>
  <si>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</si>
  <si>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Podpůrná kapacita: Dozor</t>
    </r>
  </si>
  <si>
    <r>
      <rPr>
        <b/>
        <sz val="16"/>
        <color rgb="FFFFFFFF"/>
        <rFont val="Calibri"/>
        <family val="2"/>
      </rPr>
      <t>Měřítko výkonu</t>
    </r>
  </si>
  <si>
    <r>
      <rPr>
        <b/>
        <sz val="11"/>
        <color rgb="FFFFFFFF"/>
        <rFont val="Calibri"/>
        <family val="2"/>
      </rPr>
      <t>WHO</t>
    </r>
  </si>
  <si>
    <r>
      <rPr>
        <b/>
        <sz val="11"/>
        <color rgb="FFFFFFFF"/>
        <rFont val="Calibri"/>
        <family val="2"/>
      </rPr>
      <t xml:space="preserve">JEE </t>
    </r>
  </si>
  <si>
    <r>
      <rPr>
        <b/>
        <sz val="14"/>
        <rFont val="Calibri"/>
        <family val="2"/>
      </rPr>
      <t>Skóre</t>
    </r>
  </si>
  <si>
    <r>
      <rPr>
        <b/>
        <sz val="16"/>
        <color rgb="FFFFFFFF"/>
        <rFont val="Calibri"/>
        <family val="2"/>
      </rPr>
      <t>Odkazy</t>
    </r>
  </si>
  <si>
    <r>
      <rPr>
        <b/>
        <sz val="12"/>
        <rFont val="Calibri"/>
        <family val="2"/>
      </rPr>
      <t>NA/NK</t>
    </r>
  </si>
  <si>
    <r>
      <rPr>
        <b/>
        <sz val="11"/>
        <color rgb="FF000000"/>
        <rFont val="Calibri"/>
        <family val="2"/>
      </rPr>
      <t>Komentáře</t>
    </r>
  </si>
  <si>
    <r>
      <rPr>
        <sz val="11"/>
        <color rgb="FF000000"/>
        <rFont val="Calibri"/>
        <family val="2"/>
      </rPr>
      <t xml:space="preserve"> </t>
    </r>
  </si>
  <si>
    <r>
      <rPr>
        <sz val="11"/>
        <color rgb="FF000000"/>
        <rFont val="Calibri"/>
        <family val="2"/>
      </rPr>
      <t>Je zaveden systém dozoru založený na indikátorech.</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</si>
  <si>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</si>
  <si>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</si>
  <si>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</si>
  <si>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Tyto indikátory jsou definovány v protokolech s cílem umožnit včasnou následnou kontrolu.</t>
    </r>
  </si>
  <si>
    <r>
      <rPr>
        <sz val="11"/>
        <color theme="1" tint="0.34998626667073579"/>
        <rFont val="Calibri"/>
        <family val="2"/>
      </rPr>
      <t>C.2</t>
    </r>
  </si>
  <si>
    <r>
      <rPr>
        <sz val="11"/>
        <color rgb="FF000000"/>
        <rFont val="Calibri"/>
        <family val="2"/>
      </rPr>
      <t>Je zaveden systém pro informace o epidemiích.</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</si>
  <si>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</si>
  <si>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</si>
  <si>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</si>
  <si>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Události představující riziko pro veřejné zdraví jsou definovány v protokolech s cílem umožnit včasnou následnou kontrolu.</t>
    </r>
  </si>
  <si>
    <r>
      <rPr>
        <sz val="11"/>
        <color theme="1" tint="0.34998626667073579"/>
        <rFont val="Calibri"/>
        <family val="2"/>
      </rPr>
      <t>C.2</t>
    </r>
  </si>
  <si>
    <r>
      <rPr>
        <sz val="11"/>
        <color rgb="FF000000"/>
        <rFont val="Calibri"/>
        <family val="2"/>
      </rPr>
      <t>2.3</t>
    </r>
  </si>
  <si>
    <r>
      <rPr>
        <sz val="11"/>
        <color rgb="FF000000"/>
        <rFont val="Calibri"/>
        <family val="2"/>
      </rPr>
      <t>Systém dozoru zajišťuje hlášení údajů z dozoru v reálném čase.</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</si>
  <si>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</si>
  <si>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</si>
  <si>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</si>
  <si>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Systém dozoru je citlivý a flexibilní, aby bylo možno detekovat výchozí případy nebo události.</t>
    </r>
  </si>
  <si>
    <r>
      <rPr>
        <sz val="11"/>
        <color theme="1" tint="0.34998626667073579"/>
        <rFont val="Calibri"/>
        <family val="2"/>
      </rPr>
      <t>C.2</t>
    </r>
  </si>
  <si>
    <r>
      <rPr>
        <sz val="11"/>
        <color rgb="FF000000"/>
        <rFont val="Calibri"/>
        <family val="2"/>
      </rPr>
      <t>2.5</t>
    </r>
  </si>
  <si>
    <r>
      <rPr>
        <sz val="11"/>
        <color rgb="FF000000"/>
        <rFont val="Calibri"/>
        <family val="2"/>
      </rPr>
      <t xml:space="preserve">Systém dozoru získává informace z širokého spektra různých a spolehlivých zdrojů. </t>
    </r>
  </si>
  <si>
    <r>
      <rPr>
        <sz val="11"/>
        <color theme="1" tint="0.34998626667073579"/>
        <rFont val="Calibri"/>
        <family val="2"/>
      </rPr>
      <t>C.2</t>
    </r>
  </si>
  <si>
    <r>
      <rPr>
        <sz val="11"/>
        <color rgb="FF000000"/>
        <rFont val="Calibri"/>
        <family val="2"/>
      </rPr>
      <t>2.6</t>
    </r>
  </si>
  <si>
    <r>
      <rPr>
        <sz val="11"/>
        <color rgb="FF000000"/>
        <rFont val="Calibri"/>
        <family val="2"/>
      </rPr>
      <t>Síť dozoru zahrnuje informace ze systémů veterinárního dozoru.</t>
    </r>
  </si>
  <si>
    <r>
      <rPr>
        <sz val="11"/>
        <color theme="1" tint="0.34998626667073579"/>
        <rFont val="Calibri"/>
        <family val="2"/>
      </rPr>
      <t>C.2</t>
    </r>
  </si>
  <si>
    <r>
      <rPr>
        <sz val="11"/>
        <color rgb="FF000000"/>
        <rFont val="Calibri"/>
        <family val="2"/>
      </rPr>
      <t>2.7</t>
    </r>
  </si>
  <si>
    <r>
      <rPr>
        <sz val="11"/>
        <color rgb="FF000000"/>
        <rFont val="Calibri"/>
        <family val="2"/>
      </rPr>
      <t>Síť dozoru zahrnuje informace ze systémů entomologického dozoru.</t>
    </r>
  </si>
  <si>
    <r>
      <rPr>
        <sz val="11"/>
        <color theme="1" tint="0.34998626667073579"/>
        <rFont val="Calibri"/>
        <family val="2"/>
      </rPr>
      <t>C.2</t>
    </r>
  </si>
  <si>
    <r>
      <rPr>
        <sz val="11"/>
        <color rgb="FF000000"/>
        <rFont val="Calibri"/>
        <family val="2"/>
      </rPr>
      <t>2.8</t>
    </r>
  </si>
  <si>
    <r>
      <rPr>
        <sz val="11"/>
        <color rgb="FF000000"/>
        <rFont val="Calibri"/>
        <family val="2"/>
      </rPr>
      <t>Síť dozoru zahrnuje informace ze systémů dozoru zaměřených na životní prostředí.</t>
    </r>
  </si>
  <si>
    <r>
      <rPr>
        <sz val="11"/>
        <color theme="1" tint="0.34998626667073579"/>
        <rFont val="Calibri"/>
        <family val="2"/>
      </rPr>
      <t>C.2</t>
    </r>
  </si>
  <si>
    <r>
      <rPr>
        <sz val="11"/>
        <color rgb="FF000000"/>
        <rFont val="Calibri"/>
        <family val="2"/>
      </rPr>
      <t>2.9</t>
    </r>
  </si>
  <si>
    <r>
      <rPr>
        <sz val="11"/>
        <color rgb="FF000000"/>
        <rFont val="Calibri"/>
        <family val="2"/>
      </rPr>
      <t>Síť dozoru zahrnuje informace ze systémů meteorologického dozoru.</t>
    </r>
  </si>
  <si>
    <r>
      <rPr>
        <sz val="11"/>
        <color theme="1" tint="0.34998626667073579"/>
        <rFont val="Calibri"/>
        <family val="2"/>
      </rPr>
      <t>C.2</t>
    </r>
  </si>
  <si>
    <r>
      <rPr>
        <sz val="11"/>
        <color rgb="FF000000"/>
        <rFont val="Calibri"/>
        <family val="2"/>
      </rPr>
      <t>2.10</t>
    </r>
  </si>
  <si>
    <r>
      <rPr>
        <sz val="11"/>
        <color rgb="FF000000"/>
        <rFont val="Calibri"/>
        <family val="2"/>
      </rPr>
      <t>Síť dozoru zahrnuje informace ze systémů mikrobiologického dozoru.</t>
    </r>
  </si>
  <si>
    <r>
      <rPr>
        <sz val="11"/>
        <color theme="1" tint="0.34998626667073579"/>
        <rFont val="Calibri"/>
        <family val="2"/>
      </rPr>
      <t>C.2</t>
    </r>
  </si>
  <si>
    <r>
      <rPr>
        <sz val="11"/>
        <color rgb="FF000000"/>
        <rFont val="Calibri"/>
        <family val="2"/>
      </rPr>
      <t>Systém dozoru vytváří signál časného varování před možnou událostí představující riziko pro veřejné zdraví.</t>
    </r>
  </si>
  <si>
    <r>
      <rPr>
        <sz val="11"/>
        <color theme="1" tint="0.34998626667073579"/>
        <rFont val="Calibri"/>
        <family val="2"/>
      </rPr>
      <t>C.2</t>
    </r>
  </si>
  <si>
    <r>
      <rPr>
        <sz val="11"/>
        <color rgb="FF000000"/>
        <rFont val="Calibri"/>
        <family val="2"/>
      </rPr>
      <t>Je zajištěna účast v sítích dozoru v rámci EU.</t>
    </r>
  </si>
  <si>
    <r>
      <rPr>
        <sz val="11"/>
        <color theme="1" tint="0.34998626667073579"/>
        <rFont val="Calibri"/>
        <family val="2"/>
      </rPr>
      <t>C.2</t>
    </r>
  </si>
  <si>
    <r>
      <rPr>
        <sz val="11"/>
        <color rgb="FF9BBB59" tint="-0.49989318521683401"/>
        <rFont val="Calibri"/>
        <family val="2"/>
      </rPr>
      <t>D.2.2</t>
    </r>
  </si>
  <si>
    <r>
      <rPr>
        <sz val="11"/>
        <color rgb="FF000000"/>
        <rFont val="Calibri"/>
        <family val="2"/>
      </rPr>
      <t>Systém dozoru splňuje standardy EU a WHO s ohledem na epidemiologické údaje o veškerých chorobách v rámci dozoru v EU, jejich přesné definice a protokoly pro hlášení.</t>
    </r>
  </si>
  <si>
    <r>
      <rPr>
        <sz val="11"/>
        <color theme="1" tint="0.34998626667073579"/>
        <rFont val="Calibri"/>
        <family val="2"/>
      </rPr>
      <t>C.2</t>
    </r>
  </si>
  <si>
    <r>
      <rPr>
        <sz val="11"/>
        <color rgb="FF9BBB59" tint="-0.49989318521683401"/>
        <rFont val="Calibri"/>
        <family val="2"/>
      </rPr>
      <t>D.2.2</t>
    </r>
  </si>
  <si>
    <r>
      <rPr>
        <sz val="11"/>
        <color rgb="FF000000"/>
        <rFont val="Calibri"/>
        <family val="2"/>
      </rPr>
      <t>Údaje získané z dozoru jsou systematicky a pravidelně hlášeny odpovídajícím sektorům a zúčastněným stranám.</t>
    </r>
  </si>
  <si>
    <r>
      <rPr>
        <sz val="11"/>
        <color theme="1" tint="0.34998626667073579"/>
        <rFont val="Calibri"/>
        <family val="2"/>
      </rPr>
      <t>C.2</t>
    </r>
  </si>
  <si>
    <r>
      <rPr>
        <sz val="11"/>
        <color rgb="FF000000"/>
        <rFont val="Calibri"/>
        <family val="2"/>
      </rPr>
      <t>6.1</t>
    </r>
  </si>
  <si>
    <r>
      <rPr>
        <sz val="11"/>
        <color rgb="FF000000"/>
        <rFont val="Calibri"/>
        <family val="2"/>
      </rPr>
      <t>Všechny příslušné systémy dozoru jsou integrovány v rámci sítě, která si kontinuálně vyměňuje informace.</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</si>
  <si>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</si>
  <si>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</si>
  <si>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</si>
  <si>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Jsou zavedeny sítě a protokoly pro hlášení.</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</si>
  <si>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</si>
  <si>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</si>
  <si>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</si>
  <si>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 xml:space="preserve">Systém dozoru je schopen poskytovat informace nutné k zajištění informovanosti a poradenství.
</t>
    </r>
  </si>
  <si>
    <r>
      <rPr>
        <sz val="11"/>
        <color theme="1" tint="0.34998626667073579"/>
        <rFont val="Calibri"/>
        <family val="2"/>
      </rPr>
      <t>C.2</t>
    </r>
  </si>
  <si>
    <r>
      <rPr>
        <sz val="11"/>
        <color rgb="FF9BBB59" tint="-0.49989318521683401"/>
        <rFont val="Calibri"/>
        <family val="2"/>
      </rPr>
      <t>D.2.3</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</si>
  <si>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</si>
  <si>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</si>
  <si>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</si>
  <si>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</si>
  <si>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</si>
  <si>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</si>
  <si>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</si>
  <si>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</si>
  <si>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</si>
  <si>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</si>
  <si>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Podpůrná kapacita: Hodnocení rizik</t>
    </r>
  </si>
  <si>
    <r>
      <rPr>
        <b/>
        <sz val="16"/>
        <color rgb="FFFFFFFF"/>
        <rFont val="Calibri"/>
        <family val="2"/>
      </rPr>
      <t>Měřítko výkonu</t>
    </r>
  </si>
  <si>
    <r>
      <rPr>
        <b/>
        <sz val="11"/>
        <color rgb="FFFFFFFF"/>
        <rFont val="Calibri"/>
        <family val="2"/>
      </rPr>
      <t>WHO</t>
    </r>
  </si>
  <si>
    <r>
      <rPr>
        <b/>
        <sz val="11"/>
        <color rgb="FFFFFFFF"/>
        <rFont val="Calibri"/>
        <family val="2"/>
      </rPr>
      <t xml:space="preserve">JEE </t>
    </r>
  </si>
  <si>
    <r>
      <rPr>
        <b/>
        <sz val="14"/>
        <rFont val="Calibri"/>
        <family val="2"/>
      </rPr>
      <t>Skóre</t>
    </r>
  </si>
  <si>
    <r>
      <rPr>
        <b/>
        <sz val="16"/>
        <color rgb="FFFFFFFF"/>
        <rFont val="Calibri"/>
        <family val="2"/>
      </rPr>
      <t>Odkazy</t>
    </r>
  </si>
  <si>
    <r>
      <rPr>
        <b/>
        <sz val="12"/>
        <rFont val="Calibri"/>
        <family val="2"/>
      </rPr>
      <t>NA/NK</t>
    </r>
  </si>
  <si>
    <r>
      <rPr>
        <b/>
        <sz val="11"/>
        <color rgb="FF000000"/>
        <rFont val="Calibri"/>
        <family val="2"/>
      </rPr>
      <t>Komentáře</t>
    </r>
  </si>
  <si>
    <r>
      <rPr>
        <sz val="11"/>
        <color rgb="FF000000"/>
        <rFont val="Calibri"/>
        <family val="2"/>
      </rPr>
      <t>Upozornění a časná varování jsou hodnoceny na základě spojené analýzy dozoru a dalších dostupných údajů.</t>
    </r>
  </si>
  <si>
    <r>
      <rPr>
        <sz val="11"/>
        <color theme="1" tint="0.34998626667073579"/>
        <rFont val="Calibri"/>
        <family val="2"/>
      </rPr>
      <t>C.1</t>
    </r>
  </si>
  <si>
    <r>
      <rPr>
        <sz val="11"/>
        <color rgb="FF000000"/>
        <rFont val="Calibri"/>
        <family val="2"/>
      </rPr>
      <t>Je sestaven tým pro hodnocení rizik s cílem zhodnotit rizika (možné) události představující ohrožení veřejného zdraví.</t>
    </r>
  </si>
  <si>
    <r>
      <rPr>
        <sz val="11"/>
        <color theme="1" tint="0.34998626667073579"/>
        <rFont val="Calibri"/>
        <family val="2"/>
      </rPr>
      <t>C.1</t>
    </r>
  </si>
  <si>
    <r>
      <rPr>
        <sz val="11"/>
        <color rgb="FF000000"/>
        <rFont val="Calibri"/>
        <family val="2"/>
      </rPr>
      <t>2.2</t>
    </r>
  </si>
  <si>
    <r>
      <rPr>
        <sz val="11"/>
        <color rgb="FF000000"/>
        <rFont val="Calibri"/>
        <family val="2"/>
      </rPr>
      <t>Tým pro hodnocení rizik zahrnuje odborníky na další oblasti (např. toxikologii, zdraví zvířat, bezpečnost potravin atd.).</t>
    </r>
  </si>
  <si>
    <r>
      <rPr>
        <sz val="11"/>
        <color theme="1" tint="0.34998626667073579"/>
        <rFont val="Calibri"/>
        <family val="2"/>
      </rPr>
      <t>C.1</t>
    </r>
  </si>
  <si>
    <r>
      <rPr>
        <sz val="11"/>
        <color rgb="FF000000"/>
        <rFont val="Calibri"/>
        <family val="2"/>
      </rPr>
      <t>2.3</t>
    </r>
  </si>
  <si>
    <r>
      <rPr>
        <sz val="11"/>
        <color rgb="FF000000"/>
        <rFont val="Calibri"/>
        <family val="2"/>
      </rPr>
      <t>Tým pro hodnocení rizik na základě charakteristik onemocnění rozhoduje, jak často by mělo být hodnocení rizik aktualizováno.</t>
    </r>
  </si>
  <si>
    <r>
      <rPr>
        <sz val="11"/>
        <color theme="1" tint="0.34998626667073579"/>
        <rFont val="Calibri"/>
        <family val="2"/>
      </rPr>
      <t>C.1</t>
    </r>
  </si>
  <si>
    <r>
      <rPr>
        <sz val="11"/>
        <color rgb="FF000000"/>
        <rFont val="Calibri"/>
        <family val="2"/>
      </rPr>
      <t>2.4</t>
    </r>
  </si>
  <si>
    <r>
      <rPr>
        <sz val="11"/>
        <color rgb="FF000000"/>
        <rFont val="Calibri"/>
        <family val="2"/>
      </rPr>
      <t>Úroveň rizika přiřazená události je založena na předpokládaném (či známém) nebezpečí.</t>
    </r>
  </si>
  <si>
    <r>
      <rPr>
        <sz val="11"/>
        <color theme="1" tint="0.34998626667073579"/>
        <rFont val="Calibri"/>
        <family val="2"/>
      </rPr>
      <t>C.1</t>
    </r>
  </si>
  <si>
    <r>
      <rPr>
        <sz val="11"/>
        <color rgb="FF000000"/>
        <rFont val="Calibri"/>
        <family val="2"/>
      </rPr>
      <t>2.5</t>
    </r>
  </si>
  <si>
    <r>
      <rPr>
        <sz val="11"/>
        <color rgb="FF000000"/>
        <rFont val="Calibri"/>
        <family val="2"/>
      </rPr>
      <t>Úroveň rizika přiřazená události je založena na možné expozici nebezpečí.</t>
    </r>
  </si>
  <si>
    <r>
      <rPr>
        <sz val="11"/>
        <color theme="1" tint="0.34998626667073579"/>
        <rFont val="Calibri"/>
        <family val="2"/>
      </rPr>
      <t>C.1</t>
    </r>
  </si>
  <si>
    <r>
      <rPr>
        <sz val="11"/>
        <color rgb="FF000000"/>
        <rFont val="Calibri"/>
        <family val="2"/>
      </rPr>
      <t>2.6</t>
    </r>
  </si>
  <si>
    <r>
      <rPr>
        <sz val="11"/>
        <color rgb="FF000000"/>
        <rFont val="Calibri"/>
        <family val="2"/>
      </rPr>
      <t>Úroveň rizika přiřazená události je založena na kontextu, ve kterém se událost objeví.</t>
    </r>
  </si>
  <si>
    <r>
      <rPr>
        <sz val="11"/>
        <color theme="1" tint="0.34998626667073579"/>
        <rFont val="Calibri"/>
        <family val="2"/>
      </rPr>
      <t>C.1</t>
    </r>
  </si>
  <si>
    <r>
      <rPr>
        <sz val="11"/>
        <color rgb="FF000000"/>
        <rFont val="Calibri"/>
        <family val="2"/>
      </rPr>
      <t>2.7</t>
    </r>
  </si>
  <si>
    <r>
      <rPr>
        <sz val="11"/>
        <color rgb="FF000000"/>
        <rFont val="Calibri"/>
        <family val="2"/>
      </rPr>
      <t>Úroveň rizika se přiřazuje na základě charakteristik onemocnění (např. počtu případů/úmrtí, poměru výskytu závažného onemocnění v populaci, nejvíce postižených klinických skupin atd.).</t>
    </r>
  </si>
  <si>
    <r>
      <rPr>
        <sz val="11"/>
        <color theme="1" tint="0.34998626667073579"/>
        <rFont val="Calibri"/>
        <family val="2"/>
      </rPr>
      <t>C.1</t>
    </r>
  </si>
  <si>
    <r>
      <rPr>
        <sz val="11"/>
        <color rgb="FF000000"/>
        <rFont val="Calibri"/>
        <family val="2"/>
      </rPr>
      <t>2.8</t>
    </r>
  </si>
  <si>
    <r>
      <rPr>
        <sz val="11"/>
        <color rgb="FF000000"/>
        <rFont val="Calibri"/>
        <family val="2"/>
      </rPr>
      <t>Úroveň rizika se přiřazuje na základě kapacity zařízení (např. počtu pacientů ve službách primární péče / přijatých do nemocnice a v terapii specialistů intenzivní péče).</t>
    </r>
  </si>
  <si>
    <r>
      <rPr>
        <sz val="11"/>
        <color theme="1" tint="0.34998626667073579"/>
        <rFont val="Calibri"/>
        <family val="2"/>
      </rPr>
      <t>C.1</t>
    </r>
  </si>
  <si>
    <r>
      <rPr>
        <sz val="11"/>
        <color rgb="FF000000"/>
        <rFont val="Calibri"/>
        <family val="2"/>
      </rPr>
      <t>Hodnocení rizik se používá na podporu plánování připravenosti a zásahů.</t>
    </r>
  </si>
  <si>
    <r>
      <rPr>
        <sz val="11"/>
        <color theme="1" tint="0.34998626667073579"/>
        <rFont val="Calibri"/>
        <family val="2"/>
      </rPr>
      <t>C.1</t>
    </r>
  </si>
  <si>
    <r>
      <rPr>
        <sz val="11"/>
        <color rgb="FF000000"/>
        <rFont val="Calibri"/>
        <family val="2"/>
      </rPr>
      <t>3.1</t>
    </r>
  </si>
  <si>
    <r>
      <rPr>
        <sz val="11"/>
        <color rgb="FF000000"/>
        <rFont val="Calibri"/>
        <family val="2"/>
      </rPr>
      <t>Jako součást hodnocení rizik se pro lepší identifikaci prioritních aktivit používají jasně definované otázky.</t>
    </r>
  </si>
  <si>
    <r>
      <rPr>
        <sz val="11"/>
        <color theme="1" tint="0.34998626667073579"/>
        <rFont val="Calibri"/>
        <family val="2"/>
      </rPr>
      <t>C.1</t>
    </r>
  </si>
  <si>
    <r>
      <rPr>
        <sz val="11"/>
        <color rgb="FF000000"/>
        <rFont val="Calibri"/>
        <family val="2"/>
      </rPr>
      <t>3.2</t>
    </r>
  </si>
  <si>
    <r>
      <rPr>
        <sz val="11"/>
        <color rgb="FF000000"/>
        <rFont val="Calibri"/>
        <family val="2"/>
      </rPr>
      <t>Hodnocení rizik se používá k identifikaci rizikových oblastí.</t>
    </r>
  </si>
  <si>
    <r>
      <rPr>
        <sz val="11"/>
        <color theme="1" tint="0.34998626667073579"/>
        <rFont val="Calibri"/>
        <family val="2"/>
      </rPr>
      <t>C.1</t>
    </r>
  </si>
  <si>
    <r>
      <rPr>
        <sz val="11"/>
        <color rgb="FF000000"/>
        <rFont val="Calibri"/>
        <family val="2"/>
      </rPr>
      <t>3.3</t>
    </r>
  </si>
  <si>
    <r>
      <rPr>
        <sz val="11"/>
        <color rgb="FF000000"/>
        <rFont val="Calibri"/>
        <family val="2"/>
      </rPr>
      <t>Hodnocení rizik se používá k identifikaci rizikových populací.</t>
    </r>
  </si>
  <si>
    <r>
      <rPr>
        <sz val="11"/>
        <color theme="1" tint="0.34998626667073579"/>
        <rFont val="Calibri"/>
        <family val="2"/>
      </rPr>
      <t>C.1</t>
    </r>
  </si>
  <si>
    <r>
      <rPr>
        <sz val="11"/>
        <color rgb="FF000000"/>
        <rFont val="Calibri"/>
        <family val="2"/>
      </rPr>
      <t>3.4</t>
    </r>
  </si>
  <si>
    <r>
      <rPr>
        <sz val="11"/>
        <color rgb="FF000000"/>
        <rFont val="Calibri"/>
        <family val="2"/>
      </rPr>
      <t>Hodnocení rizik se používá k identifikaci a zapojení operačních partnerů.</t>
    </r>
  </si>
  <si>
    <r>
      <rPr>
        <sz val="11"/>
        <color theme="1" tint="0.34998626667073579"/>
        <rFont val="Calibri"/>
        <family val="2"/>
      </rPr>
      <t>C.1</t>
    </r>
  </si>
  <si>
    <r>
      <rPr>
        <sz val="11"/>
        <color rgb="FF000000"/>
        <rFont val="Calibri"/>
        <family val="2"/>
      </rPr>
      <t>3.5</t>
    </r>
  </si>
  <si>
    <r>
      <rPr>
        <sz val="11"/>
        <color rgb="FF000000"/>
        <rFont val="Calibri"/>
        <family val="2"/>
      </rPr>
      <t>Hodnocení rizik se používá k identifikaci a zapojení klíčových partnerů pro tvorbu politik.</t>
    </r>
  </si>
  <si>
    <r>
      <rPr>
        <sz val="11"/>
        <color theme="1" tint="0.34998626667073579"/>
        <rFont val="Calibri"/>
        <family val="2"/>
      </rPr>
      <t>C.1</t>
    </r>
  </si>
  <si>
    <r>
      <rPr>
        <sz val="11"/>
        <color rgb="FF000000"/>
        <rFont val="Calibri"/>
        <family val="2"/>
      </rPr>
      <t>3.6</t>
    </r>
  </si>
  <si>
    <r>
      <rPr>
        <sz val="11"/>
        <color rgb="FF000000"/>
        <rFont val="Calibri"/>
        <family val="2"/>
      </rPr>
      <t>Charakterizace rizika zahrnuje informace z kvantitativních modelů, pokud jsou tyto informace dostupné a přístupné.</t>
    </r>
  </si>
  <si>
    <r>
      <rPr>
        <sz val="11"/>
        <color theme="1" tint="0.34998626667073579"/>
        <rFont val="Calibri"/>
        <family val="2"/>
      </rPr>
      <t>C.1</t>
    </r>
  </si>
  <si>
    <r>
      <rPr>
        <sz val="11"/>
        <color rgb="FF000000"/>
        <rFont val="Calibri"/>
        <family val="2"/>
      </rPr>
      <t>3.7</t>
    </r>
  </si>
  <si>
    <r>
      <rPr>
        <sz val="11"/>
        <color rgb="FF000000"/>
        <rFont val="Calibri"/>
        <family val="2"/>
      </rPr>
      <t>Součástí charakterizace rizika jsou názory odborníků.</t>
    </r>
  </si>
  <si>
    <r>
      <rPr>
        <sz val="11"/>
        <color theme="1" tint="0.34998626667073579"/>
        <rFont val="Calibri"/>
        <family val="2"/>
      </rPr>
      <t>C.1</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</si>
  <si>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</si>
  <si>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</si>
  <si>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</si>
  <si>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</si>
  <si>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</si>
  <si>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</si>
  <si>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</si>
  <si>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</si>
  <si>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</si>
  <si>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</si>
  <si>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Řízení odpovědi na událost</t>
    </r>
  </si>
  <si>
    <r>
      <rPr>
        <b/>
        <sz val="16"/>
        <color rgb="FFFFFFFF"/>
        <rFont val="Calibri"/>
        <family val="2"/>
      </rPr>
      <t>Měřítko výkonu</t>
    </r>
  </si>
  <si>
    <r>
      <rPr>
        <b/>
        <sz val="11"/>
        <color rgb="FFFFFFFF"/>
        <rFont val="Calibri"/>
        <family val="2"/>
      </rPr>
      <t>WHO</t>
    </r>
  </si>
  <si>
    <r>
      <rPr>
        <b/>
        <sz val="11"/>
        <color rgb="FFFFFFFF"/>
        <rFont val="Calibri"/>
        <family val="2"/>
      </rPr>
      <t>JEE</t>
    </r>
  </si>
  <si>
    <r>
      <rPr>
        <b/>
        <sz val="14"/>
        <rFont val="Calibri"/>
        <family val="2"/>
      </rPr>
      <t>Skóre</t>
    </r>
  </si>
  <si>
    <r>
      <rPr>
        <b/>
        <sz val="16"/>
        <color rgb="FFFFFFFF"/>
        <rFont val="Calibri"/>
        <family val="2"/>
      </rPr>
      <t>Odkazy</t>
    </r>
  </si>
  <si>
    <r>
      <rPr>
        <b/>
        <sz val="12"/>
        <rFont val="Calibri"/>
        <family val="2"/>
      </rPr>
      <t>NA/NK</t>
    </r>
  </si>
  <si>
    <r>
      <rPr>
        <b/>
        <sz val="11"/>
        <color rgb="FF000000"/>
        <rFont val="Calibri"/>
        <family val="2"/>
      </rPr>
      <t>Komentáře</t>
    </r>
  </si>
  <si>
    <r>
      <rPr>
        <sz val="11"/>
        <color rgb="FF000000"/>
        <rFont val="Calibri"/>
        <family val="2"/>
      </rPr>
      <t>Jsou zavedeny specifické postupy pro aktivaci a deaktivaci (pokles) odpovědi na mimořádnou situaci v oblasti zdraví.</t>
    </r>
  </si>
  <si>
    <r>
      <rPr>
        <sz val="11"/>
        <color theme="1" tint="0.34998626667073579"/>
        <rFont val="Calibri"/>
        <family val="2"/>
      </rPr>
      <t>G.3</t>
    </r>
  </si>
  <si>
    <r>
      <rPr>
        <sz val="11"/>
        <color rgb="FF000000"/>
        <rFont val="Calibri"/>
        <family val="2"/>
      </rPr>
      <t>1.1</t>
    </r>
  </si>
  <si>
    <r>
      <rPr>
        <sz val="11"/>
        <color rgb="FF000000"/>
        <rFont val="Calibri"/>
        <family val="2"/>
      </rPr>
      <t>Rozhodování o odpovědi zohledňuje následující principy: obezřetnost, přiměřenost a flexibilitu.</t>
    </r>
  </si>
  <si>
    <r>
      <rPr>
        <sz val="11"/>
        <color theme="1" tint="0.34998626667073579"/>
        <rFont val="Calibri"/>
        <family val="2"/>
      </rPr>
      <t>G.3</t>
    </r>
  </si>
  <si>
    <r>
      <rPr>
        <sz val="11"/>
        <color rgb="FF000000"/>
        <rFont val="Calibri"/>
        <family val="2"/>
      </rPr>
      <t>Na národní úrovni i na úrovni nemocnic jsou vytvořeny standardy prevence a kontroly infekce a tyto standardy jsou funkční.</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</si>
  <si>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</si>
  <si>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</si>
  <si>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</si>
  <si>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Jsou zavedena bezpečnostní opatření pro manipulaci s patogenními látkami a tato opatření jsou známa zdravotnickým pracovníkům.</t>
    </r>
  </si>
  <si>
    <r>
      <rPr>
        <sz val="11"/>
        <color theme="1" tint="0.34998626667073579"/>
        <rFont val="Calibri"/>
        <family val="2"/>
      </rPr>
      <t>C.4</t>
    </r>
  </si>
  <si>
    <r>
      <rPr>
        <sz val="11"/>
        <color rgb="FF000000"/>
        <rFont val="Calibri"/>
        <family val="2"/>
      </rPr>
      <t>Jsou dostupné laboratorní služby pro testování prioritních zdravotních hrozeb.</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</si>
  <si>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</si>
  <si>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</si>
  <si>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</si>
  <si>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Jsou zavedeny a implementovány laboratorní praktické postupy pro biologickou bezpečnost a ochranu (řízení biologického rizika).</t>
    </r>
  </si>
  <si>
    <r>
      <rPr>
        <sz val="11"/>
        <color theme="1" tint="0.34998626667073579"/>
        <rFont val="Calibri"/>
        <family val="2"/>
      </rPr>
      <t>C.4</t>
    </r>
  </si>
  <si>
    <r>
      <rPr>
        <sz val="11"/>
        <color rgb="FF000000"/>
        <rFont val="Calibri"/>
        <family val="2"/>
      </rPr>
      <t>Je zaveden operační program pro mimořádné situace zahrnující operační centra pro mimořádné situace, operační postupy a plány a kapacitu pro aktivaci mimořádných operací.</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</si>
  <si>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</si>
  <si>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</si>
  <si>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Je zavedena otestovaná struktura povelů a kontrol s jasnými rolemi a zodpovědnostmi.</t>
    </r>
  </si>
  <si>
    <r>
      <rPr>
        <sz val="11"/>
        <color theme="1" tint="0.34998626667073579"/>
        <rFont val="Calibri"/>
        <family val="2"/>
      </rPr>
      <t>G.3</t>
    </r>
  </si>
  <si>
    <r>
      <rPr>
        <sz val="11"/>
        <color rgb="FF000000"/>
        <rFont val="Calibri"/>
        <family val="2"/>
      </rPr>
      <t>5.1</t>
    </r>
  </si>
  <si>
    <r>
      <rPr>
        <sz val="11"/>
        <color rgb="FF000000"/>
        <rFont val="Calibri"/>
        <family val="2"/>
      </rPr>
      <t>Koordinace, povely a kontrola jsou založeny na stávající infrastruktuře.</t>
    </r>
  </si>
  <si>
    <r>
      <rPr>
        <sz val="11"/>
        <color theme="1" tint="0.34998626667073579"/>
        <rFont val="Calibri"/>
        <family val="2"/>
      </rPr>
      <t>G.3</t>
    </r>
  </si>
  <si>
    <r>
      <rPr>
        <sz val="11"/>
        <color rgb="FF000000"/>
        <rFont val="Calibri"/>
        <family val="2"/>
      </rPr>
      <t>5.2</t>
    </r>
  </si>
  <si>
    <r>
      <rPr>
        <sz val="11"/>
        <color rgb="FF000000"/>
        <rFont val="Calibri"/>
        <family val="2"/>
      </rPr>
      <t>Koordinace, povely a kontrola jsou kontinuálně posilovány.</t>
    </r>
  </si>
  <si>
    <r>
      <rPr>
        <sz val="11"/>
        <color theme="1" tint="0.34998626667073579"/>
        <rFont val="Calibri"/>
        <family val="2"/>
      </rPr>
      <t>G.3</t>
    </r>
  </si>
  <si>
    <r>
      <rPr>
        <sz val="11"/>
        <color rgb="FF000000"/>
        <rFont val="Calibri"/>
        <family val="2"/>
      </rPr>
      <t>5.3</t>
    </r>
  </si>
  <si>
    <r>
      <rPr>
        <sz val="11"/>
        <color rgb="FF000000"/>
        <rFont val="Calibri"/>
        <family val="2"/>
      </rPr>
      <t>Jsou vytvořeny postupy pro koordinaci všech významných partnerů zdravotnického systému, např. služeb veřejného zdravotnictví, zdravotnických služeb a služeb pro duševní/behaviorální zdraví.</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</si>
  <si>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</si>
  <si>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</si>
  <si>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</si>
  <si>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Koordinace zahrnuje péči na základě populace a mobilizaci zdrojů.</t>
    </r>
  </si>
  <si>
    <r>
      <rPr>
        <sz val="11"/>
        <color theme="1" tint="0.34998626667073579"/>
        <rFont val="Calibri"/>
        <family val="2"/>
      </rPr>
      <t>G.3</t>
    </r>
  </si>
  <si>
    <r>
      <rPr>
        <sz val="11"/>
        <color rgb="FF000000"/>
        <rFont val="Calibri"/>
        <family val="2"/>
      </rPr>
      <t>5.5</t>
    </r>
  </si>
  <si>
    <r>
      <rPr>
        <sz val="11"/>
        <color rgb="FF000000"/>
        <rFont val="Calibri"/>
        <family val="2"/>
      </rPr>
      <t>Koordinace zahrnuje aktivaci podpůrných sítí, poradních skupin, partnerských sítí a komunikace.</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</si>
  <si>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</si>
  <si>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</si>
  <si>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</si>
  <si>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Systém veřejného zdravotnictví je na všech úrovních podporován týmy krizového řízení.</t>
    </r>
  </si>
  <si>
    <r>
      <rPr>
        <sz val="11"/>
        <color theme="1" tint="0.34998626667073579"/>
        <rFont val="Calibri"/>
        <family val="2"/>
      </rPr>
      <t>G.3</t>
    </r>
  </si>
  <si>
    <r>
      <rPr>
        <sz val="11"/>
        <color rgb="FF000000"/>
        <rFont val="Calibri"/>
        <family val="2"/>
      </rPr>
      <t>5.7</t>
    </r>
  </si>
  <si>
    <r>
      <rPr>
        <sz val="11"/>
        <color rgb="FF000000"/>
        <rFont val="Calibri"/>
        <family val="2"/>
      </rPr>
      <t>V rámci rozhodovacího procesu je brána v úvahu očekávaná behaviorální odpověď (např. úroveň obav znepokojení obyvatelstva).</t>
    </r>
  </si>
  <si>
    <r>
      <rPr>
        <sz val="11"/>
        <color theme="1" tint="0.34998626667073579"/>
        <rFont val="Calibri"/>
        <family val="2"/>
      </rPr>
      <t>G.3</t>
    </r>
  </si>
  <si>
    <r>
      <rPr>
        <sz val="11"/>
        <color theme="1" tint="0.34998626667073579"/>
        <rFont val="Calibri"/>
        <family val="2"/>
      </rPr>
      <t>R.5.5</t>
    </r>
  </si>
  <si>
    <r>
      <rPr>
        <sz val="11"/>
        <color rgb="FF000000"/>
        <rFont val="Calibri"/>
        <family val="2"/>
      </rPr>
      <t>Jsou vytvořeny postupy pro koordinaci vícesektorových aktivit mezi ministerstvy a sektory.</t>
    </r>
  </si>
  <si>
    <r>
      <rPr>
        <sz val="11"/>
        <color theme="1" tint="0.34998626667073579"/>
        <rFont val="Calibri"/>
        <family val="2"/>
      </rPr>
      <t>G.3</t>
    </r>
  </si>
  <si>
    <r>
      <rPr>
        <sz val="11"/>
        <color rgb="FF000000"/>
        <rFont val="Calibri"/>
        <family val="2"/>
      </rPr>
      <t xml:space="preserve">Je vytvořena multidisciplinární a vícesektorová rychlá odpověď, která je dostupná 24 hodin denně, 7 dní v týdnu. </t>
    </r>
  </si>
  <si>
    <r>
      <rPr>
        <sz val="11"/>
        <color theme="1" tint="0.34998626667073579"/>
        <rFont val="Calibri"/>
        <family val="2"/>
      </rPr>
      <t>G.3</t>
    </r>
  </si>
  <si>
    <r>
      <rPr>
        <sz val="11"/>
        <color rgb="FF000000"/>
        <rFont val="Calibri"/>
        <family val="2"/>
      </rPr>
      <t>7.1</t>
    </r>
  </si>
  <si>
    <r>
      <rPr>
        <sz val="11"/>
        <color rgb="FF000000"/>
        <rFont val="Calibri"/>
        <family val="2"/>
      </rPr>
      <t>Jsou zavedeny postupy pro zdravotní protiopatření, včetně jejich implementace a rozdělování.</t>
    </r>
  </si>
  <si>
    <r>
      <rPr>
        <sz val="11"/>
        <color theme="1" tint="0.34998626667073579"/>
        <rFont val="Calibri"/>
        <family val="2"/>
      </rPr>
      <t>R.3</t>
    </r>
  </si>
  <si>
    <r>
      <rPr>
        <sz val="11"/>
        <color rgb="FF000000"/>
        <rFont val="Calibri"/>
        <family val="2"/>
      </rPr>
      <t>7.2</t>
    </r>
  </si>
  <si>
    <r>
      <rPr>
        <sz val="11"/>
        <color rgb="FF000000"/>
        <rFont val="Calibri"/>
        <family val="2"/>
      </rPr>
      <t>Jsou zavedeny postupy pro vysílání a přijímání zdravotních protiopatření během stavu ohrožení veřejného zdraví.</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</si>
  <si>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</si>
  <si>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</si>
  <si>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</si>
  <si>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Jsou vytvořeny postupy pro odpověď na onemocnění přenášená potravinami a na kontaminaci potravin a tyto postupy jsou funkční.</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</si>
  <si>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</si>
  <si>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</si>
  <si>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</si>
  <si>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Jsou vytvořeny postupy pro odpověď na zoonózy a potenciální zoonózy a tyto postupy jsou funkční.</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</si>
  <si>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</si>
  <si>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</si>
  <si>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</si>
  <si>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 xml:space="preserve"> V oblastech vnímavých vůči přenosu arbovirů jsou vyvinuty standardní operační postupy pro terénní průzkumy a opatření pro rychlou kontrolu vektorů.</t>
    </r>
  </si>
  <si>
    <r>
      <rPr>
        <sz val="10"/>
        <color theme="1" tint="0.34998626667073579"/>
        <rFont val="Verdana"/>
        <family val="2"/>
      </rPr>
      <t>G.2</t>
    </r>
  </si>
  <si>
    <r>
      <rPr>
        <sz val="11"/>
        <color rgb="FF000000"/>
        <rFont val="Calibri"/>
        <family val="2"/>
      </rPr>
      <t>7.6</t>
    </r>
  </si>
  <si>
    <r>
      <rPr>
        <sz val="11"/>
        <color rgb="FF000000"/>
        <rFont val="Calibri"/>
        <family val="2"/>
      </rPr>
      <t>Jsou zavedeny systémy veřejného zdravotnictví, lékařské péče a duševního/behaviorálního zdraví, které podporují obnovu po události.</t>
    </r>
  </si>
  <si>
    <r>
      <rPr>
        <sz val="10"/>
        <color theme="1" tint="0.34998626667073579"/>
        <rFont val="Verdana"/>
        <family val="2"/>
      </rPr>
      <t>G.2</t>
    </r>
  </si>
  <si>
    <r>
      <rPr>
        <sz val="11"/>
        <color rgb="FF000000"/>
        <rFont val="Calibri"/>
        <family val="2"/>
      </rPr>
      <t>7.7</t>
    </r>
  </si>
  <si>
    <r>
      <rPr>
        <sz val="11"/>
        <color rgb="FF000000"/>
        <rFont val="Calibri"/>
        <family val="2"/>
      </rPr>
      <t>Pro respondenty, kteří pomáhají za stavu ohrožení veřejného zdraví v zahraničí je zaveden protokol evakuace zdravotníků.</t>
    </r>
  </si>
  <si>
    <r>
      <rPr>
        <sz val="10"/>
        <color theme="1" tint="0.34998626667073579"/>
        <rFont val="Verdana"/>
        <family val="2"/>
      </rPr>
      <t>G.2</t>
    </r>
  </si>
  <si>
    <r>
      <rPr>
        <sz val="11"/>
        <color theme="1" tint="0.34998626667073579"/>
        <rFont val="Calibri"/>
        <family val="2"/>
      </rPr>
      <t>R.4.2</t>
    </r>
  </si>
  <si>
    <r>
      <rPr>
        <sz val="11"/>
        <color rgb="FF000000"/>
        <rFont val="Calibri"/>
        <family val="2"/>
      </rPr>
      <t>Na základě nashromážděných monitorovacích údajů je často vyhodnocována účinnost zásahů.</t>
    </r>
  </si>
  <si>
    <r>
      <rPr>
        <sz val="11"/>
        <color rgb="FF000000"/>
        <rFont val="Calibri"/>
        <family val="2"/>
      </rPr>
      <t>8.1</t>
    </r>
  </si>
  <si>
    <r>
      <rPr>
        <sz val="11"/>
        <color rgb="FF000000"/>
        <rFont val="Calibri"/>
        <family val="2"/>
      </rPr>
      <t>Zásahy jsou neustále přizpůsobovány nové situaci.</t>
    </r>
  </si>
  <si>
    <r>
      <rPr>
        <sz val="11"/>
        <color rgb="FF000000"/>
        <rFont val="Calibri"/>
        <family val="2"/>
      </rPr>
      <t>8.2</t>
    </r>
  </si>
  <si>
    <r>
      <rPr>
        <sz val="11"/>
        <color rgb="FF000000"/>
        <rFont val="Calibri"/>
        <family val="2"/>
      </rPr>
      <t xml:space="preserve">Během události jsou posilovány systémy monitorování zdravotního stavu obyvatelstva. </t>
    </r>
  </si>
  <si>
    <r>
      <rPr>
        <sz val="11"/>
        <color rgb="FF000000"/>
        <rFont val="Calibri"/>
        <family val="2"/>
      </rPr>
      <t>8.3</t>
    </r>
  </si>
  <si>
    <r>
      <rPr>
        <sz val="11"/>
        <color rgb="FF000000"/>
        <rFont val="Calibri"/>
        <family val="2"/>
      </rPr>
      <t>Během události jsou často vyhodnocovány údaje z monitorování zdravotního stavu obyvatelstva související s událostí.</t>
    </r>
  </si>
  <si>
    <r>
      <rPr>
        <sz val="11"/>
        <color rgb="FF000000"/>
        <rFont val="Calibri"/>
        <family val="2"/>
      </rPr>
      <t>8.4</t>
    </r>
  </si>
  <si>
    <r>
      <rPr>
        <sz val="11"/>
        <color rgb="FF000000"/>
        <rFont val="Calibri"/>
        <family val="2"/>
      </rPr>
      <t>Systémy monitorování zdravotního stavu obyvatelstva monitorují probíhající událost (např. geografickou a/nebo časovou distribuci).</t>
    </r>
  </si>
  <si>
    <r>
      <rPr>
        <sz val="11"/>
        <color rgb="FF000000"/>
        <rFont val="Calibri"/>
        <family val="2"/>
      </rPr>
      <t>8.5</t>
    </r>
  </si>
  <si>
    <r>
      <rPr>
        <sz val="11"/>
        <color rgb="FF000000"/>
        <rFont val="Calibri"/>
        <family val="2"/>
      </rPr>
      <t>Systémy monitorování zdravotního stavu obyvatelstva monitorují fungování základních služeb.</t>
    </r>
  </si>
  <si>
    <r>
      <rPr>
        <sz val="11"/>
        <color rgb="FF000000"/>
        <rFont val="Calibri"/>
        <family val="2"/>
      </rPr>
      <t>8.6</t>
    </r>
  </si>
  <si>
    <r>
      <rPr>
        <sz val="11"/>
        <color rgb="FF000000"/>
        <rFont val="Calibri"/>
        <family val="2"/>
      </rPr>
      <t>Systémy monitorování zdravotního stavu obyvatelstva jsou napojeny na laboratoře a zdravotnická zařízení.</t>
    </r>
  </si>
  <si>
    <r>
      <rPr>
        <sz val="11"/>
        <color rgb="FF000000"/>
        <rFont val="Calibri"/>
        <family val="2"/>
      </rPr>
      <t>Je vytvořena komplexní komunikační strategie zahrnující všechny významné zúčastněné strany, např. profesionály v oblasti veřejného zdraví, média a veřejnost, jiné než zdravotnické sektory atd.</t>
    </r>
  </si>
  <si>
    <r>
      <rPr>
        <sz val="10"/>
        <color theme="1" tint="0.34998626667073579"/>
        <rFont val="Verdana"/>
        <family val="2"/>
      </rPr>
      <t>C.5</t>
    </r>
  </si>
  <si>
    <r>
      <rPr>
        <sz val="11"/>
        <color rgb="FF000000"/>
        <rFont val="Calibri"/>
        <family val="2"/>
      </rPr>
      <t>9.1</t>
    </r>
  </si>
  <si>
    <r>
      <rPr>
        <sz val="11"/>
        <color rgb="FF000000"/>
        <rFont val="Calibri"/>
        <family val="2"/>
      </rPr>
      <t>Jsou jasně identifikovány vazby odpovědnosti s cílem zajistit účinnou komunikaci na národní i mezinárodní úrovni.</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</si>
  <si>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</si>
  <si>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</si>
  <si>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</si>
  <si>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Jsou zapojeny všechny významné zúčastněné strany a tyto strany jsou v předstihu před událostí, během ní a po ní dostatečně informovány.</t>
    </r>
  </si>
  <si>
    <r>
      <rPr>
        <sz val="10"/>
        <color theme="1" tint="0.34998626667073579"/>
        <rFont val="Verdana"/>
        <family val="2"/>
      </rPr>
      <t>C.5</t>
    </r>
  </si>
  <si>
    <r>
      <rPr>
        <sz val="11"/>
        <color rgb="FF000000"/>
        <rFont val="Calibri"/>
        <family val="2"/>
      </rPr>
      <t>9.3</t>
    </r>
  </si>
  <si>
    <r>
      <rPr>
        <sz val="11"/>
        <color rgb="FF000000"/>
        <rFont val="Calibri"/>
        <family val="2"/>
      </rPr>
      <t>Během události jsou koordinována a standardizována klíčová sdělení vydávaná různými orgány.</t>
    </r>
  </si>
  <si>
    <r>
      <rPr>
        <sz val="10"/>
        <color theme="1" tint="0.34998626667073579"/>
        <rFont val="Verdana"/>
        <family val="2"/>
      </rPr>
      <t>C.5</t>
    </r>
  </si>
  <si>
    <r>
      <rPr>
        <sz val="11"/>
        <color rgb="FF000000"/>
        <rFont val="Calibri"/>
        <family val="2"/>
      </rPr>
      <t>9.4</t>
    </r>
  </si>
  <si>
    <r>
      <rPr>
        <sz val="11"/>
        <color rgb="FF000000"/>
        <rFont val="Calibri"/>
        <family val="2"/>
      </rPr>
      <t>Informace o probíhající události jsou sdělovány významným zúčastněným stranám i veřejnosti.</t>
    </r>
  </si>
  <si>
    <r>
      <rPr>
        <sz val="10"/>
        <color theme="1" tint="0.34998626667073579"/>
        <rFont val="Verdana"/>
        <family val="2"/>
      </rPr>
      <t>C.5</t>
    </r>
  </si>
  <si>
    <r>
      <rPr>
        <sz val="11"/>
        <color rgb="FF000000"/>
        <rFont val="Calibri"/>
        <family val="2"/>
      </rPr>
      <t>9.5</t>
    </r>
  </si>
  <si>
    <r>
      <rPr>
        <sz val="11"/>
        <color rgb="FF000000"/>
        <rFont val="Calibri"/>
        <family val="2"/>
      </rPr>
      <t>Jsou identifikovány, zmapovány a monitorovány kriticky významné komunikační sítě.</t>
    </r>
  </si>
  <si>
    <r>
      <rPr>
        <sz val="10"/>
        <color theme="1" tint="0.34998626667073579"/>
        <rFont val="Verdana"/>
        <family val="2"/>
      </rPr>
      <t>C.5</t>
    </r>
  </si>
  <si>
    <r>
      <rPr>
        <sz val="11"/>
        <color rgb="FF000000"/>
        <rFont val="Calibri"/>
        <family val="2"/>
      </rPr>
      <t>9.6</t>
    </r>
  </si>
  <si>
    <r>
      <rPr>
        <sz val="11"/>
        <color rgb="FF000000"/>
        <rFont val="Calibri"/>
        <family val="2"/>
      </rPr>
      <t>Je připraven ad hoc informační materiál pro různé zúčastněné strany (např. zjednodušené definice případů pro použití v komunitě).</t>
    </r>
  </si>
  <si>
    <r>
      <rPr>
        <sz val="11"/>
        <color theme="1" tint="0.34998626667073579"/>
        <rFont val="Calibri"/>
        <family val="2"/>
      </rPr>
      <t>C.5</t>
    </r>
  </si>
  <si>
    <r>
      <rPr>
        <sz val="11"/>
        <color rgb="FF000000"/>
        <rFont val="Calibri"/>
        <family val="2"/>
      </rPr>
      <t>Během události jsou důvěryhodným orgánem šířeny konzistentní zprávy.</t>
    </r>
  </si>
  <si>
    <r>
      <rPr>
        <sz val="10"/>
        <color theme="1" tint="0.34998626667073579"/>
        <rFont val="Verdana"/>
        <family val="2"/>
      </rPr>
      <t>C.5</t>
    </r>
  </si>
  <si>
    <r>
      <rPr>
        <sz val="11"/>
        <color rgb="FF000000"/>
        <rFont val="Calibri"/>
        <family val="2"/>
      </rPr>
      <t>10.1</t>
    </r>
  </si>
  <si>
    <r>
      <rPr>
        <sz val="11"/>
        <color rgb="FF000000"/>
        <rFont val="Calibri"/>
        <family val="2"/>
      </rPr>
      <t>Informace související s událostí jsou šířeny mezi všemi významnými zúčastněnými stranami v rámci zdravotnického sektoru.</t>
    </r>
  </si>
  <si>
    <r>
      <rPr>
        <sz val="10"/>
        <color theme="1" tint="0.34998626667073579"/>
        <rFont val="Verdana"/>
        <family val="2"/>
      </rPr>
      <t>C.5</t>
    </r>
  </si>
  <si>
    <r>
      <rPr>
        <sz val="11"/>
        <color rgb="FF000000"/>
        <rFont val="Calibri"/>
        <family val="2"/>
      </rPr>
      <t>10.2</t>
    </r>
  </si>
  <si>
    <r>
      <rPr>
        <sz val="11"/>
        <color rgb="FF000000"/>
        <rFont val="Calibri"/>
        <family val="2"/>
      </rPr>
      <t xml:space="preserve">Informace související s událostí jsou šířeny mezi všemi významnými zúčastněnými stranami v rámci jiných než zdravotnických sektorů.
</t>
    </r>
  </si>
  <si>
    <r>
      <rPr>
        <sz val="10"/>
        <color theme="1" tint="0.34998626667073579"/>
        <rFont val="Verdana"/>
        <family val="2"/>
      </rPr>
      <t>C.5</t>
    </r>
  </si>
  <si>
    <r>
      <rPr>
        <sz val="11"/>
        <color rgb="FF000000"/>
        <rFont val="Calibri"/>
        <family val="2"/>
      </rPr>
      <t>V místech vstupu je zajištěna účinná odpověď veřejného zdravotnictví podle mezinárodních zdravotnických předpisů.</t>
    </r>
  </si>
  <si>
    <r>
      <rPr>
        <sz val="11"/>
        <color theme="1" tint="0.34998626667073579"/>
        <rFont val="Calibri"/>
        <family val="2"/>
      </rPr>
      <t>PoE.2</t>
    </r>
  </si>
  <si>
    <r>
      <rPr>
        <sz val="11"/>
        <color rgb="FF000000"/>
        <rFont val="Calibri"/>
        <family val="2"/>
      </rPr>
      <t>11.1</t>
    </r>
  </si>
  <si>
    <r>
      <rPr>
        <sz val="11"/>
        <color rgb="FF000000"/>
        <rFont val="Calibri"/>
        <family val="2"/>
      </rPr>
      <t>Pro nebezpečí významná podle mezinárodních zdravotnických předpisů jsou implementovány postupy řízení případů.</t>
    </r>
  </si>
  <si>
    <r>
      <rPr>
        <sz val="11"/>
        <color theme="1" tint="0.34998626667073579"/>
        <rFont val="Calibri"/>
        <family val="2"/>
      </rPr>
      <t>R.2.4</t>
    </r>
  </si>
  <si>
    <r>
      <rPr>
        <sz val="11"/>
        <color rgb="FF000000"/>
        <rFont val="Calibri"/>
        <family val="2"/>
      </rPr>
      <t>11.2</t>
    </r>
  </si>
  <si>
    <r>
      <rPr>
        <sz val="11"/>
        <color rgb="FF000000"/>
        <rFont val="Calibri"/>
        <family val="2"/>
      </rPr>
      <t>Jsou splněny závazky týkající se míst vstupu podle mezinárodních zdravotnických předpisů .</t>
    </r>
  </si>
  <si>
    <r>
      <rPr>
        <sz val="11"/>
        <color theme="1" tint="0.34998626667073579"/>
        <rFont val="Calibri"/>
        <family val="2"/>
      </rPr>
      <t>PoE.1</t>
    </r>
  </si>
  <si>
    <r>
      <rPr>
        <sz val="11"/>
        <color rgb="FF000000"/>
        <rFont val="Calibri"/>
        <family val="2"/>
      </rPr>
      <t>Informace související s událostí je sdílena s veřejností s cílem vysvětlit vypuknutí události, navodit důvěru a minimalizovat riziko infekce.</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</si>
  <si>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</si>
  <si>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</si>
  <si>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</si>
  <si>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Komunikace s veřejností je sjednocena s dalšími národními a mezinárodními organizacemi.</t>
    </r>
  </si>
  <si>
    <r>
      <rPr>
        <sz val="11"/>
        <color theme="1" tint="0.34998626667073579"/>
        <rFont val="Calibri"/>
        <family val="2"/>
      </rPr>
      <t>C.5</t>
    </r>
  </si>
  <si>
    <r>
      <rPr>
        <sz val="11"/>
        <color rgb="FF000000"/>
        <rFont val="Calibri"/>
        <family val="2"/>
      </rPr>
      <t>12.2</t>
    </r>
  </si>
  <si>
    <r>
      <rPr>
        <sz val="11"/>
        <color rgb="FF000000"/>
        <rFont val="Calibri"/>
        <family val="2"/>
      </rPr>
      <t>Jsou vytvořena klíčová sdělení pro komunikaci s veřejností.</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</si>
  <si>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</si>
  <si>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</si>
  <si>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</si>
  <si>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Informace pro veřejnost jsou smysluplné, relevantní a včasné.</t>
    </r>
  </si>
  <si>
    <r>
      <rPr>
        <sz val="11"/>
        <color theme="1" tint="0.34998626667073579"/>
        <rFont val="Calibri"/>
        <family val="2"/>
      </rPr>
      <t>C.5</t>
    </r>
  </si>
  <si>
    <r>
      <rPr>
        <sz val="11"/>
        <color rgb="FF000000"/>
        <rFont val="Calibri"/>
        <family val="2"/>
      </rPr>
      <t>12.4</t>
    </r>
  </si>
  <si>
    <r>
      <rPr>
        <sz val="11"/>
        <color rgb="FF000000"/>
        <rFont val="Calibri"/>
        <family val="2"/>
      </rPr>
      <t xml:space="preserve">Informace pro veřejnost jsou otevřené a transparentní. </t>
    </r>
  </si>
  <si>
    <r>
      <rPr>
        <sz val="11"/>
        <color theme="1" tint="0.34998626667073579"/>
        <rFont val="Calibri"/>
        <family val="2"/>
      </rPr>
      <t>C.5</t>
    </r>
  </si>
  <si>
    <r>
      <rPr>
        <sz val="11"/>
        <color rgb="FF000000"/>
        <rFont val="Calibri"/>
        <family val="2"/>
      </rPr>
      <t>12.5</t>
    </r>
  </si>
  <si>
    <r>
      <rPr>
        <sz val="11"/>
        <color rgb="FF000000"/>
        <rFont val="Calibri"/>
        <family val="2"/>
      </rPr>
      <t>Informace pro veřejnost zohledňují vnímání rizika veřejností.</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</si>
  <si>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</si>
  <si>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</si>
  <si>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</si>
  <si>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Komunikace s veřejností bere v úvahu charakteristiky populace, např. jazykové, sociální, náboženské, kulturní, politické a/nebo ekonomické aspekty.</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</si>
  <si>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</si>
  <si>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</si>
  <si>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</si>
  <si>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</si>
  <si>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</si>
  <si>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</si>
  <si>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</si>
  <si>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</si>
  <si>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</si>
  <si>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</si>
  <si>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</si>
  <si>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Přehodnocení po události</t>
    </r>
  </si>
  <si>
    <r>
      <rPr>
        <b/>
        <sz val="16"/>
        <color rgb="FFFFFFFF"/>
        <rFont val="Calibri"/>
        <family val="2"/>
      </rPr>
      <t>Měřítko výkonu</t>
    </r>
  </si>
  <si>
    <r>
      <rPr>
        <b/>
        <sz val="11"/>
        <color rgb="FFFFFFFF"/>
        <rFont val="Calibri"/>
        <family val="2"/>
      </rPr>
      <t>WHO</t>
    </r>
  </si>
  <si>
    <r>
      <rPr>
        <b/>
        <sz val="11"/>
        <color rgb="FFFFFFFF"/>
        <rFont val="Calibri"/>
        <family val="2"/>
      </rPr>
      <t xml:space="preserve">JEE </t>
    </r>
  </si>
  <si>
    <r>
      <rPr>
        <b/>
        <sz val="14"/>
        <rFont val="Calibri"/>
        <family val="2"/>
      </rPr>
      <t>Skóre</t>
    </r>
  </si>
  <si>
    <r>
      <rPr>
        <b/>
        <sz val="16"/>
        <color rgb="FFFFFFFF"/>
        <rFont val="Calibri"/>
        <family val="2"/>
      </rPr>
      <t>Odkazy</t>
    </r>
  </si>
  <si>
    <r>
      <rPr>
        <b/>
        <sz val="12"/>
        <rFont val="Calibri"/>
        <family val="2"/>
      </rPr>
      <t>NA/NK</t>
    </r>
  </si>
  <si>
    <r>
      <rPr>
        <b/>
        <sz val="11"/>
        <color rgb="FF000000"/>
        <rFont val="Calibri"/>
        <family val="2"/>
      </rPr>
      <t>Komentáře</t>
    </r>
  </si>
  <si>
    <r>
      <rPr>
        <sz val="11"/>
        <color rgb="FF000000"/>
        <rFont val="Calibri"/>
        <family val="2"/>
      </rPr>
      <t>Úroveň připravenosti je posuzována podle vyhodnocení událostí představujících riziko pro veřejné zdraví.</t>
    </r>
  </si>
  <si>
    <r>
      <rPr>
        <sz val="11"/>
        <color theme="1" tint="0.34998626667073579"/>
        <rFont val="Calibri"/>
        <family val="2"/>
      </rPr>
      <t>C.6</t>
    </r>
  </si>
  <si>
    <r>
      <rPr>
        <sz val="11"/>
        <color rgb="FF000000"/>
        <rFont val="Calibri"/>
        <family val="2"/>
      </rPr>
      <t>1.1</t>
    </r>
  </si>
  <si>
    <r>
      <rPr>
        <sz val="11"/>
        <color rgb="FF000000"/>
        <rFont val="Calibri"/>
        <family val="2"/>
      </rPr>
      <t>Připravenost se hodnotí nezávisle.</t>
    </r>
  </si>
  <si>
    <r>
      <rPr>
        <sz val="11"/>
        <color theme="1" tint="0.34998626667073579"/>
        <rFont val="Calibri"/>
        <family val="2"/>
      </rPr>
      <t>C.4</t>
    </r>
  </si>
  <si>
    <r>
      <rPr>
        <sz val="11"/>
        <color rgb="FF000000"/>
        <rFont val="Calibri"/>
        <family val="2"/>
      </rPr>
      <t>Přehodnocení po události je součástí plánovacích aktivit v rámci připravenosti organizace.</t>
    </r>
  </si>
  <si>
    <r>
      <rPr>
        <sz val="11"/>
        <color theme="1" tint="0.34998626667073579"/>
        <rFont val="Calibri"/>
        <family val="2"/>
      </rPr>
      <t>C.6</t>
    </r>
  </si>
  <si>
    <r>
      <rPr>
        <sz val="11"/>
        <color rgb="FF000000"/>
        <rFont val="Calibri"/>
        <family val="2"/>
      </rPr>
      <t>2.1</t>
    </r>
  </si>
  <si>
    <r>
      <rPr>
        <sz val="11"/>
        <color rgb="FF000000"/>
        <rFont val="Calibri"/>
        <family val="2"/>
      </rPr>
      <t>Přehodnocení se provádí co možná nejdříve po události.</t>
    </r>
  </si>
  <si>
    <r>
      <rPr>
        <sz val="11"/>
        <color theme="1" tint="0.34998626667073579"/>
        <rFont val="Calibri"/>
        <family val="2"/>
      </rPr>
      <t>C.6</t>
    </r>
  </si>
  <si>
    <r>
      <rPr>
        <sz val="11"/>
        <color rgb="FF000000"/>
        <rFont val="Calibri"/>
        <family val="2"/>
      </rPr>
      <t>2.2</t>
    </r>
  </si>
  <si>
    <r>
      <rPr>
        <sz val="11"/>
        <color rgb="FF000000"/>
        <rFont val="Calibri"/>
        <family val="2"/>
      </rPr>
      <t>Přehodnocení po události se provádí kvalitativním způsobem.</t>
    </r>
  </si>
  <si>
    <r>
      <rPr>
        <sz val="11"/>
        <color theme="1" tint="0.34998626667073579"/>
        <rFont val="Calibri"/>
        <family val="2"/>
      </rPr>
      <t>C.6</t>
    </r>
  </si>
  <si>
    <r>
      <rPr>
        <sz val="11"/>
        <color rgb="FF000000"/>
        <rFont val="Calibri"/>
        <family val="2"/>
      </rPr>
      <t>2.3</t>
    </r>
  </si>
  <si>
    <r>
      <rPr>
        <sz val="11"/>
        <color rgb="FF000000"/>
        <rFont val="Calibri"/>
        <family val="2"/>
      </rPr>
      <t>Přehodnocení po události sestává z vnitřního auditu, zahrnujícího všechny zúčastněné národní strany zodpovědné za základní funkce v rámci veřejného zdravotnictví.</t>
    </r>
  </si>
  <si>
    <r>
      <rPr>
        <sz val="11"/>
        <color theme="1" tint="0.34998626667073579"/>
        <rFont val="Calibri"/>
        <family val="2"/>
      </rPr>
      <t>C.6</t>
    </r>
  </si>
  <si>
    <r>
      <rPr>
        <sz val="11"/>
        <color rgb="FF000000"/>
        <rFont val="Calibri"/>
        <family val="2"/>
      </rPr>
      <t>2.4</t>
    </r>
  </si>
  <si>
    <r>
      <rPr>
        <sz val="11"/>
        <color rgb="FF000000"/>
        <rFont val="Calibri"/>
        <family val="2"/>
      </rPr>
      <t>Přehodnocení po události se skládají z externího peer-review procesu, v rámci kterého jsou k účasti vyzvány další smluvní strany podle mezinárodních zdravotnických předpisů , sekretariát WHO a odpovídající agentury EU.</t>
    </r>
  </si>
  <si>
    <r>
      <rPr>
        <sz val="11"/>
        <color theme="1" tint="0.34998626667073579"/>
        <rFont val="Calibri"/>
        <family val="2"/>
      </rPr>
      <t>C.6</t>
    </r>
  </si>
  <si>
    <r>
      <rPr>
        <sz val="11"/>
        <color rgb="FF000000"/>
        <rFont val="Calibri"/>
        <family val="2"/>
      </rPr>
      <t>Poznatky získané ze všech významných sektorů jsou systematicky zaznamenávány do zpráv vydaných po události.</t>
    </r>
  </si>
  <si>
    <r>
      <rPr>
        <sz val="11"/>
        <color theme="1" tint="0.34998626667073579"/>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</si>
  <si>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</si>
  <si>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</si>
  <si>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</si>
  <si>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</si>
  <si>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</si>
  <si>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</si>
  <si>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</si>
  <si>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</si>
  <si>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</si>
  <si>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</si>
  <si>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Implementace získaných poznatků</t>
    </r>
  </si>
  <si>
    <r>
      <rPr>
        <b/>
        <sz val="16"/>
        <color rgb="FFFFFFFF"/>
        <rFont val="Calibri"/>
        <family val="2"/>
      </rPr>
      <t>Měřítko výkonu</t>
    </r>
  </si>
  <si>
    <r>
      <rPr>
        <b/>
        <sz val="11"/>
        <color rgb="FFFFFFFF"/>
        <rFont val="Calibri"/>
        <family val="2"/>
      </rPr>
      <t>WHO</t>
    </r>
  </si>
  <si>
    <r>
      <rPr>
        <b/>
        <sz val="11"/>
        <color rgb="FFFFFFFF"/>
        <rFont val="Calibri"/>
        <family val="2"/>
      </rPr>
      <t xml:space="preserve">JEE </t>
    </r>
  </si>
  <si>
    <r>
      <rPr>
        <b/>
        <sz val="14"/>
        <rFont val="Calibri"/>
        <family val="2"/>
      </rPr>
      <t>Skóre</t>
    </r>
  </si>
  <si>
    <r>
      <rPr>
        <b/>
        <sz val="16"/>
        <color rgb="FFFFFFFF"/>
        <rFont val="Calibri"/>
        <family val="2"/>
      </rPr>
      <t>Odkazy</t>
    </r>
  </si>
  <si>
    <r>
      <rPr>
        <b/>
        <sz val="12"/>
        <rFont val="Calibri"/>
        <family val="2"/>
      </rPr>
      <t>NA/NK</t>
    </r>
  </si>
  <si>
    <r>
      <rPr>
        <b/>
        <sz val="11"/>
        <color rgb="FF000000"/>
        <rFont val="Calibri"/>
        <family val="2"/>
      </rPr>
      <t>Komentáře</t>
    </r>
  </si>
  <si>
    <r>
      <rPr>
        <sz val="11"/>
        <color rgb="FF000000"/>
        <rFont val="Calibri"/>
        <family val="2"/>
      </rPr>
      <t>Zkušenosti a poznatky získané z přehodnocení po události či cvičení se používají ke zlepšení připravenosti a zásahů.</t>
    </r>
  </si>
  <si>
    <r>
      <rPr>
        <sz val="11"/>
        <color rgb="FF000000"/>
        <rFont val="Calibri"/>
        <family val="2"/>
      </rPr>
      <t>C.6</t>
    </r>
  </si>
  <si>
    <r>
      <rPr>
        <sz val="11"/>
        <color rgb="FF000000"/>
        <rFont val="Calibri"/>
        <family val="2"/>
      </rPr>
      <t>Zkušenosti a poznatky získané z přehodnocení po události či cvičení se používají napříč všemi významnými sektory.</t>
    </r>
  </si>
  <si>
    <r>
      <rPr>
        <sz val="11"/>
        <color rgb="FF000000"/>
        <rFont val="Calibri"/>
        <family val="2"/>
      </rPr>
      <t>C.6</t>
    </r>
  </si>
  <si>
    <r>
      <rPr>
        <sz val="11"/>
        <color rgb="FF000000"/>
        <rFont val="Calibri"/>
        <family val="2"/>
      </rPr>
      <t>Zkušenosti a poznatky získané z přehodnocení po události či cvičení se používají ke zlepšení politik i praktických postupů.</t>
    </r>
  </si>
  <si>
    <r>
      <rPr>
        <sz val="11"/>
        <color rgb="FF000000"/>
        <rFont val="Calibri"/>
        <family val="2"/>
      </rPr>
      <t>C.6</t>
    </r>
  </si>
  <si>
    <r>
      <rPr>
        <sz val="11"/>
        <color rgb="FF000000"/>
        <rFont val="Calibri"/>
        <family val="2"/>
      </rPr>
      <t>3.1</t>
    </r>
  </si>
  <si>
    <r>
      <rPr>
        <sz val="11"/>
        <color rgb="FF000000"/>
        <rFont val="Calibri"/>
        <family val="2"/>
      </rPr>
      <t>Zkušenosti a poznatky získané z přehodnocení po události či cvičení jsou sdíleny s mezinárodní komunitou.</t>
    </r>
  </si>
  <si>
    <r>
      <rPr>
        <sz val="11"/>
        <color rgb="FF000000"/>
        <rFont val="Calibri"/>
        <family val="2"/>
      </rPr>
      <t>C.6</t>
    </r>
  </si>
  <si>
    <r>
      <rPr>
        <sz val="11"/>
        <color rgb="FF000000"/>
        <rFont val="Calibri"/>
        <family val="2"/>
      </rPr>
      <t>3.2</t>
    </r>
  </si>
  <si>
    <r>
      <rPr>
        <sz val="11"/>
        <color rgb="FF000000"/>
        <rFont val="Calibri"/>
        <family val="2"/>
      </rPr>
      <t>Personál je podporován v sepsání shrnutí hodnoticí zprávy v angličtině, aby bylo možné další šíření do mezinárodní komunity.</t>
    </r>
  </si>
  <si>
    <r>
      <rPr>
        <sz val="11"/>
        <color rgb="FF000000"/>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</si>
  <si>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</si>
  <si>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</si>
  <si>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</si>
  <si>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</si>
  <si>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</si>
  <si>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</si>
  <si>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</si>
  <si>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</si>
  <si>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</si>
  <si>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</si>
  <si>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color rgb="FFFFFFFF"/>
        <rFont val="Calibri"/>
        <family val="2"/>
      </rPr>
      <t>SHRNUTÍ VÝSLEDKŮ</t>
    </r>
  </si>
  <si>
    <r>
      <rPr>
        <b/>
        <sz val="14"/>
        <color rgb="FFFFFFFF"/>
        <rFont val="Calibri"/>
        <family val="2"/>
      </rPr>
      <t>Připravenost před událostí a správa</t>
    </r>
  </si>
  <si>
    <r>
      <rPr>
        <b/>
        <sz val="10"/>
        <color rgb="FFFFFFFF"/>
        <rFont val="Calibri"/>
        <family val="2"/>
      </rPr>
      <t>Vážené skóre</t>
    </r>
  </si>
  <si>
    <r>
      <rPr>
        <b/>
        <sz val="11"/>
        <rFont val="Calibri"/>
        <family val="2"/>
      </rPr>
      <t>BSI</t>
    </r>
  </si>
  <si>
    <r>
      <rPr>
        <sz val="11"/>
        <rFont val="Calibri"/>
        <family val="2"/>
      </rPr>
      <t>Úroveň připravenosti v oblasti veřejného zdraví, kterou považují odborníci za minimální</t>
    </r>
  </si>
  <si>
    <r>
      <rPr>
        <b/>
        <sz val="11"/>
        <rFont val="Calibri"/>
        <family val="2"/>
      </rPr>
      <t>CSI</t>
    </r>
  </si>
  <si>
    <r>
      <rPr>
        <sz val="11"/>
        <rFont val="Calibri"/>
        <family val="2"/>
      </rPr>
      <t>Úroveň připravenosti v oblasti veřejného zdraví, kterou považují odborníci za pokročilou</t>
    </r>
  </si>
  <si>
    <r>
      <rPr>
        <b/>
        <sz val="14"/>
        <color rgb="FFFFFFFF"/>
        <rFont val="Calibri"/>
        <family val="2"/>
      </rPr>
      <t>Zdroje: školená pracovní síla</t>
    </r>
  </si>
  <si>
    <r>
      <rPr>
        <b/>
        <sz val="10"/>
        <color rgb="FFFFFFFF"/>
        <rFont val="Calibri"/>
        <family val="2"/>
      </rPr>
      <t>Vážené skóre</t>
    </r>
  </si>
  <si>
    <r>
      <rPr>
        <b/>
        <sz val="11"/>
        <rFont val="Calibri"/>
        <family val="2"/>
      </rPr>
      <t>BSI</t>
    </r>
  </si>
  <si>
    <r>
      <rPr>
        <sz val="11"/>
        <rFont val="Calibri"/>
        <family val="2"/>
      </rPr>
      <t>Úroveň připravenosti v oblasti veřejného zdraví, kterou považují odborníci za minimální</t>
    </r>
  </si>
  <si>
    <r>
      <rPr>
        <b/>
        <sz val="11"/>
        <rFont val="Calibri"/>
        <family val="2"/>
      </rPr>
      <t>CSI</t>
    </r>
  </si>
  <si>
    <r>
      <rPr>
        <sz val="11"/>
        <rFont val="Calibri"/>
        <family val="2"/>
      </rPr>
      <t>Úroveň připravenosti v oblasti veřejného zdraví, kterou považují odborníci za pokročilou</t>
    </r>
  </si>
  <si>
    <r>
      <rPr>
        <b/>
        <sz val="14"/>
        <color rgb="FFFFFFFF"/>
        <rFont val="Calibri"/>
        <family val="2"/>
      </rPr>
      <t>Podpůrná kapacita: dozor</t>
    </r>
  </si>
  <si>
    <r>
      <rPr>
        <b/>
        <sz val="10"/>
        <color rgb="FFFFFFFF"/>
        <rFont val="Calibri"/>
        <family val="2"/>
      </rPr>
      <t>Vážené skóre</t>
    </r>
  </si>
  <si>
    <r>
      <rPr>
        <b/>
        <sz val="11"/>
        <rFont val="Calibri"/>
        <family val="2"/>
      </rPr>
      <t>BSI</t>
    </r>
  </si>
  <si>
    <r>
      <rPr>
        <sz val="11"/>
        <rFont val="Calibri"/>
        <family val="2"/>
      </rPr>
      <t>Úroveň připravenosti v oblasti veřejného zdraví, kterou považují odborníci za minimální</t>
    </r>
  </si>
  <si>
    <r>
      <rPr>
        <b/>
        <sz val="11"/>
        <rFont val="Calibri"/>
        <family val="2"/>
      </rPr>
      <t>CSI</t>
    </r>
  </si>
  <si>
    <r>
      <rPr>
        <sz val="11"/>
        <rFont val="Calibri"/>
        <family val="2"/>
      </rPr>
      <t>Úroveň připravenosti v oblasti veřejného zdraví, kterou považují odborníci za pokročilou</t>
    </r>
  </si>
  <si>
    <r>
      <rPr>
        <b/>
        <sz val="14"/>
        <color rgb="FFFFFFFF"/>
        <rFont val="Calibri"/>
        <family val="2"/>
      </rPr>
      <t>Podpůrná kapacita: hodnocení rizik</t>
    </r>
  </si>
  <si>
    <r>
      <rPr>
        <b/>
        <sz val="10"/>
        <color rgb="FFFFFFFF"/>
        <rFont val="Calibri"/>
        <family val="2"/>
      </rPr>
      <t>Vážené skóre</t>
    </r>
  </si>
  <si>
    <r>
      <rPr>
        <b/>
        <sz val="11"/>
        <rFont val="Calibri"/>
        <family val="2"/>
      </rPr>
      <t>BSI</t>
    </r>
  </si>
  <si>
    <r>
      <rPr>
        <sz val="11"/>
        <rFont val="Calibri"/>
        <family val="2"/>
      </rPr>
      <t>Úroveň připravenosti v oblasti veřejného zdraví, kterou považují odborníci za minimální</t>
    </r>
  </si>
  <si>
    <r>
      <rPr>
        <b/>
        <sz val="11"/>
        <rFont val="Calibri"/>
        <family val="2"/>
      </rPr>
      <t>CSI</t>
    </r>
  </si>
  <si>
    <r>
      <rPr>
        <sz val="11"/>
        <rFont val="Calibri"/>
        <family val="2"/>
      </rPr>
      <t>Úroveň připravenosti v oblasti veřejného zdraví, kterou považují odborníci za pokročilou</t>
    </r>
  </si>
  <si>
    <r>
      <rPr>
        <b/>
        <sz val="14"/>
        <color rgb="FFFFFFFF"/>
        <rFont val="Calibri"/>
        <family val="2"/>
      </rPr>
      <t>Řízení odpovědi na událost</t>
    </r>
  </si>
  <si>
    <r>
      <rPr>
        <b/>
        <sz val="10"/>
        <color rgb="FFFFFFFF"/>
        <rFont val="Calibri"/>
        <family val="2"/>
      </rPr>
      <t>Vážené skóre</t>
    </r>
  </si>
  <si>
    <r>
      <rPr>
        <b/>
        <sz val="11"/>
        <rFont val="Calibri"/>
        <family val="2"/>
      </rPr>
      <t>BSI</t>
    </r>
  </si>
  <si>
    <r>
      <rPr>
        <sz val="11"/>
        <rFont val="Calibri"/>
        <family val="2"/>
      </rPr>
      <t>Úroveň připravenosti v oblasti veřejného zdraví, kterou považují odborníci za minimální</t>
    </r>
  </si>
  <si>
    <r>
      <rPr>
        <b/>
        <sz val="11"/>
        <rFont val="Calibri"/>
        <family val="2"/>
      </rPr>
      <t>CSI</t>
    </r>
  </si>
  <si>
    <r>
      <rPr>
        <sz val="11"/>
        <rFont val="Calibri"/>
        <family val="2"/>
      </rPr>
      <t>Úroveň připravenosti v oblasti veřejného zdraví, kterou považují odborníci za pokročilou</t>
    </r>
  </si>
  <si>
    <r>
      <rPr>
        <b/>
        <sz val="14"/>
        <color rgb="FFFFFFFF"/>
        <rFont val="Calibri"/>
        <family val="2"/>
      </rPr>
      <t>Zhodnocení po události</t>
    </r>
  </si>
  <si>
    <r>
      <rPr>
        <b/>
        <sz val="10"/>
        <color rgb="FFFFFFFF"/>
        <rFont val="Calibri"/>
        <family val="2"/>
      </rPr>
      <t>Vážené skóre</t>
    </r>
  </si>
  <si>
    <r>
      <rPr>
        <b/>
        <sz val="11"/>
        <rFont val="Calibri"/>
        <family val="2"/>
      </rPr>
      <t>BSI</t>
    </r>
  </si>
  <si>
    <r>
      <rPr>
        <sz val="11"/>
        <rFont val="Calibri"/>
        <family val="2"/>
      </rPr>
      <t>Úroveň připravenosti v oblasti veřejného zdraví, kterou považují odborníci za minimální</t>
    </r>
  </si>
  <si>
    <r>
      <rPr>
        <b/>
        <sz val="11"/>
        <rFont val="Calibri"/>
        <family val="2"/>
      </rPr>
      <t>CSI</t>
    </r>
  </si>
  <si>
    <r>
      <rPr>
        <sz val="11"/>
        <rFont val="Calibri"/>
        <family val="2"/>
      </rPr>
      <t>Úroveň připravenosti v oblasti veřejného zdraví, kterou považují odborníci za pokročilou</t>
    </r>
  </si>
  <si>
    <r>
      <rPr>
        <b/>
        <sz val="14"/>
        <color rgb="FFFFFFFF"/>
        <rFont val="Calibri"/>
        <family val="2"/>
      </rPr>
      <t>Implementace získaných poznatků</t>
    </r>
  </si>
  <si>
    <r>
      <rPr>
        <b/>
        <sz val="10"/>
        <color rgb="FFFFFFFF"/>
        <rFont val="Calibri"/>
        <family val="2"/>
      </rPr>
      <t>Vážené skóre</t>
    </r>
  </si>
  <si>
    <r>
      <rPr>
        <b/>
        <sz val="11"/>
        <rFont val="Calibri"/>
        <family val="2"/>
      </rPr>
      <t>BSI</t>
    </r>
  </si>
  <si>
    <r>
      <rPr>
        <sz val="11"/>
        <rFont val="Calibri"/>
        <family val="2"/>
      </rPr>
      <t>Úroveň připravenosti v oblasti veřejného zdraví, kterou považují odborníci za minimální</t>
    </r>
  </si>
  <si>
    <r>
      <rPr>
        <b/>
        <sz val="11"/>
        <rFont val="Calibri"/>
        <family val="2"/>
      </rPr>
      <t>CSI</t>
    </r>
  </si>
  <si>
    <r>
      <rPr>
        <sz val="11"/>
        <rFont val="Calibri"/>
        <family val="2"/>
      </rPr>
      <t>Úroveň připravenosti v oblasti veřejného zdraví, kterou považují odborníci za pokročilou</t>
    </r>
  </si>
  <si>
    <r>
      <rPr>
        <b/>
        <sz val="14"/>
        <color rgb="FFFFFFFF"/>
        <rFont val="Calibri"/>
        <family val="2"/>
      </rPr>
      <t>CELKOVÉ SKÓRE BSI</t>
    </r>
  </si>
  <si>
    <r>
      <rPr>
        <sz val="11"/>
        <color rgb="FF000000"/>
        <rFont val="Calibri"/>
        <family val="2"/>
      </rPr>
      <t>Připravenost před událostí a správa</t>
    </r>
  </si>
  <si>
    <r>
      <rPr>
        <sz val="11"/>
        <color rgb="FF000000"/>
        <rFont val="Calibri"/>
        <family val="2"/>
      </rPr>
      <t>Zdroje: školená pracovní síla</t>
    </r>
  </si>
  <si>
    <r>
      <rPr>
        <sz val="11"/>
        <color rgb="FF000000"/>
        <rFont val="Calibri"/>
        <family val="2"/>
      </rPr>
      <t>Podpůrná kapacita: dozor</t>
    </r>
  </si>
  <si>
    <r>
      <rPr>
        <sz val="11"/>
        <rFont val="Calibri"/>
        <family val="2"/>
      </rPr>
      <t>Podpůrná kapacita: hodnocení rizik</t>
    </r>
  </si>
  <si>
    <r>
      <rPr>
        <sz val="11"/>
        <color rgb="FF000000"/>
        <rFont val="Calibri"/>
        <family val="2"/>
      </rPr>
      <t>Řízení odpovědi na událost</t>
    </r>
  </si>
  <si>
    <r>
      <rPr>
        <sz val="11"/>
        <color rgb="FF000000"/>
        <rFont val="Calibri"/>
        <family val="2"/>
      </rPr>
      <t>Přehodnocení po události</t>
    </r>
  </si>
  <si>
    <r>
      <rPr>
        <sz val="11"/>
        <color rgb="FF000000"/>
        <rFont val="Calibri"/>
        <family val="2"/>
      </rPr>
      <t>Implementace získaných poznatků</t>
    </r>
  </si>
  <si>
    <r>
      <rPr>
        <b/>
        <sz val="14"/>
        <color rgb="FFFFFFFF"/>
        <rFont val="Calibri"/>
        <family val="2"/>
      </rPr>
      <t>CELKOVÉ SKÓRE CSI</t>
    </r>
  </si>
  <si>
    <r>
      <rPr>
        <sz val="11"/>
        <color rgb="FF000000"/>
        <rFont val="Calibri"/>
        <family val="2"/>
      </rPr>
      <t>Připravenost před událostí a správa</t>
    </r>
  </si>
  <si>
    <r>
      <rPr>
        <sz val="11"/>
        <color rgb="FF000000"/>
        <rFont val="Calibri"/>
        <family val="2"/>
      </rPr>
      <t>Zdroje: školená pracovní síla</t>
    </r>
  </si>
  <si>
    <r>
      <rPr>
        <sz val="11"/>
        <color rgb="FF000000"/>
        <rFont val="Calibri"/>
        <family val="2"/>
      </rPr>
      <t>Podpůrná kapacita: dozor</t>
    </r>
  </si>
  <si>
    <r>
      <rPr>
        <sz val="11"/>
        <rFont val="Calibri"/>
        <family val="2"/>
      </rPr>
      <t>Podpůrná kapacita: hodnocení rizik</t>
    </r>
  </si>
  <si>
    <r>
      <rPr>
        <sz val="11"/>
        <color rgb="FF000000"/>
        <rFont val="Calibri"/>
        <family val="2"/>
      </rPr>
      <t>Řízení odpovědi na událost</t>
    </r>
  </si>
  <si>
    <r>
      <rPr>
        <sz val="11"/>
        <color rgb="FF000000"/>
        <rFont val="Calibri"/>
        <family val="2"/>
      </rPr>
      <t>Přehodnocení po události</t>
    </r>
  </si>
  <si>
    <r>
      <rPr>
        <sz val="11"/>
        <color rgb="FF000000"/>
        <rFont val="Calibri"/>
        <family val="2"/>
      </rPr>
      <t>Implementace získaných poznatků</t>
    </r>
  </si>
  <si>
    <r>
      <rPr>
        <b/>
        <sz val="18"/>
        <color rgb="FFFFFFFF"/>
        <rFont val="Calibri"/>
        <family val="2"/>
      </rPr>
      <t>Indikátory JEE odpovídající indikátorům nástroje HEPSA</t>
    </r>
  </si>
  <si>
    <r>
      <rPr>
        <sz val="12"/>
        <color rgb="FF000000"/>
        <rFont val="Calibri"/>
        <family val="2"/>
      </rPr>
      <t>Dále jsou uvedeny indikátory JEE s odpovídajícími indikátory nástroje HEPSA. Indikátory JEE znázorněné šedou barvou nejsou pokryty nástrojem HEPSA. Dále je také znázorněn bodový systém, který vám pomůže při interpretaci skóre.</t>
    </r>
  </si>
  <si>
    <r>
      <rPr>
        <b/>
        <sz val="16"/>
        <color rgb="FFFFFFFF"/>
        <rFont val="Calibri"/>
        <family val="2"/>
      </rPr>
      <t>Indikátor JEE</t>
    </r>
  </si>
  <si>
    <r>
      <rPr>
        <b/>
        <sz val="16"/>
        <color rgb="FFFFFFFF"/>
        <rFont val="Calibri"/>
        <family val="2"/>
      </rPr>
      <t>Indikátor nástroje HEPSA</t>
    </r>
  </si>
  <si>
    <r>
      <rPr>
        <b/>
        <sz val="16"/>
        <color rgb="FFFFFFFF"/>
        <rFont val="Calibri"/>
        <family val="2"/>
      </rPr>
      <t>Skóre</t>
    </r>
  </si>
  <si>
    <r>
      <rPr>
        <b/>
        <sz val="16"/>
        <color rgb="FF000000"/>
        <rFont val="Calibri"/>
        <family val="2"/>
      </rPr>
      <t>Prevence</t>
    </r>
  </si>
  <si>
    <r>
      <rPr>
        <sz val="11"/>
        <color theme="1" tint="0.49989318521683401"/>
        <rFont val="Calibri"/>
        <family val="2"/>
      </rPr>
      <t>P.1.1 Jsou zavedeny právní předpisy, zákony, nařízení, administrativní požadavky, politiky nebo další správní nástroje, které jsou dostatečné pro implementaci mezinárodních zdravotnických předpisů.</t>
    </r>
  </si>
  <si>
    <r>
      <rPr>
        <sz val="11"/>
        <color theme="1" tint="0.49989318521683401"/>
        <rFont val="Calibri"/>
        <family val="2"/>
      </rPr>
      <t>P.1.2 Stát může prokázat, že nastavil a sjednotil své vnitřní právní předpisy, politiky a administrativní úpravy tak, aby vyhovovaly mezinárodním zdravotnickým předpisům (2005).</t>
    </r>
  </si>
  <si>
    <r>
      <rPr>
        <sz val="11"/>
        <color theme="1" tint="0.49989318521683401"/>
        <rFont val="Calibri"/>
        <family val="2"/>
      </rPr>
      <t>P.2.1 Je vytvořen funkční mechanismus pro koordinaci a integraci významných sektorů v rámci implementace mezinárodních zdravotnických předpisů.</t>
    </r>
  </si>
  <si>
    <r>
      <rPr>
        <sz val="11"/>
        <color theme="1" tint="0.49989318521683401"/>
        <rFont val="Calibri"/>
        <family val="2"/>
      </rPr>
      <t>P.3.1 Detekce antimikrobiální rezistence (AMR)</t>
    </r>
  </si>
  <si>
    <r>
      <rPr>
        <sz val="11"/>
        <color theme="1" tint="0.49989318521683401"/>
        <rFont val="Calibri"/>
        <family val="2"/>
      </rPr>
      <t>P.3.2 Kontrola infekcí způsobených patogeny rezistentními vůči antimikrobiálním látkám</t>
    </r>
  </si>
  <si>
    <r>
      <rPr>
        <sz val="11"/>
        <color rgb="FF000000"/>
        <rFont val="Calibri"/>
        <family val="2"/>
      </rPr>
      <t>P.3.3 Programy pro prevenci a kontrolu nozokomiálních infekcí (HCAI)</t>
    </r>
  </si>
  <si>
    <r>
      <rPr>
        <sz val="11"/>
        <color rgb="FF000000"/>
        <rFont val="Calibri"/>
        <family val="2"/>
      </rPr>
      <t>Na národní úrovni i na úrovni nemocnic jsou vytvořeny standardy prevence a kontroly infekce a tyto standardy jsou funkční.</t>
    </r>
  </si>
  <si>
    <r>
      <rPr>
        <sz val="11"/>
        <color rgb="FF000000"/>
        <rFont val="Calibri"/>
        <family val="2"/>
      </rPr>
      <t>P.3.4 Aktivity v rámci hospodaření s antimikrobiálními přípravky</t>
    </r>
  </si>
  <si>
    <r>
      <rPr>
        <sz val="11"/>
        <color rgb="FF000000"/>
        <rFont val="Calibri"/>
        <family val="2"/>
      </rPr>
      <t>Je implementováno hospodaření s antimikrobiálními přípravky (soubor koordinovaných strategií s cílem zlepšit používání antimikrobiálních léčiv).</t>
    </r>
  </si>
  <si>
    <r>
      <rPr>
        <sz val="11"/>
        <color theme="1" tint="0.49989318521683401"/>
        <rFont val="Calibri"/>
        <family val="2"/>
      </rPr>
      <t>P.4.1 Systémy dozoru zavedené pro prioritní zoonózy/patogeny</t>
    </r>
  </si>
  <si>
    <r>
      <rPr>
        <sz val="11"/>
        <color theme="1" tint="0.49989318521683401"/>
        <rFont val="Calibri"/>
        <family val="2"/>
      </rPr>
      <t>P.4.2 Pracovní síla ve veterinární medicíně a péči o zdraví zvířat</t>
    </r>
  </si>
  <si>
    <r>
      <rPr>
        <sz val="11"/>
        <color rgb="FF000000"/>
        <rFont val="Calibri"/>
        <family val="2"/>
      </rPr>
      <t>P.4.3 Jsou vytvořeny mechanismy odpovědi na infekční zoonózy a potenciální zoonózy a tyto mechanismy jsou funkční.</t>
    </r>
  </si>
  <si>
    <r>
      <rPr>
        <sz val="11"/>
        <color rgb="FF000000"/>
        <rFont val="Calibri"/>
        <family val="2"/>
      </rPr>
      <t>Jsou vytvořeny postupy pro odpověď na zoonózy a potenciální zoonózy a tyto postupy jsou funkční.</t>
    </r>
  </si>
  <si>
    <r>
      <rPr>
        <sz val="11"/>
        <color rgb="FF000000"/>
        <rFont val="Calibri"/>
        <family val="2"/>
      </rPr>
      <t>P.5.1 Jsou vytvořeny mechanismy pro detekci onemocnění způsobených původcem v potravinách a kontaminací potravy a odpovědi na ně a tyto mechanismy jsou funkční.</t>
    </r>
  </si>
  <si>
    <r>
      <rPr>
        <sz val="11"/>
        <color rgb="FF000000"/>
        <rFont val="Calibri"/>
        <family val="2"/>
      </rPr>
      <t>Jsou vytvořeny postupy pro odpovědi na onemocnění přenášená potravinami a na kontaminaci potravin a tyto postupy jsou funkční.</t>
    </r>
  </si>
  <si>
    <r>
      <rPr>
        <sz val="11"/>
        <color rgb="FF000000"/>
        <rFont val="Calibri"/>
        <family val="2"/>
      </rPr>
      <t>P.6.1 Pro zařízení sloužící lidem, zvířatům i zemědělství je zaveden systém biologické bezpečnosti a ochrany zahrnující celý veřejný sektor.</t>
    </r>
  </si>
  <si>
    <r>
      <rPr>
        <sz val="11"/>
        <color rgb="FF000000"/>
        <rFont val="Calibri"/>
        <family val="2"/>
      </rPr>
      <t>Pro zařízení sloužící lidem, zvířatům i zemědělství je zaveden systém biologické bezpečnosti a ochrany zahrnující celý veřejný sektor (tj. formální i neformální sítě).</t>
    </r>
  </si>
  <si>
    <r>
      <rPr>
        <sz val="11"/>
        <color theme="1" tint="0.49989318521683401"/>
        <rFont val="Calibri"/>
        <family val="2"/>
      </rPr>
      <t>P.6.2 Školení a praxe v oblasti biologické bezpečnosti a ochrany</t>
    </r>
  </si>
  <si>
    <r>
      <rPr>
        <sz val="11"/>
        <color theme="1" tint="0.49989318521683401"/>
        <rFont val="Calibri"/>
        <family val="2"/>
      </rPr>
      <t>P.7.1 Pokrytí vakcínami (spalničky) jako součást národního programu</t>
    </r>
  </si>
  <si>
    <r>
      <rPr>
        <sz val="11"/>
        <color theme="1" tint="0.49989318521683401"/>
        <rFont val="Calibri"/>
        <family val="2"/>
      </rPr>
      <t>P.7.2 Národní přístup k vakcínám a jejich podání</t>
    </r>
  </si>
  <si>
    <r>
      <rPr>
        <b/>
        <sz val="16"/>
        <color rgb="FF000000"/>
        <rFont val="Calibri"/>
        <family val="2"/>
      </rPr>
      <t>Detekce</t>
    </r>
  </si>
  <si>
    <r>
      <rPr>
        <sz val="11"/>
        <color rgb="FF000000"/>
        <rFont val="Calibri"/>
        <family val="2"/>
      </rPr>
      <t>D.1.1 Laboratorní testy pro detekci prioritních chorob</t>
    </r>
  </si>
  <si>
    <r>
      <rPr>
        <sz val="11"/>
        <color rgb="FF000000"/>
        <rFont val="Calibri"/>
        <family val="2"/>
      </rPr>
      <t>Jsou dostupné laboratorní služby pro testování prioritních zdravotních hrozeb.</t>
    </r>
  </si>
  <si>
    <r>
      <rPr>
        <sz val="11"/>
        <color theme="1" tint="0.49989318521683401"/>
        <rFont val="Calibri"/>
        <family val="2"/>
      </rPr>
      <t>D.1.2 Systém pro předává a přepravu vzorků</t>
    </r>
  </si>
  <si>
    <r>
      <rPr>
        <sz val="11"/>
        <color theme="1" tint="0.49989318521683401"/>
        <rFont val="Calibri"/>
        <family val="2"/>
      </rPr>
      <t>D.1.3 Účinná moderní diagnostika v místě poskytování péče založená na laboratorních výsledcích</t>
    </r>
  </si>
  <si>
    <r>
      <rPr>
        <sz val="11"/>
        <color theme="1" tint="0.49989318521683401"/>
        <rFont val="Calibri"/>
        <family val="2"/>
      </rPr>
      <t>D.1.4 Laboratorní systém kvality</t>
    </r>
  </si>
  <si>
    <r>
      <rPr>
        <sz val="11"/>
        <color rgb="FF000000"/>
        <rFont val="Calibri"/>
        <family val="2"/>
      </rPr>
      <t>D.2.1 Systémy dozoru založené na indikátorech a událostech</t>
    </r>
  </si>
  <si>
    <r>
      <rPr>
        <sz val="11"/>
        <color rgb="FF000000"/>
        <rFont val="Calibri"/>
        <family val="2"/>
      </rPr>
      <t>Je zaveden systém dozoru založený na indikátorech.</t>
    </r>
  </si>
  <si>
    <r>
      <rPr>
        <sz val="11"/>
        <color rgb="FF000000"/>
        <rFont val="Calibri"/>
        <family val="2"/>
      </rPr>
      <t>Je zaveden systém pro informace o epidemiích.</t>
    </r>
  </si>
  <si>
    <r>
      <rPr>
        <sz val="11"/>
        <color rgb="FF000000"/>
        <rFont val="Calibri"/>
        <family val="2"/>
      </rPr>
      <t>D.2.2 Interoperabilní, vzájemně propojený elektronický systém hlášení v reálném čase</t>
    </r>
  </si>
  <si>
    <r>
      <rPr>
        <sz val="11"/>
        <color rgb="FF000000"/>
        <rFont val="Calibri"/>
        <family val="2"/>
      </rPr>
      <t>Systém dozoru zajišťuje hlášení údajů z dozoru v reálném čase.</t>
    </r>
  </si>
  <si>
    <r>
      <rPr>
        <sz val="11"/>
        <color rgb="FF000000"/>
        <rFont val="Calibri"/>
        <family val="2"/>
      </rPr>
      <t>Všechny příslušné systémy dozoru jsou integrovány v rámci sítě, která si kontinuálně vyměňuje informace.</t>
    </r>
  </si>
  <si>
    <r>
      <rPr>
        <sz val="11"/>
        <color rgb="FF000000"/>
        <rFont val="Calibri"/>
        <family val="2"/>
      </rPr>
      <t>Jsou zavedeny sítě a protokoly pro hlášení.</t>
    </r>
  </si>
  <si>
    <r>
      <rPr>
        <sz val="11"/>
        <color rgb="FF000000"/>
        <rFont val="Calibri"/>
        <family val="2"/>
      </rPr>
      <t>Systém dozoru splňuje standardy EU a WHO s ohledem na epidemiologické údaje o veškerých chorobách v rámci dozoru v EU, jejich přesné definice a protokoly pro hlášení.</t>
    </r>
  </si>
  <si>
    <r>
      <rPr>
        <sz val="11"/>
        <color rgb="FF000000"/>
        <rFont val="Calibri"/>
        <family val="2"/>
      </rPr>
      <t>Je zajištěna účast v sítích dozoru v rámci EU.</t>
    </r>
  </si>
  <si>
    <r>
      <rPr>
        <sz val="11"/>
        <color rgb="FF000000"/>
        <rFont val="Calibri"/>
        <family val="2"/>
      </rPr>
      <t>D.2.3 Analýza údajů získaných z dozoru</t>
    </r>
  </si>
  <si>
    <r>
      <rPr>
        <sz val="11"/>
        <color rgb="FF000000"/>
        <rFont val="Calibri"/>
        <family val="2"/>
      </rPr>
      <t>Systém dozoru je schopen poskytovat informace nutné k zajištění informovanosti a poradenství.</t>
    </r>
  </si>
  <si>
    <r>
      <rPr>
        <sz val="11"/>
        <color rgb="FF000000"/>
        <rFont val="Calibri"/>
        <family val="2"/>
      </rPr>
      <t>D.2.4 Systémy dozoru nad syndromy</t>
    </r>
  </si>
  <si>
    <r>
      <rPr>
        <sz val="11"/>
        <color rgb="FF000000"/>
        <rFont val="Calibri"/>
        <family val="2"/>
      </rPr>
      <t>Je zaveden systém pro informace o epidemiích.</t>
    </r>
  </si>
  <si>
    <r>
      <rPr>
        <sz val="11"/>
        <color rgb="FF000000"/>
        <rFont val="Calibri"/>
        <family val="2"/>
      </rPr>
      <t>D.3.1 Systém pro účinné hlášení organizacím WHO, FAO a OIE</t>
    </r>
  </si>
  <si>
    <r>
      <rPr>
        <sz val="11"/>
        <color rgb="FF000000"/>
        <rFont val="Calibri"/>
        <family val="2"/>
      </rPr>
      <t>Jsou jasně identifikovány vazby odpovědnosti s cílem zajistit účinnou komunikaci na národní i mezinárodní úrovni.</t>
    </r>
  </si>
  <si>
    <r>
      <rPr>
        <sz val="11"/>
        <color rgb="FF000000"/>
        <rFont val="Calibri"/>
        <family val="2"/>
      </rPr>
      <t>D.3.2 Sítě a protokoly hlášení v zemi</t>
    </r>
  </si>
  <si>
    <r>
      <rPr>
        <sz val="11"/>
        <color rgb="FF000000"/>
        <rFont val="Calibri"/>
        <family val="2"/>
      </rPr>
      <t>Jsou zavedeny funkce a operace národních kontaktních míst definované podle Mezinárodních zdravotnických předpisů (2005).</t>
    </r>
  </si>
  <si>
    <r>
      <rPr>
        <sz val="11"/>
        <color rgb="FF000000"/>
        <rFont val="Calibri"/>
        <family val="2"/>
      </rPr>
      <t>Jsou zavedeny sítě a protokoly pro hlášení.</t>
    </r>
  </si>
  <si>
    <r>
      <rPr>
        <sz val="11"/>
        <color rgb="FF000000"/>
        <rFont val="Calibri"/>
        <family val="2"/>
      </rPr>
      <t>D.4.1 Jsou dostupné lidské zdroje pro implementaci základních kapacitních požadavků podle mezinárodních zdravotnických předpisů.</t>
    </r>
  </si>
  <si>
    <r>
      <rPr>
        <sz val="11"/>
        <color rgb="FF000000"/>
        <rFont val="Calibri"/>
        <family val="2"/>
      </rPr>
      <t>Jsou dostupné lidské zdroje pro implementaci základních kapacitních požadavků podle mezinárodních zdravotnických předpisů.</t>
    </r>
  </si>
  <si>
    <r>
      <rPr>
        <sz val="11"/>
        <color theme="1" tint="0.49989318521683401"/>
        <rFont val="Calibri"/>
        <family val="2"/>
      </rPr>
      <t>D.4.2 Je zaveden školicí program aplikované epidemiologie, např. FETP</t>
    </r>
  </si>
  <si>
    <r>
      <rPr>
        <sz val="11"/>
        <color rgb="FF000000"/>
        <rFont val="Calibri"/>
        <family val="2"/>
      </rPr>
      <t>D.4.3 Strategie pro pracovní sílu</t>
    </r>
  </si>
  <si>
    <r>
      <rPr>
        <sz val="11"/>
        <color rgb="FF000000"/>
        <rFont val="Calibri"/>
        <family val="2"/>
      </rPr>
      <t>Jsou posilovány dovednosti a kompetence personálu zajišťujícího veřejné zdraví pro udržení systému dozoru v rámci veřejného zdravotnictví a odpovědi na všech úrovních zdravotnického systému.</t>
    </r>
  </si>
  <si>
    <r>
      <rPr>
        <b/>
        <sz val="16"/>
        <color rgb="FF000000"/>
        <rFont val="Calibri"/>
        <family val="2"/>
      </rPr>
      <t>Odpověď</t>
    </r>
  </si>
  <si>
    <r>
      <rPr>
        <sz val="11"/>
        <color rgb="FF000000"/>
        <rFont val="Calibri"/>
        <family val="2"/>
      </rPr>
      <t>R.1.1 Je vytvořen a implementován národní plán připravenosti a odpovědi na stav ohrožení veřejného zdraví zohledňující více typů nebezpečí.</t>
    </r>
  </si>
  <si>
    <r>
      <rPr>
        <sz val="11"/>
        <color rgb="FF000000"/>
        <rFont val="Calibri"/>
        <family val="2"/>
      </rPr>
      <t>Je vyvinut národní plán připravenosti na stav ohrožení veřejného zdraví, tento plán je aktualizován nebo schvalován např. odpovědným národním orgánem.</t>
    </r>
  </si>
  <si>
    <r>
      <rPr>
        <sz val="11"/>
        <color rgb="FF000000"/>
        <rFont val="Calibri"/>
        <family val="2"/>
      </rPr>
      <t>Je implementován národní plán připravenosti na stav ohrožení veřejného zdraví.</t>
    </r>
  </si>
  <si>
    <r>
      <rPr>
        <sz val="11"/>
        <color rgb="FF000000"/>
        <rFont val="Calibri"/>
        <family val="2"/>
      </rPr>
      <t>R.1.2 Jsou zmapována prioritní rizika pro veřejné zdraví a zmapovány a využívány příslušné zdroje.</t>
    </r>
  </si>
  <si>
    <r>
      <rPr>
        <sz val="11"/>
        <color rgb="FF000000"/>
        <rFont val="Calibri"/>
        <family val="2"/>
      </rPr>
      <t>Jsou zmapována prioritní rizika pro veřejné zdraví a zmapovány a využívány příslušné zdroje.</t>
    </r>
  </si>
  <si>
    <r>
      <rPr>
        <sz val="11"/>
        <color rgb="FF000000"/>
        <rFont val="Calibri"/>
        <family val="2"/>
      </rPr>
      <t>R.2.1 Kapacita aktivovat operace v mimořádných situacích</t>
    </r>
  </si>
  <si>
    <r>
      <rPr>
        <sz val="11"/>
        <color rgb="FF000000"/>
        <rFont val="Calibri"/>
        <family val="2"/>
      </rPr>
      <t>Je zaveden operační program pro mimořádné situace zahrnující operační centra pro mimořádné situace, operační postupy a plány a kapacitu pro aktivaci mimořádných operací.</t>
    </r>
  </si>
  <si>
    <r>
      <rPr>
        <sz val="11"/>
        <color rgb="FF000000"/>
        <rFont val="Calibri"/>
        <family val="2"/>
      </rPr>
      <t>R.2.2 Operační postupy a plány operačních center pro mimořádné situace</t>
    </r>
  </si>
  <si>
    <r>
      <rPr>
        <sz val="11"/>
        <color rgb="FF000000"/>
        <rFont val="Calibri"/>
        <family val="2"/>
      </rPr>
      <t>R.2.3 Program pro mimořádné operace</t>
    </r>
  </si>
  <si>
    <r>
      <rPr>
        <sz val="11"/>
        <color rgb="FF000000"/>
        <rFont val="Calibri"/>
        <family val="2"/>
      </rPr>
      <t>R.2.4 Pro nebezpečí významná podle mezinárodních zdravotnických předpisů jsou implementovány postupy řízení případů.</t>
    </r>
  </si>
  <si>
    <r>
      <rPr>
        <sz val="11"/>
        <color rgb="FF000000"/>
        <rFont val="Calibri"/>
        <family val="2"/>
      </rPr>
      <t>Pro nebezpečí významná podle mezinárodních zdravotnických předpisů jsou implementovány postupy řízení případů.</t>
    </r>
  </si>
  <si>
    <r>
      <rPr>
        <sz val="11"/>
        <color rgb="FF000000"/>
        <rFont val="Calibri"/>
        <family val="2"/>
      </rPr>
      <t>R.3.1 Orgány veřejného zdravotnictví a bezpečnosti (např. donucovací orgány, orgány hraniční kontroly, celní orgány) jsou během podezření na biologickou událost nebo jejího potvrzení propojeny.</t>
    </r>
  </si>
  <si>
    <r>
      <rPr>
        <sz val="11"/>
        <color rgb="FF000000"/>
        <rFont val="Calibri"/>
        <family val="2"/>
      </rPr>
      <t>Plánování připravenosti zahrnuje spolupráci napříč sektory a jasně definované role a zodpovědnosti všech zúčastněných stran.</t>
    </r>
  </si>
  <si>
    <r>
      <rPr>
        <sz val="11"/>
        <color rgb="FF000000"/>
        <rFont val="Calibri"/>
        <family val="2"/>
      </rPr>
      <t>R.4.1 Je zaveden systém vysílání a přijímání zdravotních protiopatření během stavu ohrožení veřejného zdraví.</t>
    </r>
  </si>
  <si>
    <r>
      <rPr>
        <sz val="11"/>
        <color rgb="FF000000"/>
        <rFont val="Calibri"/>
        <family val="2"/>
      </rPr>
      <t>Jsou zavedeny postupy pro vysílání a přijímání zdravotních protiopatření během stav ohrožení veřejného zdraví.</t>
    </r>
  </si>
  <si>
    <r>
      <rPr>
        <sz val="11"/>
        <color rgb="FF000000"/>
        <rFont val="Calibri"/>
        <family val="2"/>
      </rPr>
      <t>R.4.2 Je zaveden systém vysílání a přijímání zdravotnického personálu během stavu ohrožení veřejného zdraví.</t>
    </r>
  </si>
  <si>
    <r>
      <rPr>
        <sz val="11"/>
        <color rgb="FF000000"/>
        <rFont val="Calibri"/>
        <family val="2"/>
      </rPr>
      <t>Pro respondenty, kteří pomáhají za stavu ohrožení veřejného zdraví v zahraničí je zaveden protokol evakuace zdravotníků.</t>
    </r>
  </si>
  <si>
    <r>
      <rPr>
        <sz val="11"/>
        <color rgb="FF000000"/>
        <rFont val="Calibri"/>
        <family val="2"/>
      </rPr>
      <t>R.5.1 Systémy pro komunikaci rizik (plány, mechanismy, atd.)</t>
    </r>
  </si>
  <si>
    <r>
      <rPr>
        <sz val="11"/>
        <color rgb="FF000000"/>
        <rFont val="Calibri"/>
        <family val="2"/>
      </rPr>
      <t>Jsou vytvořeny politiky a postupy komunikace s cílem vytvořit, koordinovat a rozšiřovat informace související s událostí představující ohrožení veřejného zdraví.</t>
    </r>
  </si>
  <si>
    <r>
      <rPr>
        <sz val="11"/>
        <color rgb="FF000000"/>
        <rFont val="Calibri"/>
        <family val="2"/>
      </rPr>
      <t>R.5.2 Komunikace a koordinace dovnitř i směrem k partnerům</t>
    </r>
  </si>
  <si>
    <r>
      <rPr>
        <sz val="11"/>
        <color rgb="FF000000"/>
        <rFont val="Calibri"/>
        <family val="2"/>
      </rPr>
      <t>Jsou vytvořeny politiky a postupy komunikace s cílem vytvořit, koordinovat a rozšiřovat informace související s událostí představující ohrožení veřejného zdraví.</t>
    </r>
  </si>
  <si>
    <r>
      <rPr>
        <sz val="11"/>
        <color rgb="FF000000"/>
        <rFont val="Calibri"/>
        <family val="2"/>
      </rPr>
      <t>Jsou vytvořeny postupy pro koordinaci všech významných partnerů zdravotnického systému, např. služeb veřejného zdravotnictví, zdravotnických služeb a služeb pro duševní/behaviorální zdraví.</t>
    </r>
  </si>
  <si>
    <r>
      <rPr>
        <sz val="11"/>
        <color rgb="FF000000"/>
        <rFont val="Calibri"/>
        <family val="2"/>
      </rPr>
      <t>Koordinace zahrnuje aktivaci podpůrných sítí, poradních skupin, partnerských sítí a komunikace.</t>
    </r>
  </si>
  <si>
    <r>
      <rPr>
        <sz val="11"/>
        <color rgb="FF000000"/>
        <rFont val="Calibri"/>
        <family val="2"/>
      </rPr>
      <t>R.5.3 Komunikace s veřejností</t>
    </r>
  </si>
  <si>
    <r>
      <rPr>
        <sz val="11"/>
        <color rgb="FF000000"/>
        <rFont val="Calibri"/>
        <family val="2"/>
      </rPr>
      <t>Informace související s událostí jsou šířeny směrem k veřejnosti s cílem vysvětlit propuknutí události, navodit důvěru a minimalizovat riziko infekce.</t>
    </r>
  </si>
  <si>
    <r>
      <rPr>
        <sz val="11"/>
        <color rgb="FF000000"/>
        <rFont val="Calibri"/>
        <family val="2"/>
      </rPr>
      <t>Jsou vytvořena klíčová sdělení pro komunikaci s veřejností.</t>
    </r>
  </si>
  <si>
    <r>
      <rPr>
        <sz val="11"/>
        <color theme="1" tint="0.49989318521683401"/>
        <rFont val="Calibri"/>
        <family val="2"/>
      </rPr>
      <t>R.5.4 Zapojení postižených komunit do komunikace</t>
    </r>
  </si>
  <si>
    <r>
      <rPr>
        <sz val="11"/>
        <color rgb="FF000000"/>
        <rFont val="Calibri"/>
        <family val="2"/>
      </rPr>
      <t>R.5.5 Dynamické naslouchání a řešení fám</t>
    </r>
  </si>
  <si>
    <r>
      <rPr>
        <sz val="11"/>
        <color rgb="FF000000"/>
        <rFont val="Calibri"/>
        <family val="2"/>
      </rPr>
      <t>Informace pro veřejnost zohledňují vnímání rizika veřejností.</t>
    </r>
  </si>
  <si>
    <r>
      <rPr>
        <sz val="11"/>
        <color rgb="FF000000"/>
        <rFont val="Calibri"/>
        <family val="2"/>
      </rPr>
      <t>V rámci rozhodovacího procesu je brána v úvahu očekávaná behaviorální odpověď (např. úroveň obav znepokojení obyvatelstva).</t>
    </r>
  </si>
  <si>
    <r>
      <rPr>
        <b/>
        <sz val="16"/>
        <color rgb="FF000000"/>
        <rFont val="Calibri"/>
        <family val="2"/>
      </rPr>
      <t>Další typy nebezpečí podle mezinárodních zdravotnických předpisů a místa vstupu (PoE)</t>
    </r>
  </si>
  <si>
    <r>
      <rPr>
        <sz val="11"/>
        <color rgb="FF000000"/>
        <rFont val="Calibri"/>
        <family val="2"/>
      </rPr>
      <t>PoE.1 V místech vstupu jsou vytvořeny rutinní kapacity.</t>
    </r>
  </si>
  <si>
    <r>
      <rPr>
        <sz val="11"/>
        <color rgb="FF000000"/>
        <rFont val="Calibri"/>
        <family val="2"/>
      </rPr>
      <t>Jsou splněny závazky týkající se míst vstupu podle mezinárodních zdravotnických předpisů .</t>
    </r>
  </si>
  <si>
    <r>
      <rPr>
        <sz val="11"/>
        <color rgb="FF000000"/>
        <rFont val="Calibri"/>
        <family val="2"/>
      </rPr>
      <t>PoE.2 Účinná odpověď veřejného zdravotnictví v místech vstupu</t>
    </r>
  </si>
  <si>
    <r>
      <rPr>
        <sz val="11"/>
        <color rgb="FF000000"/>
        <rFont val="Calibri"/>
        <family val="2"/>
      </rPr>
      <t>V místech vstupu je zajištěna účinná odpověď veřejného zdravotnictví podle mezinárodních zdravotnických předpisů.</t>
    </r>
  </si>
  <si>
    <r>
      <rPr>
        <sz val="11"/>
        <color rgb="FF000000"/>
        <rFont val="Calibri"/>
        <family val="2"/>
      </rPr>
      <t>CE.1 Jsou vytvořeny mechanismy pro detekci chemických událostí či mimořádných situací a odpověď na ně a tyto mechanismy jsou funkční.</t>
    </r>
  </si>
  <si>
    <r>
      <rPr>
        <sz val="11"/>
        <color rgb="FF000000"/>
        <rFont val="Calibri"/>
        <family val="2"/>
      </rPr>
      <t>Jsou zavedeny plány připravenosti na události s biologickým nebezpečím, vyvinuté společně sektory veřejného zdravotnictví a jinými sektory, např. sektorem civilní ochrany, ochrany hranic a celní správy.</t>
    </r>
  </si>
  <si>
    <r>
      <rPr>
        <sz val="11"/>
        <color theme="1" tint="0.49989318521683401"/>
        <rFont val="Calibri"/>
        <family val="2"/>
      </rPr>
      <t>CE.3 Je vytvořeno vhodné prostředí pro řízení
chemických událostí.</t>
    </r>
  </si>
  <si>
    <r>
      <rPr>
        <sz val="11"/>
        <color theme="1" tint="0.49989318521683401"/>
        <rFont val="Calibri"/>
        <family val="2"/>
      </rPr>
      <t>RE.1 Jsou vytvořeny mechanismy pro detekci radiačních a nukleárních mimořádných situací a odpověď na ně a tyto mechanismy jsou funkční.</t>
    </r>
  </si>
  <si>
    <r>
      <rPr>
        <sz val="11"/>
        <color theme="1" tint="0.49989318521683401"/>
        <rFont val="Calibri"/>
        <family val="2"/>
      </rPr>
      <t>RE.2 Je vytvořeno vhodné prostředí pro řízení radiačních mimořádných situací.</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</si>
  <si>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</si>
  <si>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</si>
  <si>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</si>
  <si>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</si>
  <si>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</si>
  <si>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</si>
  <si>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</si>
  <si>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</si>
  <si>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</si>
  <si>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</si>
  <si>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</si>
  <si>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</si>
  <si>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</si>
  <si>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</si>
  <si>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</si>
  <si>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</si>
  <si>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</si>
  <si>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</si>
  <si>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</si>
  <si>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</si>
  <si>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</si>
  <si>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</si>
  <si>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</si>
  <si>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</si>
  <si>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</si>
  <si>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</si>
  <si>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</si>
  <si>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</si>
  <si>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</si>
  <si>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</si>
  <si>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</si>
  <si>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</si>
  <si>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</si>
  <si>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</si>
  <si>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</si>
  <si>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</si>
  <si>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</si>
  <si>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</si>
  <si>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Přehled BSI a CSI</t>
    </r>
  </si>
  <si>
    <r>
      <rPr>
        <b/>
        <sz val="11"/>
        <color rgb="FFFFFFFF"/>
        <rFont val="Calibri"/>
        <family val="2"/>
      </rPr>
      <t>D1: Připravenost před událostí a správa</t>
    </r>
  </si>
  <si>
    <r>
      <rPr>
        <b/>
        <sz val="11"/>
        <color rgb="FF000000"/>
        <rFont val="Calibri"/>
        <family val="2"/>
      </rPr>
      <t>BSI</t>
    </r>
  </si>
  <si>
    <r>
      <rPr>
        <b/>
        <sz val="11"/>
        <color rgb="FF000000"/>
        <rFont val="Calibri"/>
        <family val="2"/>
      </rPr>
      <t>CSI</t>
    </r>
  </si>
  <si>
    <r>
      <rPr>
        <sz val="11"/>
        <color rgb="FF000000"/>
        <rFont val="Calibri"/>
        <family val="2"/>
      </rPr>
      <t>1 Připravenost na mimořádné situace je integrována do národních zdravotnických strategií, financování a plánů.</t>
    </r>
  </si>
  <si>
    <r>
      <rPr>
        <sz val="11"/>
        <color rgb="FF000000"/>
        <rFont val="Calibri"/>
        <family val="2"/>
      </rPr>
      <t>2 Víceodvětvová politika řízení rizik mimořádných situací a právní předpisy zahrnují ohrožení veřejného zdraví.</t>
    </r>
  </si>
  <si>
    <r>
      <rPr>
        <sz val="11"/>
        <color rgb="FF000000"/>
        <rFont val="Calibri"/>
        <family val="2"/>
      </rPr>
      <t>3 Je vyvinut národní plán připravenosti na stav ohrožení veřejného zdraví, tento plán je aktualizován nebo schvalován např. odpovědným národním orgánem.</t>
    </r>
  </si>
  <si>
    <r>
      <rPr>
        <sz val="11"/>
        <color rgb="FF000000"/>
        <rFont val="Calibri"/>
        <family val="2"/>
      </rPr>
      <t>3.1. Je implementován národní plán připravenosti na stav ohrožení veřejného zdraví.</t>
    </r>
  </si>
  <si>
    <r>
      <rPr>
        <sz val="11"/>
        <color rgb="FF000000"/>
        <rFont val="Calibri"/>
        <family val="2"/>
      </rPr>
      <t>3.2 Plány připravenosti jsou flexibilní a lehce přizpůsobitelné.</t>
    </r>
  </si>
  <si>
    <r>
      <rPr>
        <sz val="11"/>
        <color rgb="FF000000"/>
        <rFont val="Calibri"/>
        <family val="2"/>
      </rPr>
      <t>3.3 Plánování připravenosti zahrnuje připravenost komunity na incidenty v oblasti veřejného zdraví, odolávání těmto incidentům a následnou obnovu.</t>
    </r>
  </si>
  <si>
    <r>
      <rPr>
        <sz val="11"/>
        <color rgb="FF000000"/>
        <rFont val="Calibri"/>
        <family val="2"/>
      </rPr>
      <t>4 Plánování připravenosti zahrnuje sebehodnocení týkající se identifikace mezer a možných řešení, kapacity lidských zdrojů a odpovídajících zúčastněných národních stran.</t>
    </r>
  </si>
  <si>
    <r>
      <rPr>
        <sz val="11"/>
        <color rgb="FF000000"/>
        <rFont val="Calibri"/>
        <family val="2"/>
      </rPr>
      <t xml:space="preserve">4.1 Takové sebehodnocení je integrováno do stávajících strategických, plánovacích a finančních mechanismů. </t>
    </r>
  </si>
  <si>
    <r>
      <rPr>
        <sz val="11"/>
        <color rgb="FF000000"/>
        <rFont val="Calibri"/>
        <family val="2"/>
      </rPr>
      <t>5 Plánování připravenosti zahrnuje hodnocení a posilování stávajících kapacit (struktur/služeb, vybavení personálu, písemných plánů připravenosti, standardních operačních postupů).</t>
    </r>
  </si>
  <si>
    <r>
      <rPr>
        <sz val="11"/>
        <color rgb="FF000000"/>
        <rFont val="Calibri"/>
        <family val="2"/>
      </rPr>
      <t>5.1 Plány připravenosti zahrnují strategii pro budování kapacit.</t>
    </r>
  </si>
  <si>
    <r>
      <rPr>
        <sz val="11"/>
        <color rgb="FF000000"/>
        <rFont val="Calibri"/>
        <family val="2"/>
      </rPr>
      <t>5.2 Připravenost a systém odpovědi pro stav ohrožení veřejného zdraví (včetně přenosných chorob) splňují požadavky osvědčených postupů v rámci EU.</t>
    </r>
  </si>
  <si>
    <r>
      <rPr>
        <sz val="11"/>
        <color rgb="FF000000"/>
        <rFont val="Calibri"/>
        <family val="2"/>
      </rPr>
      <t>5.3 Pandemické plány jsou konzistentní s dostupnými mezinárodními pokyny (např. WHO a EU).</t>
    </r>
  </si>
  <si>
    <r>
      <rPr>
        <sz val="11"/>
        <color rgb="FF000000"/>
        <rFont val="Calibri"/>
        <family val="2"/>
      </rPr>
      <t xml:space="preserve">6 Plánování připravenosti zahrnuje </t>
    </r>
    <r>
      <rPr>
        <sz val="11"/>
        <color rgb="FF000000"/>
        <rFont val="Calibri"/>
        <family val="2"/>
      </rPr>
      <t>příslušná zdravotní protiopatření s </t>
    </r>
    <r>
      <rPr>
        <sz val="11"/>
        <color rgb="FF000000"/>
        <rFont val="Calibri"/>
        <family val="2"/>
      </rPr>
      <t>cílem chránit zdraví populace členských států.</t>
    </r>
  </si>
  <si>
    <r>
      <rPr>
        <sz val="11"/>
        <color rgb="FF000000"/>
        <rFont val="Calibri"/>
        <family val="2"/>
      </rPr>
      <t>6.1 Plánování připravenosti zahrnuje identifikaci dodavatelů zdravotnických protiopatření, včetně kapacity a času dodání.</t>
    </r>
  </si>
  <si>
    <r>
      <rPr>
        <sz val="11"/>
        <color rgb="FF000000"/>
        <rFont val="Calibri"/>
        <family val="2"/>
      </rPr>
      <t>7 Plánování připravenosti zahrnuje spolupráci napříč sektory a jasně definované role a zodpovědnosti všech zúčastněných stran.</t>
    </r>
  </si>
  <si>
    <r>
      <rPr>
        <sz val="11"/>
        <color rgb="FF000000"/>
        <rFont val="Calibri"/>
        <family val="2"/>
      </rPr>
      <t>7.1 Pro zařízení sloužící lidem, zvířatům i zemědělství je zaveden systém biologické bezpečnosti a ochrany zahrnující celý veřejný sektor (tj. formální i neformální sítě).</t>
    </r>
  </si>
  <si>
    <r>
      <rPr>
        <sz val="11"/>
        <color rgb="FF000000"/>
        <rFont val="Calibri"/>
        <family val="2"/>
      </rPr>
      <t>7.2 Koordinace většího počtu sektorů a zúčastněných stran, povely a kontrola jsou založeny na stávající infrastruktuře.</t>
    </r>
  </si>
  <si>
    <r>
      <rPr>
        <sz val="11"/>
        <color rgb="FF000000"/>
        <rFont val="Calibri"/>
        <family val="2"/>
      </rPr>
      <t>7.3 Koordinace většího počtu sektorů a zúčastněných stran, povely a kontrola jsou během procesu plánování kontinuálně posilovány.</t>
    </r>
  </si>
  <si>
    <r>
      <rPr>
        <sz val="11"/>
        <color rgb="FF000000"/>
        <rFont val="Calibri"/>
        <family val="2"/>
      </rPr>
      <t>7.4 Plánování připravenosti zahrnuje kapacitu na podporu operací na střední úrovni a na úrovni komunitní/primární odpovědi během stavu ohrožení veřejného zdraví.</t>
    </r>
  </si>
  <si>
    <r>
      <rPr>
        <sz val="11"/>
        <color rgb="FF000000"/>
        <rFont val="Calibri"/>
        <family val="2"/>
      </rPr>
      <t>8 Jsou zmapována prioritní rizika pro veřejné zdraví a zmapovány a využívány příslušné zdroje.</t>
    </r>
  </si>
  <si>
    <r>
      <rPr>
        <sz val="11"/>
        <color rgb="FF000000"/>
        <rFont val="Calibri"/>
        <family val="2"/>
      </rPr>
      <t>8.1 Je implementováno hospodaření s antimikrobiálními přípravky (soubor koordinovaných strategií s cílem zlepšit používání antimikrobiálních léčiv).</t>
    </r>
  </si>
  <si>
    <r>
      <rPr>
        <sz val="11"/>
        <color rgb="FF000000"/>
        <rFont val="Calibri"/>
        <family val="2"/>
      </rPr>
      <t xml:space="preserve">8.2 Připravenost zahrnuje: kapacitu pro prevenci, detekci a zvládání vypuknutí událostí během náhlého rozsáhlého vstupu migrantů. </t>
    </r>
  </si>
  <si>
    <r>
      <rPr>
        <sz val="11"/>
        <color rgb="FF000000"/>
        <rFont val="Calibri"/>
        <family val="2"/>
      </rPr>
      <t>9 Je zaveden specifický národní rámec pro prioritní hrozby (jako je např. pandemická chřipka) napříč všemi sektory.</t>
    </r>
  </si>
  <si>
    <r>
      <rPr>
        <sz val="11"/>
        <color rgb="FF000000"/>
        <rFont val="Calibri"/>
        <family val="2"/>
      </rPr>
      <t>9.1 Jsou zavedeny plány připravenosti na události s biologickým nebezpečím, vyvinuté společně sektory veřejného zdravotnictví a jinými sektory, např. sektorem civilní ochrany, ochrany hranic a celní správy.</t>
    </r>
  </si>
  <si>
    <r>
      <rPr>
        <sz val="11"/>
        <color rgb="FF000000"/>
        <rFont val="Calibri"/>
        <family val="2"/>
      </rPr>
      <t>9.2 Z hlediska připravenosti na pandemie mají i nadále kritický význam silné plánování a koordinace napříč vládními rezorty, které vede Ministerstvo zdravotnictví.</t>
    </r>
  </si>
  <si>
    <r>
      <rPr>
        <sz val="11"/>
        <color rgb="FF000000"/>
        <rFont val="Calibri"/>
        <family val="2"/>
      </rPr>
      <t>10 Připravenosti je dosaženo na úrovni národních i regionálních sítí.</t>
    </r>
  </si>
  <si>
    <r>
      <rPr>
        <sz val="11"/>
        <color rgb="FF000000"/>
        <rFont val="Calibri"/>
        <family val="2"/>
      </rPr>
      <t>11 Je zavedena spolupráce mezi zeměmi s cílem udržet vysokou úroveň připravenosti.</t>
    </r>
  </si>
  <si>
    <r>
      <rPr>
        <sz val="11"/>
        <color rgb="FF000000"/>
        <rFont val="Calibri"/>
        <family val="2"/>
      </rPr>
      <t>12 Jsou zavedeny funkce a operace národních kontaktních míst definované podle mezinárodních zdravotnických předpisů (2005).</t>
    </r>
  </si>
  <si>
    <r>
      <rPr>
        <sz val="11"/>
        <color rgb="FF000000"/>
        <rFont val="Calibri"/>
        <family val="2"/>
      </rPr>
      <t>13 Jsou vytvořeny politiky a postupy komunikace s cílem vytvořit, koordinovat a rozšiřovat informace související s událostí představující riziko pro veřejné zdraví.</t>
    </r>
  </si>
  <si>
    <r>
      <rPr>
        <sz val="11"/>
        <color rgb="FF000000"/>
        <rFont val="Calibri"/>
        <family val="2"/>
      </rPr>
      <t>13.1 Komunikační strategie zajišťuje včasnou a účinnou komunikaci před událostí i během ní.</t>
    </r>
  </si>
  <si>
    <r>
      <rPr>
        <sz val="11"/>
        <color rgb="FF000000"/>
        <rFont val="Calibri"/>
        <family val="2"/>
      </rPr>
      <t>13.2 Komunikační strategie zahrnuje stupňovitý přístup.</t>
    </r>
  </si>
  <si>
    <r>
      <rPr>
        <sz val="11"/>
        <color rgb="FF000000"/>
        <rFont val="Calibri"/>
        <family val="2"/>
      </rPr>
      <t>13.3 Plány pro komunikaci v mimořádné situaci zůstávají flexibilní a podle potřeby se aktualizují.</t>
    </r>
  </si>
  <si>
    <r>
      <rPr>
        <sz val="11"/>
        <color rgb="FF000000"/>
        <rFont val="Calibri"/>
        <family val="2"/>
      </rPr>
      <t>13.4 Plány pro komunikaci v mimořádné situaci lze pragmaticky a přímo implementovat.</t>
    </r>
  </si>
  <si>
    <r>
      <rPr>
        <sz val="11"/>
        <color rgb="FF000000"/>
        <rFont val="Calibri"/>
        <family val="2"/>
      </rPr>
      <t>13.5 Plány pro komunikaci v mimořádných situacích jsou testovány.</t>
    </r>
  </si>
  <si>
    <r>
      <rPr>
        <sz val="11"/>
        <color rgb="FF000000"/>
        <rFont val="Calibri"/>
        <family val="2"/>
      </rPr>
      <t>13.6 Plány pro komunikaci v mimořádných situacích zohledňují možnost, že určitým událostem budou média věnovat zvýšenou pozornost.</t>
    </r>
  </si>
  <si>
    <r>
      <rPr>
        <sz val="11"/>
        <color rgb="FF000000"/>
        <rFont val="Calibri"/>
        <family val="2"/>
      </rPr>
      <t>13.7 Plány pro komunikaci v mimořádných situacích zohledňují možnost, že určité události mohou vést ke zvýšenému požadavku veřejnosti na informace.</t>
    </r>
  </si>
  <si>
    <r>
      <rPr>
        <sz val="11"/>
        <color rgb="FF000000"/>
        <rFont val="Calibri"/>
        <family val="2"/>
      </rPr>
      <t>13.8 Je zřízena řada kanálů pro komunikaci rizik (např. webová stránka, e-mail, telefonní linky pro specifická témata).</t>
    </r>
  </si>
  <si>
    <r>
      <rPr>
        <sz val="11"/>
        <color rgb="FF000000"/>
        <rFont val="Calibri"/>
        <family val="2"/>
      </rPr>
      <t>13.9 Zdravotnickým i jiným pracovníkům jsou poskytovány včasné informace a pokyny týkající se události, aby mohli vhodným způsobem reagovat směrem k veřejnosti.</t>
    </r>
  </si>
  <si>
    <r>
      <rPr>
        <b/>
        <sz val="11"/>
        <color rgb="FFFFFFFF"/>
        <rFont val="Calibri"/>
        <family val="2"/>
      </rPr>
      <t>D2: Zdroje: školená pracovní síla</t>
    </r>
  </si>
  <si>
    <r>
      <rPr>
        <b/>
        <sz val="11"/>
        <color rgb="FF000000"/>
        <rFont val="Calibri"/>
        <family val="2"/>
      </rPr>
      <t>BSI</t>
    </r>
  </si>
  <si>
    <r>
      <rPr>
        <b/>
        <sz val="11"/>
        <color rgb="FF000000"/>
        <rFont val="Calibri"/>
        <family val="2"/>
      </rPr>
      <t>CSI</t>
    </r>
  </si>
  <si>
    <r>
      <rPr>
        <sz val="11"/>
        <color rgb="FF000000"/>
        <rFont val="Calibri"/>
        <family val="2"/>
      </rPr>
      <t>1 Dovednosti a kompetence personálu zajišťujícího veřejné zdraví jsou dostatečné pro udržení systému dozoru v rámci veřejného zdravotnictví a odpovědi na všech úrovních zdravotnického systému.</t>
    </r>
  </si>
  <si>
    <r>
      <rPr>
        <sz val="11"/>
        <color rgb="FF000000"/>
        <rFont val="Calibri"/>
        <family val="2"/>
      </rPr>
      <t>2 Jsou dostupné lidské zdroje pro implementaci základních kapacitních požadavků podle mezinárodních zdravotnických předpisů.</t>
    </r>
  </si>
  <si>
    <r>
      <rPr>
        <sz val="11"/>
        <color rgb="FF000000"/>
        <rFont val="Calibri"/>
        <family val="2"/>
      </rPr>
      <t>3 Je zajištěna dostupnost kompetentní pracovní síly v oboru veřejného zdravotnictví pro nepřetržité fungování zdravotnických služeb.</t>
    </r>
  </si>
  <si>
    <r>
      <rPr>
        <sz val="11"/>
        <color rgb="FF000000"/>
        <rFont val="Calibri"/>
        <family val="2"/>
      </rPr>
      <t>4 Vzdělávání, školení a cvičení jsou podporovány na strategické i provozní úrovni organizace.</t>
    </r>
  </si>
  <si>
    <r>
      <rPr>
        <sz val="11"/>
        <color rgb="FF000000"/>
        <rFont val="Calibri"/>
        <family val="2"/>
      </rPr>
      <t>4.1 Vzdělávání, školení a cvičení jsou součástí plánovacích aktivit v rámci připravenosti organizace.</t>
    </r>
  </si>
  <si>
    <r>
      <rPr>
        <sz val="11"/>
        <color rgb="FF000000"/>
        <rFont val="Calibri"/>
        <family val="2"/>
      </rPr>
      <t>5 Úroveň připravenosti se hodnotí simulačními cvičeními.</t>
    </r>
  </si>
  <si>
    <r>
      <rPr>
        <sz val="11"/>
        <color rgb="FF000000"/>
        <rFont val="Calibri"/>
        <family val="2"/>
      </rPr>
      <t>5.1 Cvičení se účastní odpovídající partnerské organizace s cílem zlepšit vzájemné pochopení reakčních plánů zapojených organizací.</t>
    </r>
  </si>
  <si>
    <r>
      <rPr>
        <sz val="11"/>
        <color rgb="FF000000"/>
        <rFont val="Calibri"/>
        <family val="2"/>
      </rPr>
      <t>6 Pro pochopení a zlepšení postupů řízení rizik a posílení kapacit se používají školení, cvičení a přehodnocení incidentů.</t>
    </r>
  </si>
  <si>
    <r>
      <rPr>
        <sz val="11"/>
        <color rgb="FF000000"/>
        <rFont val="Calibri"/>
        <family val="2"/>
      </rPr>
      <t>6.1 Cvičení jsou založená na scénářích a jsou přizpůsobena podmínkám (např. místním, regionálním, národním a mezinárodním).</t>
    </r>
  </si>
  <si>
    <r>
      <rPr>
        <sz val="11"/>
        <color rgb="FF000000"/>
        <rFont val="Calibri"/>
        <family val="2"/>
      </rPr>
      <t>6.2 Aby mohla plánovací skupina úspěšně provést simulační cvičení, je jí udělen jasný mandát a autorita pro plánování, provedení a vyhodnocení cvičení.</t>
    </r>
  </si>
  <si>
    <r>
      <rPr>
        <sz val="11"/>
        <color rgb="FF000000"/>
        <rFont val="Calibri"/>
        <family val="2"/>
      </rPr>
      <t>6.3 Cílem simulačního cvičení je identifikovat oblasti, které je možné zlepšit.</t>
    </r>
  </si>
  <si>
    <r>
      <rPr>
        <sz val="11"/>
        <color rgb="FF000000"/>
        <rFont val="Calibri"/>
        <family val="2"/>
      </rPr>
      <t>7 Cvičení se provádějí s cílem otestovat skutečnou funkčnost základních kapacit podle mezinárodních zdravotnických předpisů.</t>
    </r>
  </si>
  <si>
    <r>
      <rPr>
        <sz val="11"/>
        <color rgb="FF000000"/>
        <rFont val="Calibri"/>
        <family val="2"/>
      </rPr>
      <t>8 Výchozí záměry a cíle vzdělávání, školení a simulačních cvičení jsou vyhodnoceny a získané poznatky jsou zdokumentovány ve zprávě.</t>
    </r>
  </si>
  <si>
    <r>
      <rPr>
        <b/>
        <sz val="11"/>
        <color rgb="FFFFFFFF"/>
        <rFont val="Calibri"/>
        <family val="2"/>
      </rPr>
      <t>D3: Podpůrná kapacita: dozor</t>
    </r>
  </si>
  <si>
    <r>
      <rPr>
        <b/>
        <sz val="11"/>
        <color rgb="FF000000"/>
        <rFont val="Calibri"/>
        <family val="2"/>
      </rPr>
      <t>BSI</t>
    </r>
  </si>
  <si>
    <r>
      <rPr>
        <b/>
        <sz val="11"/>
        <color rgb="FF000000"/>
        <rFont val="Calibri"/>
        <family val="2"/>
      </rPr>
      <t>CSI</t>
    </r>
  </si>
  <si>
    <r>
      <rPr>
        <sz val="11"/>
        <color rgb="FF000000"/>
        <rFont val="Calibri"/>
        <family val="2"/>
      </rPr>
      <t>1 Je zaveden systém dozoru založený na indikátorech.</t>
    </r>
  </si>
  <si>
    <r>
      <rPr>
        <sz val="11"/>
        <color rgb="FF000000"/>
        <rFont val="Calibri"/>
        <family val="2"/>
      </rPr>
      <t>1.1 Tyto indikátory jsou definovány v protokolech s cílem umožnit včasnou následnou kontrolu.</t>
    </r>
  </si>
  <si>
    <r>
      <rPr>
        <sz val="11"/>
        <color rgb="FF000000"/>
        <rFont val="Calibri"/>
        <family val="2"/>
      </rPr>
      <t xml:space="preserve">2 Je zaveden systém </t>
    </r>
    <r>
      <rPr>
        <sz val="11"/>
        <color rgb="FF000000"/>
        <rFont val="Calibri"/>
        <family val="2"/>
      </rPr>
      <t>pro informace o epidemiích.</t>
    </r>
  </si>
  <si>
    <r>
      <rPr>
        <sz val="11"/>
        <color rgb="FF000000"/>
        <rFont val="Calibri"/>
        <family val="2"/>
      </rPr>
      <t>2.1 Události představující riziko pro veřejné zdraví jsou definovány v protokolech s cílem umožnit včasnou následnou kontrolu.</t>
    </r>
  </si>
  <si>
    <r>
      <rPr>
        <sz val="11"/>
        <color rgb="FF000000"/>
        <rFont val="Calibri"/>
        <family val="2"/>
      </rPr>
      <t>2.2 Systém dozoru zajišťuje hlášení údajů ze surveillance v reálném čase.</t>
    </r>
  </si>
  <si>
    <r>
      <rPr>
        <sz val="11"/>
        <color rgb="FF000000"/>
        <rFont val="Calibri"/>
        <family val="2"/>
      </rPr>
      <t>2.3 Systém dozoru je citlivý a flexibilní, aby bylo možno detekovat výchozí případy nebo události.</t>
    </r>
  </si>
  <si>
    <r>
      <rPr>
        <sz val="11"/>
        <color rgb="FF000000"/>
        <rFont val="Calibri"/>
        <family val="2"/>
      </rPr>
      <t xml:space="preserve">2.4 Systém dozoru získává informace z širokého spektra různých a spolehlivých zdrojů. </t>
    </r>
  </si>
  <si>
    <r>
      <rPr>
        <sz val="11"/>
        <color rgb="FF000000"/>
        <rFont val="Calibri"/>
        <family val="2"/>
      </rPr>
      <t>2.5 Síť dozoru zahrnuje informace ze systémů veterinárního dozoru.</t>
    </r>
  </si>
  <si>
    <r>
      <rPr>
        <sz val="11"/>
        <color rgb="FF000000"/>
        <rFont val="Calibri"/>
        <family val="2"/>
      </rPr>
      <t>2.6 Síť dozoru zahrnuje informace ze systémů entomologického dozoru.</t>
    </r>
  </si>
  <si>
    <r>
      <rPr>
        <sz val="11"/>
        <color rgb="FF000000"/>
        <rFont val="Calibri"/>
        <family val="2"/>
      </rPr>
      <t>2.7 Síť dozoru zahrnuje informace ze systémů dozoru zaměřených na životní prostředí.</t>
    </r>
  </si>
  <si>
    <r>
      <rPr>
        <sz val="11"/>
        <color rgb="FF000000"/>
        <rFont val="Calibri"/>
        <family val="2"/>
      </rPr>
      <t>2.8 Síť dozoru zahrnuje informace ze systémů meteorologického dozoru.</t>
    </r>
  </si>
  <si>
    <r>
      <rPr>
        <sz val="11"/>
        <color rgb="FF000000"/>
        <rFont val="Calibri"/>
        <family val="2"/>
      </rPr>
      <t>2.9 Síť dozoru zahrnuje informace ze systémů mikrobiologického dozoru.</t>
    </r>
  </si>
  <si>
    <r>
      <rPr>
        <sz val="11"/>
        <color rgb="FF000000"/>
        <rFont val="Calibri"/>
        <family val="2"/>
      </rPr>
      <t>3 Systém dozoru vytváří signál časného varování upozorňující na možnou událost představující riziko pro veřejné zdraví.</t>
    </r>
  </si>
  <si>
    <r>
      <rPr>
        <sz val="11"/>
        <color rgb="FF000000"/>
        <rFont val="Calibri"/>
        <family val="2"/>
      </rPr>
      <t xml:space="preserve">4 Je zajištěna účast v sítích dozoru v rámci EU. </t>
    </r>
  </si>
  <si>
    <r>
      <rPr>
        <sz val="11"/>
        <color rgb="FF000000"/>
        <rFont val="Calibri"/>
        <family val="2"/>
      </rPr>
      <t>5 Systém dozoru splňuje standardy EU a WHO s ohledem na epidemiologické údaje o veškerých chorobách v rámci dozoru v EU, jejich přesné definice a protokoly pro hlášení.</t>
    </r>
  </si>
  <si>
    <r>
      <rPr>
        <sz val="11"/>
        <color rgb="FF000000"/>
        <rFont val="Calibri"/>
        <family val="2"/>
      </rPr>
      <t>6 Údaje získané z dozoru jsou systematicky a pravidelně hlášeny odpovídajícím sektorům a zúčastněným stranám.</t>
    </r>
  </si>
  <si>
    <r>
      <rPr>
        <sz val="11"/>
        <color rgb="FF000000"/>
        <rFont val="Calibri"/>
        <family val="2"/>
      </rPr>
      <t>6.1 Všechny příslušné systémy dozoru jsou integrovány v rámci sítě, která si kontinuálně vyměňuje informace.</t>
    </r>
  </si>
  <si>
    <r>
      <rPr>
        <sz val="11"/>
        <color rgb="FF000000"/>
        <rFont val="Calibri"/>
        <family val="2"/>
      </rPr>
      <t>6.2 Jsou zavedeny sítě a protokoly pro hlášení.</t>
    </r>
  </si>
  <si>
    <r>
      <rPr>
        <sz val="11"/>
        <color rgb="FF000000"/>
        <rFont val="Calibri"/>
        <family val="2"/>
      </rPr>
      <t>6.3 Systém dozoru je schopen poskytovat informace nutné k zajištění informovanosti a poradenství.</t>
    </r>
  </si>
  <si>
    <r>
      <rPr>
        <b/>
        <sz val="11"/>
        <color rgb="FFFFFFFF"/>
        <rFont val="Calibri"/>
        <family val="2"/>
      </rPr>
      <t>D4: Podpůrná kapacita: hodnocení rizik</t>
    </r>
  </si>
  <si>
    <r>
      <rPr>
        <b/>
        <sz val="11"/>
        <color rgb="FF000000"/>
        <rFont val="Calibri"/>
        <family val="2"/>
      </rPr>
      <t>BSI</t>
    </r>
  </si>
  <si>
    <r>
      <rPr>
        <b/>
        <sz val="11"/>
        <color rgb="FF000000"/>
        <rFont val="Calibri"/>
        <family val="2"/>
      </rPr>
      <t>CSI</t>
    </r>
  </si>
  <si>
    <r>
      <rPr>
        <sz val="11"/>
        <color rgb="FF000000"/>
        <rFont val="Calibri"/>
        <family val="2"/>
      </rPr>
      <t>1 Upozornění a časná varování jsou hodnoceny na základě spojené analýzy dozoru a dalších dostupných údajů.</t>
    </r>
  </si>
  <si>
    <r>
      <rPr>
        <sz val="11"/>
        <color rgb="FF000000"/>
        <rFont val="Calibri"/>
        <family val="2"/>
      </rPr>
      <t>2 Je sestaven tým pro hodnocení rizik s cílem zhodnotit rizika (možné) události představující ohrožení veřejného zdraví.</t>
    </r>
  </si>
  <si>
    <r>
      <rPr>
        <sz val="11"/>
        <color rgb="FF000000"/>
        <rFont val="Calibri"/>
        <family val="2"/>
      </rPr>
      <t>2.1 Tým pro hodnocení rizik zahrnuje odborníky na další oblasti (např. toxikologii, zdraví zvířat, bezpečnost potravin atd.).</t>
    </r>
  </si>
  <si>
    <r>
      <rPr>
        <sz val="11"/>
        <color rgb="FF000000"/>
        <rFont val="Calibri"/>
        <family val="2"/>
      </rPr>
      <t>2.2 Tým pro hodnocení rizik na základě charakteristik onemocnění rozhoduje, jak často by mělo být hodnocení rizik aktualizováno.</t>
    </r>
  </si>
  <si>
    <r>
      <rPr>
        <sz val="11"/>
        <color rgb="FF000000"/>
        <rFont val="Calibri"/>
        <family val="2"/>
      </rPr>
      <t>2.3 Úroveň rizika přiřazená události je založena na předpokládaném (či známém) nebezpečí.</t>
    </r>
  </si>
  <si>
    <r>
      <rPr>
        <sz val="11"/>
        <color rgb="FF000000"/>
        <rFont val="Calibri"/>
        <family val="2"/>
      </rPr>
      <t>2.4 Úroveň rizika přiřazená události je založena na možné expozici nebezpečí.</t>
    </r>
  </si>
  <si>
    <r>
      <rPr>
        <sz val="11"/>
        <color rgb="FF000000"/>
        <rFont val="Calibri"/>
        <family val="2"/>
      </rPr>
      <t>2.5 Úroveň rizika přiřazená události je založena na kontextu, ve kterém se událost objeví.</t>
    </r>
  </si>
  <si>
    <r>
      <rPr>
        <sz val="11"/>
        <color rgb="FF000000"/>
        <rFont val="Calibri"/>
        <family val="2"/>
      </rPr>
      <t>2.6 Úroveň rizika se přiřazuje na základě charakteristik onemocnění (např. počtu případů/úmrtí, poměru výskytu závažného onemocnění v populaci, nejvíce postižených klinických skupin atd.).</t>
    </r>
  </si>
  <si>
    <r>
      <rPr>
        <sz val="11"/>
        <color rgb="FF000000"/>
        <rFont val="Calibri"/>
        <family val="2"/>
      </rPr>
      <t>2.7 Úroveň rizika se přiřazuje na základě kapacity zařízení (např. počtu pacientů ve službách primární péče / přijatých do nemocnice a v terapii specialistů intenzivní péče).</t>
    </r>
  </si>
  <si>
    <r>
      <rPr>
        <sz val="11"/>
        <color rgb="FF000000"/>
        <rFont val="Calibri"/>
        <family val="2"/>
      </rPr>
      <t>3 Hodnocení rizik se používá na podporu plánování připravenosti a zásahů.</t>
    </r>
  </si>
  <si>
    <r>
      <rPr>
        <sz val="11"/>
        <color rgb="FF000000"/>
        <rFont val="Calibri"/>
        <family val="2"/>
      </rPr>
      <t>3.1 Jako součást hodnocení rizik se pro lepší identifikaci prioritních aktivit používají jasně definované otázky.</t>
    </r>
  </si>
  <si>
    <r>
      <rPr>
        <sz val="11"/>
        <color rgb="FF000000"/>
        <rFont val="Calibri"/>
        <family val="2"/>
      </rPr>
      <t>3.2 Hodnocení rizik se používá k identifikaci rizikových oblastí.</t>
    </r>
  </si>
  <si>
    <r>
      <rPr>
        <sz val="11"/>
        <color rgb="FF000000"/>
        <rFont val="Calibri"/>
        <family val="2"/>
      </rPr>
      <t>3.3 Hodnocení rizik se používá k identifikaci rizikových populací.</t>
    </r>
  </si>
  <si>
    <r>
      <rPr>
        <sz val="11"/>
        <color rgb="FF000000"/>
        <rFont val="Calibri"/>
        <family val="2"/>
      </rPr>
      <t>3.4 Hodnocení rizik se používá k identifikaci a zapojení operačních partnerů.</t>
    </r>
  </si>
  <si>
    <r>
      <rPr>
        <sz val="11"/>
        <color rgb="FF000000"/>
        <rFont val="Calibri"/>
        <family val="2"/>
      </rPr>
      <t>3.5 Hodnocení rizik se používá k identifikaci a zapojení klíčových partnerů pro tvorbu politik.</t>
    </r>
  </si>
  <si>
    <r>
      <rPr>
        <sz val="11"/>
        <color rgb="FF000000"/>
        <rFont val="Calibri"/>
        <family val="2"/>
      </rPr>
      <t>3.6 Charakterizace rizika zahrnuje informace z kvantitativních modelů, pokud jsou tyto informace dostupné a přístupné.</t>
    </r>
  </si>
  <si>
    <r>
      <rPr>
        <sz val="11"/>
        <color rgb="FF000000"/>
        <rFont val="Calibri"/>
        <family val="2"/>
      </rPr>
      <t>3.7 Součástí charakterizace rizika jsou názory odborníků.</t>
    </r>
  </si>
  <si>
    <r>
      <rPr>
        <b/>
        <sz val="11"/>
        <color rgb="FFFFFFFF"/>
        <rFont val="Calibri"/>
        <family val="2"/>
      </rPr>
      <t>D5: Řízení odpovědi na událost</t>
    </r>
  </si>
  <si>
    <r>
      <rPr>
        <b/>
        <sz val="11"/>
        <color rgb="FF000000"/>
        <rFont val="Calibri"/>
        <family val="2"/>
      </rPr>
      <t>BSI</t>
    </r>
  </si>
  <si>
    <r>
      <rPr>
        <b/>
        <sz val="11"/>
        <color rgb="FF000000"/>
        <rFont val="Calibri"/>
        <family val="2"/>
      </rPr>
      <t>CSI</t>
    </r>
  </si>
  <si>
    <r>
      <rPr>
        <sz val="11"/>
        <color rgb="FF000000"/>
        <rFont val="Calibri"/>
        <family val="2"/>
      </rPr>
      <t>1 Jsou zavedeny specifické postupy pro aktivaci a deaktivaci (pokles) odpovědi na mimořádnou situaci ohrožující zdraví.</t>
    </r>
  </si>
  <si>
    <r>
      <rPr>
        <sz val="11"/>
        <color rgb="FF000000"/>
        <rFont val="Calibri"/>
        <family val="2"/>
      </rPr>
      <t>1.1 Rozhodování o odpovědi zohledňuje následující principy: obezřetnost, přiměřenost a flexibilitu.</t>
    </r>
  </si>
  <si>
    <r>
      <rPr>
        <sz val="11"/>
        <color rgb="FF000000"/>
        <rFont val="Calibri"/>
        <family val="2"/>
      </rPr>
      <t>2 Na národní úrovni i na úrovni nemocnic jsou vytvořeny standardy prevence a kontroly infekce a tyto standardy jsou funkční.</t>
    </r>
  </si>
  <si>
    <r>
      <rPr>
        <sz val="11"/>
        <color rgb="FF000000"/>
        <rFont val="Calibri"/>
        <family val="2"/>
      </rPr>
      <t>2.1 Jsou zavedena bezpečnostní opatření pro manipulaci s patogenními látkami a tato opatření jsou známa zdravotnickým pracovníkům.</t>
    </r>
  </si>
  <si>
    <r>
      <rPr>
        <sz val="11"/>
        <color rgb="FF000000"/>
        <rFont val="Calibri"/>
        <family val="2"/>
      </rPr>
      <t>3 Jsou dostupné laboratorní služby pro testování prioritních zdravotních hrozeb.</t>
    </r>
  </si>
  <si>
    <r>
      <rPr>
        <sz val="11"/>
        <color rgb="FF000000"/>
        <rFont val="Calibri"/>
        <family val="2"/>
      </rPr>
      <t>3.1 Jsou zavedeny a implementovány laboratorní praktické postupy pro biologickou bezpečnost a ochranu (řízení biologického rizika).</t>
    </r>
  </si>
  <si>
    <r>
      <rPr>
        <sz val="11"/>
        <color rgb="FF000000"/>
        <rFont val="Calibri"/>
        <family val="2"/>
      </rPr>
      <t>4 Je zaveden operační program pro mimořádné situace zahrnující operační centra pro mimořádné situace, operační postupy a plány a kapacitu pro aktivaci mimořádných operací.</t>
    </r>
  </si>
  <si>
    <r>
      <rPr>
        <sz val="11"/>
        <color rgb="FF000000"/>
        <rFont val="Calibri"/>
        <family val="2"/>
      </rPr>
      <t>5. Je zavedena otestovaná struktura povelů a kontrol s jasnými rolemi a zodpovědnostmi.</t>
    </r>
  </si>
  <si>
    <r>
      <rPr>
        <sz val="11"/>
        <color rgb="FF000000"/>
        <rFont val="Calibri"/>
        <family val="2"/>
      </rPr>
      <t>5.1 Koordinace, povely a kontrola jsou založeny na stávající infrastruktuře.</t>
    </r>
  </si>
  <si>
    <r>
      <rPr>
        <sz val="11"/>
        <color rgb="FF000000"/>
        <rFont val="Calibri"/>
        <family val="2"/>
      </rPr>
      <t>5.2 Koordinace, povely a kontrola jsou kontinuálně posilovány.</t>
    </r>
  </si>
  <si>
    <r>
      <rPr>
        <sz val="11"/>
        <color rgb="FF000000"/>
        <rFont val="Calibri"/>
        <family val="2"/>
      </rPr>
      <t>5.3 Jsou vytvořeny postupy pro koordinaci všech významných partnerů zdravotnického systému, např. služeb veřejného zdravotnictví, zdravotnických služeb a služeb pro duševní/behaviorální zdraví.</t>
    </r>
  </si>
  <si>
    <r>
      <rPr>
        <sz val="11"/>
        <color rgb="FF000000"/>
        <rFont val="Calibri"/>
        <family val="2"/>
      </rPr>
      <t>5.4 Koordinace zahrnuje péči na základě populace a mobilizaci zdrojů.</t>
    </r>
  </si>
  <si>
    <r>
      <rPr>
        <sz val="11"/>
        <color rgb="FF000000"/>
        <rFont val="Calibri"/>
        <family val="2"/>
      </rPr>
      <t>5.5 Koordinace zahrnuje aktivaci podpůrných sítí, poradních skupin, partnerských sítí a komunikace.</t>
    </r>
  </si>
  <si>
    <r>
      <rPr>
        <sz val="11"/>
        <color rgb="FF000000"/>
        <rFont val="Calibri"/>
        <family val="2"/>
      </rPr>
      <t>5.6 Systém veřejného zdravotnictví je na všech úrovních podporován týmy krizového řízení.</t>
    </r>
  </si>
  <si>
    <r>
      <rPr>
        <sz val="11"/>
        <color rgb="FF000000"/>
        <rFont val="Calibri"/>
        <family val="2"/>
      </rPr>
      <t>5.7 V rámci rozhodovacího procesu je brána v úvahu očekávaná behaviorální odpověď (např. úroveň obav znepokojení obyvatelstva).</t>
    </r>
  </si>
  <si>
    <r>
      <rPr>
        <sz val="11"/>
        <color rgb="FF000000"/>
        <rFont val="Calibri"/>
        <family val="2"/>
      </rPr>
      <t>6 Jsou vytvořeny postupy pro koordinaci vícesektorových aktivit mezi ministerstvy a sektory.</t>
    </r>
  </si>
  <si>
    <r>
      <rPr>
        <sz val="11"/>
        <color rgb="FF000000"/>
        <rFont val="Calibri"/>
        <family val="2"/>
      </rPr>
      <t xml:space="preserve">7 Je vytvořena multidisciplinární a vícesektorová </t>
    </r>
    <r>
      <rPr>
        <sz val="11"/>
        <color rgb="FF000000"/>
        <rFont val="Calibri"/>
        <family val="2"/>
      </rPr>
      <t>rychlá odpověď, která je dostupná 24 hodin denně, 7 dní v týdnu. </t>
    </r>
  </si>
  <si>
    <r>
      <rPr>
        <sz val="11"/>
        <color rgb="FF000000"/>
        <rFont val="Calibri"/>
        <family val="2"/>
      </rPr>
      <t>7.1 Jsou zavedeny postupy pro zdravotní protiopatření, včetně jejich implementace a rozdělování.</t>
    </r>
  </si>
  <si>
    <r>
      <rPr>
        <sz val="11"/>
        <color rgb="FF000000"/>
        <rFont val="Calibri"/>
        <family val="2"/>
      </rPr>
      <t>7.2 Jsou zavedeny postupy pro vysílání a přijímání zdravotních protiopatření během stavu ohrožení veřejného zdraví.</t>
    </r>
  </si>
  <si>
    <r>
      <rPr>
        <sz val="11"/>
        <color rgb="FF000000"/>
        <rFont val="Calibri"/>
        <family val="2"/>
      </rPr>
      <t>7.3 Jsou vytvořeny postupy pro odpovědi na onemocnění přenášená potravinami a na kontaminaci potravin a tyto postupy jsou funkční.</t>
    </r>
  </si>
  <si>
    <r>
      <rPr>
        <sz val="11"/>
        <color rgb="FF000000"/>
        <rFont val="Calibri"/>
        <family val="2"/>
      </rPr>
      <t>7.4 Jsou vytvořeny postupy pro odpověď na zoonózy a potenciální zoonózy a tyto postupy jsou funkční.</t>
    </r>
  </si>
  <si>
    <r>
      <rPr>
        <sz val="11"/>
        <color rgb="FF000000"/>
        <rFont val="Calibri"/>
        <family val="2"/>
      </rPr>
      <t>7.5 V oblastech vnímavých vůči přenosu arbovirů jsou vyvinuty standardní operační postupy pro terénní průzkumy a opatření pro rychlou kontrolu vektorů.</t>
    </r>
  </si>
  <si>
    <r>
      <rPr>
        <sz val="11"/>
        <color rgb="FF000000"/>
        <rFont val="Calibri"/>
        <family val="2"/>
      </rPr>
      <t>7.6 Jsou zavedeny systémy veřejného zdravotnictví, lékařské péče a duševního/behaviorálního zdraví, které podporují obnovu po události.</t>
    </r>
  </si>
  <si>
    <r>
      <rPr>
        <sz val="11"/>
        <color rgb="FF000000"/>
        <rFont val="Calibri"/>
        <family val="2"/>
      </rPr>
      <t>7.7 Pro respondenty, kteří pomáhají za stavu ohrožení veřejného zdraví v zahraničí je zaveden protokol evakuace zdravotníků.</t>
    </r>
  </si>
  <si>
    <r>
      <rPr>
        <sz val="11"/>
        <color rgb="FF000000"/>
        <rFont val="Calibri"/>
        <family val="2"/>
      </rPr>
      <t>8 Na základě nashromážděných monitorovacích údajů je často vyhodnocována účinnost zásahů.</t>
    </r>
  </si>
  <si>
    <r>
      <rPr>
        <sz val="11"/>
        <color rgb="FF000000"/>
        <rFont val="Calibri"/>
        <family val="2"/>
      </rPr>
      <t>8.1 Zásahy jsou neustále přizpůsobovány nové situaci.</t>
    </r>
  </si>
  <si>
    <r>
      <rPr>
        <sz val="11"/>
        <color rgb="FF000000"/>
        <rFont val="Calibri"/>
        <family val="2"/>
      </rPr>
      <t xml:space="preserve">8.2 Během události jsou posilovány systémy monitorování zdravotního stavu obyvatelstva. </t>
    </r>
  </si>
  <si>
    <r>
      <rPr>
        <sz val="11"/>
        <color rgb="FF000000"/>
        <rFont val="Calibri"/>
        <family val="2"/>
      </rPr>
      <t>8.3 Během události jsou často vyhodnocovány údaje týkající se zdravotního stavu obyvatelstva související s událostí.</t>
    </r>
  </si>
  <si>
    <r>
      <rPr>
        <sz val="11"/>
        <color rgb="FF000000"/>
        <rFont val="Calibri"/>
        <family val="2"/>
      </rPr>
      <t>8.4 Systémy monitorování zdravotního stavu obyvatelstva monitorují probíhající událost (např. geografickou a/nebo časovou distribuci).</t>
    </r>
  </si>
  <si>
    <r>
      <rPr>
        <sz val="11"/>
        <color rgb="FF000000"/>
        <rFont val="Calibri"/>
        <family val="2"/>
      </rPr>
      <t>8.5 Systémy monitorování zdravotního stavu obyvatelstva monitorují fungování základních služeb.</t>
    </r>
  </si>
  <si>
    <r>
      <rPr>
        <sz val="11"/>
        <color rgb="FF000000"/>
        <rFont val="Calibri"/>
        <family val="2"/>
      </rPr>
      <t>8.6 Systémy monitorování zdravotního stavu obyvatelstva jsou napojeny na laboratoře a zdravotnická zařízení.</t>
    </r>
  </si>
  <si>
    <r>
      <rPr>
        <sz val="11"/>
        <color rgb="FF000000"/>
        <rFont val="Calibri"/>
        <family val="2"/>
      </rPr>
      <t>9 Je vytvořena komplexní komunikační strategie zahrnující všechny významné zúčastněné strany, např. profesionály v oblasti veřejného zdraví, média a veřejnost, jiné než zdravotnické sektory, atd.</t>
    </r>
  </si>
  <si>
    <r>
      <rPr>
        <sz val="11"/>
        <color rgb="FF000000"/>
        <rFont val="Calibri"/>
        <family val="2"/>
      </rPr>
      <t>9.1 Jsou jasně identifikovány vazby odpovědnosti s cílem zajistit účinnou komunikaci na národní i mezinárodní úrovni.</t>
    </r>
  </si>
  <si>
    <r>
      <rPr>
        <sz val="11"/>
        <color rgb="FF000000"/>
        <rFont val="Calibri"/>
        <family val="2"/>
      </rPr>
      <t>9.2 Všechny významné zúčastněné strany jsou zapojeny a dostatečně v předstihu před událostí, během ní a po ní informovány.</t>
    </r>
  </si>
  <si>
    <r>
      <rPr>
        <sz val="11"/>
        <color rgb="FF000000"/>
        <rFont val="Calibri"/>
        <family val="2"/>
      </rPr>
      <t>9.3 Během události jsou koordinována a standardizována klíčová sdělení vydávaná různými orgány.</t>
    </r>
  </si>
  <si>
    <r>
      <rPr>
        <sz val="11"/>
        <color rgb="FF000000"/>
        <rFont val="Calibri"/>
        <family val="2"/>
      </rPr>
      <t>9.4 Informace o probíhající události jsou sdělovány významným zúčastněným stranám i veřejnosti.</t>
    </r>
  </si>
  <si>
    <r>
      <rPr>
        <sz val="11"/>
        <color rgb="FF000000"/>
        <rFont val="Calibri"/>
        <family val="2"/>
      </rPr>
      <t>9.5 Jsou identifikovány, zmapovány a monitorovány kriticky významné komunikační sítě.</t>
    </r>
  </si>
  <si>
    <r>
      <rPr>
        <sz val="11"/>
        <color rgb="FF000000"/>
        <rFont val="Calibri"/>
        <family val="2"/>
      </rPr>
      <t>9.6 Je připraven ad hoc informační materiál pro různé zúčastněné strany (např. zjednodušené definice případů pro použití v komunitě).</t>
    </r>
  </si>
  <si>
    <r>
      <rPr>
        <sz val="11"/>
        <color rgb="FF000000"/>
        <rFont val="Calibri"/>
        <family val="2"/>
      </rPr>
      <t>10 Během události jsou důvěryhodným orgánem šířeny konzistentní zprávy.</t>
    </r>
  </si>
  <si>
    <r>
      <rPr>
        <sz val="11"/>
        <color rgb="FF000000"/>
        <rFont val="Calibri"/>
        <family val="2"/>
      </rPr>
      <t>10.1 Informace související s událostí jsou šířeny mezi všemi významnými zúčastněnými stranami v rámci zdravotnického sektoru.</t>
    </r>
  </si>
  <si>
    <r>
      <rPr>
        <sz val="11"/>
        <color rgb="FF000000"/>
        <rFont val="Calibri"/>
        <family val="2"/>
      </rPr>
      <t>10.2 Informace související s událostí jsou šířeny mezi všemi významnými zúčastněnými stranami v rámci jiných než zdravotnických sektorů.</t>
    </r>
  </si>
  <si>
    <r>
      <rPr>
        <sz val="11"/>
        <color rgb="FF000000"/>
        <rFont val="Calibri"/>
        <family val="2"/>
      </rPr>
      <t>11 V místech vstupu je zajištěna účinná odpověď veřejného zdravotnictví podle mezinárodních zdravotnických předpisů.</t>
    </r>
  </si>
  <si>
    <r>
      <rPr>
        <sz val="11"/>
        <color rgb="FF000000"/>
        <rFont val="Calibri"/>
        <family val="2"/>
      </rPr>
      <t>11.1 Pro nebezpečí významná podle mezinárodních zdravotnických předpisů jsou implementovány postupy řízení případů.</t>
    </r>
  </si>
  <si>
    <r>
      <rPr>
        <sz val="11"/>
        <color rgb="FF000000"/>
        <rFont val="Calibri"/>
        <family val="2"/>
      </rPr>
      <t>11.2 Jsou splněny závazky týkající se míst vstupu podle mezinárodních zdravotnických předpisů.</t>
    </r>
  </si>
  <si>
    <r>
      <rPr>
        <sz val="11"/>
        <color rgb="FF000000"/>
        <rFont val="Calibri"/>
        <family val="2"/>
      </rPr>
      <t>12 Informace související s událostí je sdílena s veřejností s cílem vysvětlit propuknutí události, navodit důvěru a minimalizovat riziko infekce.</t>
    </r>
  </si>
  <si>
    <r>
      <rPr>
        <sz val="11"/>
        <color rgb="FF000000"/>
        <rFont val="Calibri"/>
        <family val="2"/>
      </rPr>
      <t>12.1 Komunikace s veřejností je sjednocena s dalšími národními a mezinárodními organizacemi.</t>
    </r>
  </si>
  <si>
    <r>
      <rPr>
        <sz val="11"/>
        <color rgb="FF000000"/>
        <rFont val="Calibri"/>
        <family val="2"/>
      </rPr>
      <t>12.2 Jsou vytvořena klíčová sdělení pro komunikaci s veřejností.</t>
    </r>
  </si>
  <si>
    <r>
      <rPr>
        <sz val="11"/>
        <color rgb="FF000000"/>
        <rFont val="Calibri"/>
        <family val="2"/>
      </rPr>
      <t>12.3 Informace pro veřejnost jsou smysluplné, relevantní a včasné.</t>
    </r>
  </si>
  <si>
    <r>
      <rPr>
        <sz val="11"/>
        <color rgb="FF000000"/>
        <rFont val="Calibri"/>
        <family val="2"/>
      </rPr>
      <t xml:space="preserve">12.4 Informace pro veřejnost jsou otevřené a transparentní. </t>
    </r>
  </si>
  <si>
    <r>
      <rPr>
        <sz val="11"/>
        <color rgb="FF000000"/>
        <rFont val="Calibri"/>
        <family val="2"/>
      </rPr>
      <t>12.5 Informace pro veřejnost zohledňují vnímání rizika veřejností.</t>
    </r>
  </si>
  <si>
    <r>
      <rPr>
        <sz val="11"/>
        <color rgb="FF000000"/>
        <rFont val="Calibri"/>
        <family val="2"/>
      </rPr>
      <t>12.6 Komunikace s veřejností bere v úvahu charakteristiky populace, např. jazykové, sociální, náboženské, kulturní, politické a/nebo ekonomické aspekty.</t>
    </r>
  </si>
  <si>
    <r>
      <rPr>
        <b/>
        <sz val="11"/>
        <color rgb="FFFFFFFF"/>
        <rFont val="Calibri"/>
        <family val="2"/>
      </rPr>
      <t>D6: Přehodnocení po události</t>
    </r>
  </si>
  <si>
    <r>
      <rPr>
        <b/>
        <sz val="11"/>
        <color rgb="FF000000"/>
        <rFont val="Calibri"/>
        <family val="2"/>
      </rPr>
      <t>BSI</t>
    </r>
  </si>
  <si>
    <r>
      <rPr>
        <b/>
        <sz val="11"/>
        <color rgb="FF000000"/>
        <rFont val="Calibri"/>
        <family val="2"/>
      </rPr>
      <t>CSI</t>
    </r>
  </si>
  <si>
    <r>
      <rPr>
        <sz val="11"/>
        <color rgb="FF000000"/>
        <rFont val="Calibri"/>
        <family val="2"/>
      </rPr>
      <t>1 Úroveň připravenosti je posuzována podle vyhodnocení událostí představujících riziko pro veřejné zdraví.</t>
    </r>
  </si>
  <si>
    <r>
      <rPr>
        <sz val="11"/>
        <color rgb="FF000000"/>
        <rFont val="Calibri"/>
        <family val="2"/>
      </rPr>
      <t>1.1 Připravenost se hodnotí nezávisle.</t>
    </r>
  </si>
  <si>
    <r>
      <rPr>
        <sz val="11"/>
        <color rgb="FF000000"/>
        <rFont val="Calibri"/>
        <family val="2"/>
      </rPr>
      <t>2 Přehodnocení po události je součástí plánovacích aktivit v rámci připravenosti organizace.</t>
    </r>
  </si>
  <si>
    <r>
      <rPr>
        <sz val="11"/>
        <color rgb="FF000000"/>
        <rFont val="Calibri"/>
        <family val="2"/>
      </rPr>
      <t>2.1 Přehodnocení se provádí co možná nejdříve po události.</t>
    </r>
  </si>
  <si>
    <r>
      <rPr>
        <sz val="11"/>
        <color rgb="FF000000"/>
        <rFont val="Calibri"/>
        <family val="2"/>
      </rPr>
      <t>2.2 Přehodnocení po události se provádí kvalitativním způsobem.</t>
    </r>
  </si>
  <si>
    <r>
      <rPr>
        <sz val="11"/>
        <color rgb="FF000000"/>
        <rFont val="Calibri"/>
        <family val="2"/>
      </rPr>
      <t>2.3 Přehodnocení po události sestává z vnitřního auditu, zahrnujícího všechny zúčastněné národní strany zodpovědné za základní funkce v rámci veřejného zdravotnictví.</t>
    </r>
  </si>
  <si>
    <r>
      <rPr>
        <sz val="11"/>
        <color rgb="FF000000"/>
        <rFont val="Calibri"/>
        <family val="2"/>
      </rPr>
      <t>2.4 Přehodnocení po události se skládají z externího peer-review procesu, v rámci kterého jsou k účasti pozvány další smluvní strany podle mezinárodních zdravotnických předpisů, sekretariát WHO a odpovídající agentury EU.</t>
    </r>
  </si>
  <si>
    <r>
      <rPr>
        <sz val="11"/>
        <color rgb="FF000000"/>
        <rFont val="Calibri"/>
        <family val="2"/>
      </rPr>
      <t>3 Poznatky získané ze všech významných sektorů jsou systematicky zaznamenávány do zpráv vydaných po události.</t>
    </r>
  </si>
  <si>
    <r>
      <rPr>
        <b/>
        <sz val="11"/>
        <color rgb="FFFFFFFF"/>
        <rFont val="Calibri"/>
        <family val="2"/>
      </rPr>
      <t>D7: Implementace získaných poznatků</t>
    </r>
  </si>
  <si>
    <r>
      <rPr>
        <b/>
        <sz val="11"/>
        <color rgb="FF000000"/>
        <rFont val="Calibri"/>
        <family val="2"/>
      </rPr>
      <t>BSI</t>
    </r>
  </si>
  <si>
    <r>
      <rPr>
        <b/>
        <sz val="11"/>
        <color rgb="FF000000"/>
        <rFont val="Calibri"/>
        <family val="2"/>
      </rPr>
      <t>CSI</t>
    </r>
  </si>
  <si>
    <r>
      <rPr>
        <sz val="11"/>
        <color rgb="FF000000"/>
        <rFont val="Calibri"/>
        <family val="2"/>
      </rPr>
      <t>1 Zkušenosti a poznatky získané z přezkoumání po události či cvičení se používají ke zlepšení připravenosti a zásahů.</t>
    </r>
  </si>
  <si>
    <r>
      <rPr>
        <sz val="11"/>
        <color rgb="FF000000"/>
        <rFont val="Calibri"/>
        <family val="2"/>
      </rPr>
      <t>2 Zkušenosti a poznatky získané z přezkoumání po události či cvičení se používají napříč všemi významnými sektory.</t>
    </r>
  </si>
  <si>
    <r>
      <rPr>
        <sz val="11"/>
        <color rgb="FF000000"/>
        <rFont val="Calibri"/>
        <family val="2"/>
      </rPr>
      <t>3 Zkušenosti a poznatky získané z přezkoumání po události či cvičení se používají ke zlepšení politik i praktických postupů.</t>
    </r>
  </si>
  <si>
    <r>
      <rPr>
        <sz val="11"/>
        <color rgb="FF000000"/>
        <rFont val="Calibri"/>
        <family val="2"/>
      </rPr>
      <t>3.1 Zkušenosti a poznatky získané z přezkoumání po události či cvičení jsou sdíleny s mezinárodní komunitou.</t>
    </r>
  </si>
  <si>
    <r>
      <rPr>
        <sz val="11"/>
        <color rgb="FF000000"/>
        <rFont val="Calibri"/>
        <family val="2"/>
      </rPr>
      <t>3.2 Personál je podporován v sepsání shrnutí hodnoticí zprávy v angličtině, aby bylo možné další šíření do mezinárodní komunity.</t>
    </r>
  </si>
  <si>
    <r>
      <rPr>
        <b/>
        <sz val="14"/>
        <color rgb="FFFFFFFF"/>
        <rFont val="Calibri"/>
        <family val="2"/>
      </rPr>
      <t>HEPSA                   křížový odkaz</t>
    </r>
  </si>
  <si>
    <r>
      <rPr>
        <b/>
        <sz val="14"/>
        <color rgb="FFFFFFFF"/>
        <rFont val="Calibri"/>
        <family val="2"/>
      </rPr>
      <t xml:space="preserve">WHO: Strategický rámec připravenosti na mimořádné situace </t>
    </r>
  </si>
  <si>
    <r>
      <rPr>
        <b/>
        <sz val="14"/>
        <color rgb="FFFFFFFF"/>
        <rFont val="Calibri"/>
        <family val="2"/>
      </rPr>
      <t>Prvky připravenosti na všech úrovních</t>
    </r>
  </si>
  <si>
    <r>
      <rPr>
        <b/>
        <sz val="11"/>
        <color rgb="FFFFFFFF"/>
        <rFont val="Calibri"/>
        <family val="2"/>
      </rPr>
      <t>Referenční kód</t>
    </r>
  </si>
  <si>
    <r>
      <rPr>
        <b/>
        <sz val="11"/>
        <color rgb="FFFFFFFF"/>
        <rFont val="Calibri"/>
        <family val="2"/>
      </rPr>
      <t>základní prvky</t>
    </r>
  </si>
  <si>
    <r>
      <rPr>
        <b/>
        <sz val="11"/>
        <color rgb="FFFFFFFF"/>
        <rFont val="Calibri"/>
        <family val="2"/>
      </rPr>
      <t>KOMUNITA</t>
    </r>
  </si>
  <si>
    <r>
      <rPr>
        <b/>
        <sz val="11"/>
        <color rgb="FFFFFFFF"/>
        <rFont val="Calibri"/>
        <family val="2"/>
      </rPr>
      <t>NÁRODNÍ/PODNÁRODNÍ/MÍSTNÍ</t>
    </r>
  </si>
  <si>
    <r>
      <rPr>
        <b/>
        <sz val="11"/>
        <color rgb="FFFFFFFF"/>
        <rFont val="Calibri"/>
        <family val="2"/>
      </rPr>
      <t>GLOBÁLNÍ/REGIONÁLNÍ</t>
    </r>
  </si>
  <si>
    <r>
      <rPr>
        <i/>
        <sz val="11"/>
        <rFont val="Calibri"/>
        <family val="2"/>
      </rPr>
      <t>Správa</t>
    </r>
  </si>
  <si>
    <r>
      <rPr>
        <sz val="11"/>
        <color rgb="FF000000"/>
        <rFont val="Calibri"/>
        <family val="2"/>
      </rPr>
      <t>G.1</t>
    </r>
  </si>
  <si>
    <r>
      <rPr>
        <sz val="11"/>
        <color rgb="FF000000"/>
        <rFont val="Calibri"/>
        <family val="2"/>
      </rPr>
      <t>Politiky a právní předpisy, do kterých je integrována připravenost na mimořádné situace</t>
    </r>
  </si>
  <si>
    <r>
      <rPr>
        <sz val="11"/>
        <color rgb="FF000000"/>
        <rFont val="Calibri"/>
        <family val="2"/>
      </rPr>
      <t xml:space="preserve">• </t>
    </r>
    <r>
      <rPr>
        <sz val="11"/>
        <color rgb="FF000000"/>
        <rFont val="Calibri"/>
        <family val="2"/>
      </rPr>
      <t>Připravenost komunity na mimořádné situace zohledněná v politikách a právních předpisech</t>
    </r>
  </si>
  <si>
    <r>
      <rPr>
        <sz val="11"/>
        <color rgb="FF000000"/>
        <rFont val="Calibri"/>
        <family val="2"/>
      </rPr>
      <t xml:space="preserve">• </t>
    </r>
    <r>
      <rPr>
        <sz val="11"/>
        <color rgb="FF000000"/>
        <rFont val="Calibri"/>
        <family val="2"/>
      </rPr>
      <t>Integrace připravenosti na mimořádné situace do národních zdravotnických strategií i plánování a financování</t>
    </r>
  </si>
  <si>
    <r>
      <rPr>
        <sz val="11"/>
        <color rgb="FF000000"/>
        <rFont val="Calibri"/>
        <family val="2"/>
      </rPr>
      <t xml:space="preserve">• </t>
    </r>
    <r>
      <rPr>
        <sz val="11"/>
        <color rgb="FF000000"/>
        <rFont val="Calibri"/>
        <family val="2"/>
      </rPr>
      <t>Rozvoj a monitorování v souladu s mezinárodními právními rámci (např. MZP (2005); IATA/ICAO)</t>
    </r>
  </si>
  <si>
    <r>
      <rPr>
        <sz val="11"/>
        <color rgb="FF000000"/>
        <rFont val="Calibri"/>
        <family val="2"/>
      </rPr>
      <t xml:space="preserve"> </t>
    </r>
  </si>
  <si>
    <r>
      <rPr>
        <sz val="11"/>
        <color rgb="FF000000"/>
        <rFont val="Calibri"/>
        <family val="2"/>
      </rPr>
      <t xml:space="preserve">• </t>
    </r>
    <r>
      <rPr>
        <sz val="11"/>
        <color rgb="FF000000"/>
        <rFont val="Calibri"/>
        <family val="2"/>
      </rPr>
      <t>Víceodvětvová politika řízení rizik mimořádných situací a právní předpisy zahrnují zdraví</t>
    </r>
  </si>
  <si>
    <r>
      <rPr>
        <sz val="11"/>
        <color rgb="FF000000"/>
        <rFont val="Calibri"/>
        <family val="2"/>
      </rPr>
      <t xml:space="preserve">• </t>
    </r>
    <r>
      <rPr>
        <sz val="11"/>
        <color rgb="FF000000"/>
        <rFont val="Calibri"/>
        <family val="2"/>
      </rPr>
      <t>Technická podpora implementace prvků připravenosti na mimořádné situace z globálních a místních mezivládních rámců (např. Rámce Sendai, MZP, SDG, Pařížské dohody o změně klimatu)</t>
    </r>
  </si>
  <si>
    <r>
      <rPr>
        <sz val="11"/>
        <color rgb="FF000000"/>
        <rFont val="Calibri"/>
        <family val="2"/>
      </rPr>
      <t xml:space="preserve">• </t>
    </r>
    <r>
      <rPr>
        <sz val="11"/>
        <color rgb="FF000000"/>
        <rFont val="Calibri"/>
        <family val="2"/>
      </rPr>
      <t>Právní předpisy pro řízení mimořádných situací (pravomoc v mimořádných situacích)</t>
    </r>
  </si>
  <si>
    <r>
      <rPr>
        <sz val="11"/>
        <color rgb="FF000000"/>
        <rFont val="Calibri"/>
        <family val="2"/>
      </rPr>
      <t>G.2</t>
    </r>
  </si>
  <si>
    <r>
      <rPr>
        <sz val="11"/>
        <color rgb="FF000000"/>
        <rFont val="Calibri"/>
        <family val="2"/>
      </rPr>
      <t>Plány pro připravenost na mimořádné situace, odpověď na ně a obnovu po nich</t>
    </r>
  </si>
  <si>
    <r>
      <rPr>
        <sz val="11"/>
        <color rgb="FF000000"/>
        <rFont val="Calibri"/>
        <family val="2"/>
      </rPr>
      <t xml:space="preserve">• </t>
    </r>
    <r>
      <rPr>
        <sz val="11"/>
        <color rgb="FF000000"/>
        <rFont val="Calibri"/>
        <family val="2"/>
      </rPr>
      <t>Výcvik na úrovni komunity a cvičení testující plánování připravenosti na mimořádné situace, odpovědi na ně a obnovy po nich</t>
    </r>
  </si>
  <si>
    <r>
      <rPr>
        <sz val="11"/>
        <color rgb="FF000000"/>
        <rFont val="Calibri"/>
        <family val="2"/>
      </rPr>
      <t xml:space="preserve">• </t>
    </r>
    <r>
      <rPr>
        <sz val="11"/>
        <color rgb="FF000000"/>
        <rFont val="Calibri"/>
        <family val="2"/>
      </rPr>
      <t>Mezisektorové plány připravenosti na mimořádné situace, odpovědi na ně a obnovy po nich zahrnující zdraví (např. národní organizace pro zvládání katastrof, One Health)</t>
    </r>
  </si>
  <si>
    <r>
      <rPr>
        <sz val="11"/>
        <color rgb="FF000000"/>
        <rFont val="Calibri"/>
        <family val="2"/>
      </rPr>
      <t xml:space="preserve">• </t>
    </r>
    <r>
      <rPr>
        <sz val="11"/>
        <color rgb="FF000000"/>
        <rFont val="Calibri"/>
        <family val="2"/>
      </rPr>
      <t>Regionální a globální mechanismy a plány koordinace ve zdravotnictví pro mezinárodní připravenost na mimořádné situace, odpověď na ně a obnovu po nich –- včetně pandemií, konfliktů a rozsáhlých katastrof (např. pohotovostní zdravotnické týmy, Global Health Cluster, GOARN)</t>
    </r>
  </si>
  <si>
    <r>
      <rPr>
        <sz val="11"/>
        <color rgb="FF000000"/>
        <rFont val="Calibri"/>
        <family val="2"/>
      </rPr>
      <t>• Národní zdravotnické plány pro připravenost na mimořádné situace, odpověď na ně a obnovu po nich</t>
    </r>
  </si>
  <si>
    <r>
      <rPr>
        <sz val="11"/>
        <color rgb="FF000000"/>
        <rFont val="Calibri"/>
        <family val="2"/>
      </rPr>
      <t xml:space="preserve">• </t>
    </r>
    <r>
      <rPr>
        <sz val="11"/>
        <color rgb="FF000000"/>
        <rFont val="Calibri"/>
        <family val="2"/>
      </rPr>
      <t>Technická podpora a pokyny v rámci plánování připravenosti, odpovědi a obnovy</t>
    </r>
  </si>
  <si>
    <r>
      <rPr>
        <sz val="11"/>
        <color rgb="FF000000"/>
        <rFont val="Calibri"/>
        <family val="2"/>
      </rPr>
      <t>• Vícesektorové programy řízení cvičení zohledňující více typů nebezpečí</t>
    </r>
  </si>
  <si>
    <r>
      <rPr>
        <sz val="11"/>
        <color rgb="FF000000"/>
        <rFont val="Calibri"/>
        <family val="2"/>
      </rPr>
      <t>• Globální a regionální cvičení</t>
    </r>
  </si>
  <si>
    <r>
      <rPr>
        <sz val="11"/>
        <color rgb="FF000000"/>
        <rFont val="Calibri"/>
        <family val="2"/>
      </rPr>
      <t>G.3</t>
    </r>
  </si>
  <si>
    <r>
      <rPr>
        <sz val="11"/>
        <color rgb="FF000000"/>
        <rFont val="Calibri"/>
        <family val="2"/>
      </rPr>
      <t>Koordinační mechanismy</t>
    </r>
  </si>
  <si>
    <r>
      <rPr>
        <sz val="11"/>
        <color rgb="FF000000"/>
        <rFont val="Calibri"/>
        <family val="2"/>
      </rPr>
      <t xml:space="preserve">• </t>
    </r>
    <r>
      <rPr>
        <sz val="11"/>
        <color rgb="FF000000"/>
        <rFont val="Calibri"/>
        <family val="2"/>
      </rPr>
      <t>Zapojení lídrů i členů komunit i dalších zúčastněných stran do vícesektorových a zdravotnických koordinačních mechanismů na místní, podnárodní a národní úrovni</t>
    </r>
  </si>
  <si>
    <r>
      <rPr>
        <sz val="11"/>
        <color rgb="FF000000"/>
        <rFont val="Calibri"/>
        <family val="2"/>
      </rPr>
      <t xml:space="preserve">• </t>
    </r>
    <r>
      <rPr>
        <sz val="11"/>
        <color rgb="FF000000"/>
        <rFont val="Calibri"/>
        <family val="2"/>
      </rPr>
      <t>Mechanismy a plány pro koordinaci zdravotnictví zahrnující odpovídající sektory, veřejné, soukromé a civilní organizace a další zúčastněné strany napříč všemi úrovněmi a mezi nimi</t>
    </r>
  </si>
  <si>
    <r>
      <rPr>
        <sz val="11"/>
        <color rgb="FF000000"/>
        <rFont val="Calibri"/>
        <family val="2"/>
      </rPr>
      <t xml:space="preserve">• </t>
    </r>
    <r>
      <rPr>
        <sz val="11"/>
        <color rgb="FF000000"/>
        <rFont val="Calibri"/>
        <family val="2"/>
      </rPr>
      <t>Koordinace zdravotnictví s vícesektorovými regionálními i globálními koordinačními mechanismy (např. meziagenturním stálým výborem) a týmy zemí OSN</t>
    </r>
  </si>
  <si>
    <r>
      <rPr>
        <sz val="11"/>
        <color rgb="FF000000"/>
        <rFont val="Calibri"/>
        <family val="2"/>
      </rPr>
      <t xml:space="preserve">• </t>
    </r>
    <r>
      <rPr>
        <sz val="11"/>
        <color rgb="FF000000"/>
        <rFont val="Calibri"/>
        <family val="2"/>
      </rPr>
      <t>Připravenost veřejných, soukromých a civilních společenských organizací na mimořádné situace v sektoru veřejného zdraví, zdraví zvířat, životního prostředí, turistiky, dopravy, vodohospodářství, mimořádných služeb, migrace a v dalších sektorech</t>
    </r>
  </si>
  <si>
    <r>
      <rPr>
        <sz val="11"/>
        <color rgb="FF000000"/>
        <rFont val="Calibri"/>
        <family val="2"/>
      </rPr>
      <t xml:space="preserve">• </t>
    </r>
    <r>
      <rPr>
        <sz val="11"/>
        <color rgb="FF000000"/>
        <rFont val="Calibri"/>
        <family val="2"/>
      </rPr>
      <t>Vytvoření operačních center pro stav ohrožení veřejného zdraví (PHEOC) a systém řízení incidentů a jejich propojení s vícesektorovými operačními centry pro mimořádné situace (EOC) a koordinačními mechanismy napříč všemi úrovněmi</t>
    </r>
  </si>
  <si>
    <r>
      <rPr>
        <i/>
        <sz val="11"/>
        <rFont val="Calibri"/>
        <family val="2"/>
      </rPr>
      <t>Kapacity</t>
    </r>
  </si>
  <si>
    <r>
      <rPr>
        <sz val="11"/>
        <color rgb="FF000000"/>
        <rFont val="Calibri"/>
        <family val="2"/>
      </rPr>
      <t>C.1</t>
    </r>
  </si>
  <si>
    <r>
      <rPr>
        <sz val="11"/>
        <color rgb="FF000000"/>
        <rFont val="Calibri"/>
        <family val="2"/>
      </rPr>
      <t>Hodnocení rizik a kapacit s cílem určit priority připravenosti na mimořádné situace</t>
    </r>
  </si>
  <si>
    <r>
      <rPr>
        <sz val="11"/>
        <color rgb="FF000000"/>
        <rFont val="Calibri"/>
        <family val="2"/>
      </rPr>
      <t xml:space="preserve">• </t>
    </r>
    <r>
      <rPr>
        <sz val="11"/>
        <color rgb="FF000000"/>
        <rFont val="Calibri"/>
        <family val="2"/>
      </rPr>
      <t>Hodnocení rizik, hodnocení kapacit a prioritizace na úrovni komunity</t>
    </r>
  </si>
  <si>
    <r>
      <rPr>
        <sz val="11"/>
        <color rgb="FF000000"/>
        <rFont val="Calibri"/>
        <family val="2"/>
      </rPr>
      <t xml:space="preserve">• </t>
    </r>
    <r>
      <rPr>
        <sz val="11"/>
        <color rgb="FF000000"/>
        <rFont val="Calibri"/>
        <family val="2"/>
      </rPr>
      <t>Vícesektorové hodnocení rizik a hodnocení kapacit zohledňující více typů nebezpečí zahrnující zdraví</t>
    </r>
  </si>
  <si>
    <r>
      <rPr>
        <sz val="11"/>
        <color rgb="FF000000"/>
        <rFont val="Calibri"/>
        <family val="2"/>
      </rPr>
      <t xml:space="preserve">• </t>
    </r>
    <r>
      <rPr>
        <sz val="11"/>
        <color rgb="FF000000"/>
        <rFont val="Calibri"/>
        <family val="2"/>
      </rPr>
      <t>Technická podpora a pokyny pro hodnocení rizik, hodnocení kapacit a prioritizaci v rámci dané země</t>
    </r>
  </si>
  <si>
    <r>
      <rPr>
        <sz val="11"/>
        <color rgb="FF000000"/>
        <rFont val="Calibri"/>
        <family val="2"/>
      </rPr>
      <t>• Účast komunity na místním, podnárodním a národním hodnocení rizik, hodnocení kapacit a prioritizaci</t>
    </r>
  </si>
  <si>
    <r>
      <rPr>
        <sz val="11"/>
        <color rgb="FF000000"/>
        <rFont val="Calibri"/>
        <family val="2"/>
      </rPr>
      <t>• Strategické hodnocení rizik mimořádných situací ohrožujících zdraví, hodnocení kapacit a prioritizace zahrnující zúčastněné strany ze všech sektorů a úrovní</t>
    </r>
  </si>
  <si>
    <r>
      <rPr>
        <sz val="11"/>
        <color rgb="FF000000"/>
        <rFont val="Calibri"/>
        <family val="2"/>
      </rPr>
      <t>• Hodnocení rizika události, předpovědi a modelování</t>
    </r>
  </si>
  <si>
    <r>
      <rPr>
        <sz val="11"/>
        <color rgb="FF000000"/>
        <rFont val="Calibri"/>
        <family val="2"/>
      </rPr>
      <t>• Koordinace regionálního a globálního rizika a hodnocení kapacit společně s národními a mezinárodními partnery</t>
    </r>
  </si>
  <si>
    <r>
      <rPr>
        <sz val="11"/>
        <color rgb="FF000000"/>
        <rFont val="Calibri"/>
        <family val="2"/>
      </rPr>
      <t>C.2</t>
    </r>
  </si>
  <si>
    <r>
      <rPr>
        <sz val="11"/>
        <color rgb="FF000000"/>
        <rFont val="Calibri"/>
        <family val="2"/>
      </rPr>
      <t>Systémy dozoru, časného varování a řízení informací</t>
    </r>
  </si>
  <si>
    <r>
      <rPr>
        <sz val="11"/>
        <color rgb="FF000000"/>
        <rFont val="Calibri"/>
        <family val="2"/>
      </rPr>
      <t xml:space="preserve">• </t>
    </r>
    <r>
      <rPr>
        <sz val="11"/>
        <color rgb="FF000000"/>
        <rFont val="Calibri"/>
        <family val="2"/>
      </rPr>
      <t>Dozor založený na událostech v komunitě</t>
    </r>
  </si>
  <si>
    <r>
      <rPr>
        <sz val="11"/>
        <color rgb="FF000000"/>
        <rFont val="Calibri"/>
        <family val="2"/>
      </rPr>
      <t xml:space="preserve">• </t>
    </r>
    <r>
      <rPr>
        <sz val="11"/>
        <color rgb="FF000000"/>
        <rFont val="Calibri"/>
        <family val="2"/>
      </rPr>
      <t>Systémy dozoru pro veřejné zdraví a zdraví zvířat</t>
    </r>
  </si>
  <si>
    <r>
      <rPr>
        <sz val="11"/>
        <color rgb="FF000000"/>
        <rFont val="Calibri"/>
        <family val="2"/>
      </rPr>
      <t xml:space="preserve">• </t>
    </r>
    <r>
      <rPr>
        <sz val="11"/>
        <color rgb="FF000000"/>
        <rFont val="Calibri"/>
        <family val="2"/>
      </rPr>
      <t>Globální a regionální koordinační mechanismy pro sdílení údajů v mimořádných situacích včetně regionálních center pro kontrolu chorob (CDC) u epidemiologických informací, sdílení údajů, dozoru, časného varování, připravenosti a odpovědi</t>
    </r>
  </si>
  <si>
    <r>
      <rPr>
        <sz val="11"/>
        <color rgb="FF000000"/>
        <rFont val="Calibri"/>
        <family val="2"/>
      </rPr>
      <t>• Systémy časného varování zohledňující více typů nebezpečí zasahující komunity</t>
    </r>
  </si>
  <si>
    <r>
      <rPr>
        <sz val="11"/>
        <color rgb="FF000000"/>
        <rFont val="Calibri"/>
        <family val="2"/>
      </rPr>
      <t xml:space="preserve">• </t>
    </r>
    <r>
      <rPr>
        <sz val="11"/>
        <color rgb="FF000000"/>
        <rFont val="Calibri"/>
        <family val="2"/>
      </rPr>
      <t>Posílení dostupnosti, kvality, přístupnosti a využití souborů zdravotnických údajů v rámci připravenosti na mimořádné situace, stejně jako monitorování, hlášení a databáze zohledňující více typů nebezpečí</t>
    </r>
  </si>
  <si>
    <r>
      <rPr>
        <sz val="11"/>
        <color rgb="FF000000"/>
        <rFont val="Calibri"/>
        <family val="2"/>
      </rPr>
      <t>• Systém časného varování zohledňující více rizik zahrnující lidská a veterinární onemocnění a obsahující zdravotní varování</t>
    </r>
  </si>
  <si>
    <r>
      <rPr>
        <sz val="11"/>
        <color rgb="FF000000"/>
        <rFont val="Calibri"/>
        <family val="2"/>
      </rPr>
      <t>• Identifikace komunitních evakuačních center pro mimořádné situace s rychlým přístupem ke službám a dodávkám</t>
    </r>
  </si>
  <si>
    <r>
      <rPr>
        <sz val="11"/>
        <color rgb="FF000000"/>
        <rFont val="Calibri"/>
        <family val="2"/>
      </rPr>
      <t>• Technická podpora a pokyny v rámci dozoru , časného varování, zdravotnických údajů a databází pro katastrofy</t>
    </r>
  </si>
  <si>
    <r>
      <rPr>
        <sz val="11"/>
        <color rgb="FF000000"/>
        <rFont val="Calibri"/>
        <family val="2"/>
      </rPr>
      <t>C.3</t>
    </r>
  </si>
  <si>
    <r>
      <rPr>
        <sz val="11"/>
        <color rgb="FF000000"/>
        <rFont val="Calibri"/>
        <family val="2"/>
      </rPr>
      <t>Přístup k diagnostickým službám v mimořádných situacích</t>
    </r>
  </si>
  <si>
    <r>
      <rPr>
        <sz val="11"/>
        <color rgb="FF000000"/>
        <rFont val="Calibri"/>
        <family val="2"/>
      </rPr>
      <t>• Přístup k rychlým diagnostickým službám v mimořádných situacích na úrovni komunity</t>
    </r>
  </si>
  <si>
    <r>
      <rPr>
        <sz val="11"/>
        <color rgb="FF000000"/>
        <rFont val="Calibri"/>
        <family val="2"/>
      </rPr>
      <t>• Laboratorní kapacity pro diagnostické služby v mimořádných situacích</t>
    </r>
  </si>
  <si>
    <r>
      <rPr>
        <sz val="11"/>
        <color rgb="FF000000"/>
        <rFont val="Calibri"/>
        <family val="2"/>
      </rPr>
      <t>• Technická podpora a pokyny pro rozvoj diagnostických a laboratorních služeb v rámci sektorů veřejného zdravotnictví a zdraví zvířat v mimořádných situacích</t>
    </r>
  </si>
  <si>
    <r>
      <rPr>
        <sz val="11"/>
        <color rgb="FF000000"/>
        <rFont val="Calibri"/>
        <family val="2"/>
      </rPr>
      <t>• Mobilní kapacity pro terénní umístění služeb v mimořádných situacích (např. laboratoře pro veřejné zdraví a zdraví zvířat, prostředky pro monitorování životního prostředí, dekontaminační vybavení)</t>
    </r>
  </si>
  <si>
    <r>
      <rPr>
        <sz val="11"/>
        <color rgb="FF000000"/>
        <rFont val="Calibri"/>
        <family val="2"/>
      </rPr>
      <t>• Dohody a mechanismy sdílení a testování vzorků</t>
    </r>
  </si>
  <si>
    <r>
      <rPr>
        <sz val="11"/>
        <color rgb="FF000000"/>
        <rFont val="Calibri"/>
        <family val="2"/>
      </rPr>
      <t>• Kapacita regionálních referenčních laboratoří pro mimořádné situace</t>
    </r>
  </si>
  <si>
    <r>
      <rPr>
        <sz val="11"/>
        <color rgb="FF000000"/>
        <rFont val="Calibri"/>
        <family val="2"/>
      </rPr>
      <t>C.4</t>
    </r>
  </si>
  <si>
    <r>
      <rPr>
        <sz val="11"/>
        <color rgb="FF000000"/>
        <rFont val="Calibri"/>
        <family val="2"/>
      </rPr>
      <t>Připravenost a kontinuita základních služeb, mimořádných služeb a zdravotnických zařízení v mimořádných situacích</t>
    </r>
  </si>
  <si>
    <r>
      <rPr>
        <sz val="11"/>
        <color rgb="FF000000"/>
        <rFont val="Calibri"/>
        <family val="2"/>
      </rPr>
      <t xml:space="preserve">• </t>
    </r>
    <r>
      <rPr>
        <sz val="11"/>
        <color rgb="FF000000"/>
        <rFont val="Calibri"/>
        <family val="2"/>
      </rPr>
      <t>Dostupnost specializovaných služeb v mimořádných situacích, zohledňujících fyzické, finanční a kulturní bariéry, a přístup k nim</t>
    </r>
  </si>
  <si>
    <r>
      <rPr>
        <sz val="11"/>
        <color rgb="FF000000"/>
        <rFont val="Calibri"/>
        <family val="2"/>
      </rPr>
      <t xml:space="preserve">• </t>
    </r>
    <r>
      <rPr>
        <sz val="11"/>
        <color rgb="FF000000"/>
        <rFont val="Calibri"/>
        <family val="2"/>
      </rPr>
      <t>Zdravotnické systémy a specializované služby pro mimořádné situace (např. řešení masových obětí) ve zdravotnictví, veterinárním zdravotnictví a dalších sektorech</t>
    </r>
  </si>
  <si>
    <r>
      <rPr>
        <sz val="11"/>
        <color rgb="FF000000"/>
        <rFont val="Calibri"/>
        <family val="2"/>
      </rPr>
      <t xml:space="preserve">• </t>
    </r>
    <r>
      <rPr>
        <sz val="11"/>
        <color rgb="FF000000"/>
        <rFont val="Calibri"/>
        <family val="2"/>
      </rPr>
      <t>Technická pomoc a pokyny klinického řízení a zdravotnických služeb, které přímo souvisejí s plánováním připravenosti na mimořádné situace a kontinuity</t>
    </r>
  </si>
  <si>
    <r>
      <rPr>
        <sz val="11"/>
        <color rgb="FF000000"/>
        <rFont val="Calibri"/>
        <family val="2"/>
      </rPr>
      <t>• Plány kontinuity pro přístup ke komunitním zdravotnickým a základním službám v dalších sektorech v mimořádných situacích</t>
    </r>
  </si>
  <si>
    <r>
      <rPr>
        <sz val="11"/>
        <color rgb="FF000000"/>
        <rFont val="Calibri"/>
        <family val="2"/>
      </rPr>
      <t>• Plány kontinuity pro zdravotnické a základní služby v jiných sektorech v mimořádných situacích</t>
    </r>
  </si>
  <si>
    <r>
      <rPr>
        <sz val="11"/>
        <color rgb="FF000000"/>
        <rFont val="Calibri"/>
        <family val="2"/>
      </rPr>
      <t>• Iniciativa Bezpečné nemocnice</t>
    </r>
  </si>
  <si>
    <r>
      <rPr>
        <sz val="11"/>
        <color rgb="FF000000"/>
        <rFont val="Calibri"/>
        <family val="2"/>
      </rPr>
      <t>• Připravenost zdravotnických zařízení na mimořádné situace</t>
    </r>
  </si>
  <si>
    <r>
      <rPr>
        <sz val="11"/>
        <color rgb="FF000000"/>
        <rFont val="Calibri"/>
        <family val="2"/>
      </rPr>
      <t>• Připravenost nemocnic a infrastruktury na mimořádné situace v programech bezpečných nemocnic</t>
    </r>
  </si>
  <si>
    <r>
      <rPr>
        <sz val="11"/>
        <color rgb="FF000000"/>
        <rFont val="Calibri"/>
        <family val="2"/>
      </rPr>
      <t>• Klinické pokyny a protokoly</t>
    </r>
  </si>
  <si>
    <r>
      <rPr>
        <sz val="11"/>
        <color rgb="FF000000"/>
        <rFont val="Calibri"/>
        <family val="2"/>
      </rPr>
      <t>C.5</t>
    </r>
  </si>
  <si>
    <r>
      <rPr>
        <sz val="11"/>
        <color rgb="FF000000"/>
        <rFont val="Calibri"/>
        <family val="2"/>
      </rPr>
      <t>Komunikace rizik mezi všemi zúčastněnými stranami v rámci připravenosti na mimořádné situace</t>
    </r>
  </si>
  <si>
    <r>
      <rPr>
        <sz val="11"/>
        <color rgb="FF000000"/>
        <rFont val="Calibri"/>
        <family val="2"/>
      </rPr>
      <t xml:space="preserve">• </t>
    </r>
    <r>
      <rPr>
        <sz val="11"/>
        <color rgb="FF000000"/>
        <rFont val="Calibri"/>
        <family val="2"/>
      </rPr>
      <t>Komunikace rizik v rámci komunity v rámci připravenosti na mimořádné situace</t>
    </r>
  </si>
  <si>
    <r>
      <rPr>
        <sz val="11"/>
        <color rgb="FF000000"/>
        <rFont val="Calibri"/>
        <family val="2"/>
      </rPr>
      <t xml:space="preserve">• </t>
    </r>
    <r>
      <rPr>
        <sz val="11"/>
        <color rgb="FF000000"/>
        <rFont val="Calibri"/>
        <family val="2"/>
      </rPr>
      <t xml:space="preserve"> </t>
    </r>
    <r>
      <rPr>
        <sz val="11"/>
        <color rgb="FF000000"/>
        <rFont val="Calibri"/>
        <family val="2"/>
      </rPr>
      <t>Koordinované mechanismy a strategie napříč sektory pro komunikaci rizik a sociální mobilizaci v mimořádných situacích</t>
    </r>
  </si>
  <si>
    <r>
      <rPr>
        <sz val="11"/>
        <color rgb="FF000000"/>
        <rFont val="Calibri"/>
        <family val="2"/>
      </rPr>
      <t xml:space="preserve">• </t>
    </r>
    <r>
      <rPr>
        <sz val="11"/>
        <color rgb="FF000000"/>
        <rFont val="Calibri"/>
        <family val="2"/>
      </rPr>
      <t>Koordinované meziagenturní komunikační strategie a mechanismy komunikace s veřejností a oficiální komunikace</t>
    </r>
  </si>
  <si>
    <r>
      <rPr>
        <sz val="11"/>
        <color rgb="FF000000"/>
        <rFont val="Calibri"/>
        <family val="2"/>
      </rPr>
      <t xml:space="preserve">• </t>
    </r>
    <r>
      <rPr>
        <sz val="11"/>
        <color rgb="FF000000"/>
        <rFont val="Calibri"/>
        <family val="2"/>
      </rPr>
      <t>Informovanost komunity o praktických postupech pro ochranu zdraví v mimořádných situacích</t>
    </r>
  </si>
  <si>
    <r>
      <rPr>
        <sz val="11"/>
        <color rgb="FF000000"/>
        <rFont val="Calibri"/>
        <family val="2"/>
      </rPr>
      <t xml:space="preserve">• </t>
    </r>
    <r>
      <rPr>
        <sz val="11"/>
        <color rgb="FF000000"/>
        <rFont val="Calibri"/>
        <family val="2"/>
      </rPr>
      <t>Činnosti na podporu připravenosti komunity na mimořádné situace</t>
    </r>
  </si>
  <si>
    <r>
      <rPr>
        <sz val="11"/>
        <color rgb="FF000000"/>
        <rFont val="Calibri"/>
        <family val="2"/>
      </rPr>
      <t xml:space="preserve">• </t>
    </r>
    <r>
      <rPr>
        <sz val="11"/>
        <color rgb="FF000000"/>
        <rFont val="Calibri"/>
        <family val="2"/>
      </rPr>
      <t>Technická pomoc a pokyny ohledně komunikace rizik, sociální mobilizace a rozvoje kapacit komunity</t>
    </r>
  </si>
  <si>
    <r>
      <rPr>
        <sz val="11"/>
        <color rgb="FF000000"/>
        <rFont val="Calibri"/>
        <family val="2"/>
      </rPr>
      <t xml:space="preserve">• </t>
    </r>
    <r>
      <rPr>
        <sz val="11"/>
        <color rgb="FF000000"/>
        <rFont val="Calibri"/>
        <family val="2"/>
      </rPr>
      <t>Strategie sociální mobilizace v rámci připravenosti na mimořádné situace</t>
    </r>
  </si>
  <si>
    <r>
      <rPr>
        <sz val="11"/>
        <color rgb="FF000000"/>
        <rFont val="Calibri"/>
        <family val="2"/>
      </rPr>
      <t>C.6</t>
    </r>
  </si>
  <si>
    <r>
      <rPr>
        <sz val="11"/>
        <color rgb="FF000000"/>
        <rFont val="Calibri"/>
        <family val="2"/>
      </rPr>
      <t>Výzkum, vývoj a hodnocení pro informovanost a urychlení připravenosti na mimořádné situace</t>
    </r>
  </si>
  <si>
    <r>
      <rPr>
        <sz val="11"/>
        <color rgb="FF000000"/>
        <rFont val="Calibri"/>
        <family val="2"/>
      </rPr>
      <t xml:space="preserve">• </t>
    </r>
    <r>
      <rPr>
        <sz val="11"/>
        <color rgb="FF000000"/>
        <rFont val="Calibri"/>
        <family val="2"/>
      </rPr>
      <t>Operační výzkum se zaměřením na připravenost komunity na mimořádné situace</t>
    </r>
  </si>
  <si>
    <r>
      <rPr>
        <sz val="11"/>
        <color rgb="FF000000"/>
        <rFont val="Calibri"/>
        <family val="2"/>
      </rPr>
      <t xml:space="preserve">• </t>
    </r>
    <r>
      <rPr>
        <sz val="11"/>
        <color rgb="FF000000"/>
        <rFont val="Calibri"/>
        <family val="2"/>
      </rPr>
      <t>Koordinace s národními a mezinárodními aktéry v rámci vývoje vakcín, diagnostiky, léčby a dalších opatření</t>
    </r>
  </si>
  <si>
    <r>
      <rPr>
        <sz val="11"/>
        <color rgb="FF000000"/>
        <rFont val="Calibri"/>
        <family val="2"/>
      </rPr>
      <t xml:space="preserve">• </t>
    </r>
    <r>
      <rPr>
        <sz val="11"/>
        <color rgb="FF000000"/>
        <rFont val="Calibri"/>
        <family val="2"/>
      </rPr>
      <t>Globální koordinace rychlého vývoje vakcín, diagnostiky, léčby a dalších opatření (např. Návrh WHO pro vědu a výzkum)</t>
    </r>
  </si>
  <si>
    <r>
      <rPr>
        <sz val="11"/>
        <color rgb="FF000000"/>
        <rFont val="Calibri"/>
        <family val="2"/>
      </rPr>
      <t>• Hodnocení připravenosti na mimořádné situace na úrovni komunity</t>
    </r>
  </si>
  <si>
    <r>
      <rPr>
        <sz val="11"/>
        <color rgb="FF000000"/>
        <rFont val="Calibri"/>
        <family val="2"/>
      </rPr>
      <t>• Důkazy o vývoji technických pokynů pro připravenost na mimořádné situace a nastupující onemocnění</t>
    </r>
  </si>
  <si>
    <r>
      <rPr>
        <sz val="11"/>
        <color rgb="FF000000"/>
        <rFont val="Calibri"/>
        <family val="2"/>
      </rPr>
      <t xml:space="preserve">• </t>
    </r>
    <r>
      <rPr>
        <sz val="11"/>
        <color rgb="FF000000"/>
        <rFont val="Calibri"/>
        <family val="2"/>
      </rPr>
      <t>Důkazy o vývoji technických pokynů pro připravenost na mimořádné situace a nastupující onemocnění</t>
    </r>
  </si>
  <si>
    <r>
      <rPr>
        <sz val="11"/>
        <color rgb="FF000000"/>
        <rFont val="Calibri"/>
        <family val="2"/>
      </rPr>
      <t>• Hodnocení připravenosti země na mimořádné situace</t>
    </r>
  </si>
  <si>
    <r>
      <rPr>
        <sz val="11"/>
        <color rgb="FF000000"/>
        <rFont val="Calibri"/>
        <family val="2"/>
      </rPr>
      <t>• Globální a regionální výzkum, studie přínosů a rizik a hodnocení připravenosti na mimořádné situace</t>
    </r>
  </si>
  <si>
    <r>
      <rPr>
        <i/>
        <sz val="11"/>
        <rFont val="Calibri"/>
        <family val="2"/>
      </rPr>
      <t>Zdroje – lidské, finanční, logistické a zásobovací</t>
    </r>
  </si>
  <si>
    <r>
      <rPr>
        <sz val="11"/>
        <color rgb="FF000000"/>
        <rFont val="Calibri"/>
        <family val="2"/>
      </rPr>
      <t>R.1</t>
    </r>
  </si>
  <si>
    <r>
      <rPr>
        <sz val="11"/>
        <color rgb="FF000000"/>
        <rFont val="Calibri"/>
        <family val="2"/>
      </rPr>
      <t>Finanční zdroje připravenosti na mimořádné situace a pohotovostního financování mimořádné odpovědi</t>
    </r>
  </si>
  <si>
    <r>
      <rPr>
        <sz val="11"/>
        <color rgb="FF000000"/>
        <rFont val="Calibri"/>
        <family val="2"/>
      </rPr>
      <t xml:space="preserve">• </t>
    </r>
    <r>
      <rPr>
        <sz val="11"/>
        <color rgb="FF000000"/>
        <rFont val="Calibri"/>
        <family val="2"/>
      </rPr>
      <t>Dostupnost rozpočtů a dalších zdrojů pro připravenost na mimořádné situace a přístup k nim</t>
    </r>
  </si>
  <si>
    <r>
      <rPr>
        <sz val="11"/>
        <color rgb="FF000000"/>
        <rFont val="Calibri"/>
        <family val="2"/>
      </rPr>
      <t xml:space="preserve">• </t>
    </r>
    <r>
      <rPr>
        <sz val="11"/>
        <color rgb="FF000000"/>
        <rFont val="Calibri"/>
        <family val="2"/>
      </rPr>
      <t>Domácí financování určené pro priority z hlediska připravenosti na mimořádné situace z financování národního zdravotnictví, běžných zdravotnických rozpočtů a mimořádných rozpočtů</t>
    </r>
  </si>
  <si>
    <r>
      <rPr>
        <sz val="11"/>
        <color rgb="FF000000"/>
        <rFont val="Calibri"/>
        <family val="2"/>
      </rPr>
      <t xml:space="preserve">• </t>
    </r>
    <r>
      <rPr>
        <sz val="11"/>
        <color rgb="FF000000"/>
        <rFont val="Calibri"/>
        <family val="2"/>
      </rPr>
      <t>Mezinárodní financování přímo spojené s plány připravenosti a prioritami země</t>
    </r>
  </si>
  <si>
    <r>
      <rPr>
        <sz val="11"/>
        <color rgb="FF000000"/>
        <rFont val="Calibri"/>
        <family val="2"/>
      </rPr>
      <t>• Dostupnost pohotovostních fondů pro mimořádné situace a přístup k nim</t>
    </r>
  </si>
  <si>
    <r>
      <rPr>
        <sz val="11"/>
        <color rgb="FF000000"/>
        <rFont val="Calibri"/>
        <family val="2"/>
      </rPr>
      <t>• Vytvoření mechanismů pohotovostního financování a zajištění rozpočtu pro odpověď v mimořádné situaci</t>
    </r>
  </si>
  <si>
    <r>
      <rPr>
        <sz val="11"/>
        <color rgb="FF000000"/>
        <rFont val="Calibri"/>
        <family val="2"/>
      </rPr>
      <t xml:space="preserve">• </t>
    </r>
    <r>
      <rPr>
        <sz val="11"/>
        <color rgb="FF000000"/>
        <rFont val="Calibri"/>
        <family val="2"/>
      </rPr>
      <t>Vícesektorové a organizační pohotovostní financování v mimořádných situacích</t>
    </r>
  </si>
  <si>
    <r>
      <rPr>
        <sz val="11"/>
        <color rgb="FF000000"/>
        <rFont val="Calibri"/>
        <family val="2"/>
      </rPr>
      <t>R.2</t>
    </r>
  </si>
  <si>
    <r>
      <rPr>
        <sz val="11"/>
        <color rgb="FF000000"/>
        <rFont val="Calibri"/>
        <family val="2"/>
      </rPr>
      <t>Vyčleněné, školené a vybavené lidské zdroje pro mimořádné situace</t>
    </r>
  </si>
  <si>
    <r>
      <rPr>
        <sz val="11"/>
        <color rgb="FF000000"/>
        <rFont val="Calibri"/>
        <family val="2"/>
      </rPr>
      <t xml:space="preserve">• </t>
    </r>
    <r>
      <rPr>
        <sz val="11"/>
        <color rgb="FF000000"/>
        <rFont val="Calibri"/>
        <family val="2"/>
      </rPr>
      <t>Školení zdravotnických pracovníků v rámci připravenosti na mimořádné situace se všemi riziky</t>
    </r>
  </si>
  <si>
    <r>
      <rPr>
        <sz val="11"/>
        <color rgb="FF000000"/>
        <rFont val="Calibri"/>
        <family val="2"/>
      </rPr>
      <t xml:space="preserve">• </t>
    </r>
    <r>
      <rPr>
        <sz val="11"/>
        <color rgb="FF000000"/>
        <rFont val="Calibri"/>
        <family val="2"/>
      </rPr>
      <t>Vícesektorové školicí kurzy zohledňující více typů nebezpečí zahrnující zdraví</t>
    </r>
  </si>
  <si>
    <r>
      <rPr>
        <sz val="11"/>
        <color rgb="FF000000"/>
        <rFont val="Calibri"/>
        <family val="2"/>
      </rPr>
      <t xml:space="preserve">• </t>
    </r>
    <r>
      <rPr>
        <sz val="11"/>
        <color rgb="FF000000"/>
        <rFont val="Calibri"/>
        <family val="2"/>
      </rPr>
      <t>Technické pokyny a pomoc při přípravě regionální a celosvětové pracovní síly pro stav ohrožení zdraví (včetně týmů a skupin odborníků)</t>
    </r>
  </si>
  <si>
    <r>
      <rPr>
        <sz val="11"/>
        <color rgb="FF000000"/>
        <rFont val="Calibri"/>
        <family val="2"/>
      </rPr>
      <t xml:space="preserve">• </t>
    </r>
    <r>
      <rPr>
        <sz val="11"/>
        <color rgb="FF000000"/>
        <rFont val="Calibri"/>
        <family val="2"/>
      </rPr>
      <t>Školení komunitních dobrovolníků ohledně zdravotních aspektů mimořádných situací zajištěné více stranami</t>
    </r>
  </si>
  <si>
    <r>
      <rPr>
        <sz val="11"/>
        <color rgb="FF000000"/>
        <rFont val="Calibri"/>
        <family val="2"/>
      </rPr>
      <t xml:space="preserve">• </t>
    </r>
    <r>
      <rPr>
        <sz val="11"/>
        <color rgb="FF000000"/>
        <rFont val="Calibri"/>
        <family val="2"/>
      </rPr>
      <t>Vytvoření a udržení specializovaných týmů (např. zdravotnických týmů pro mimořádné situace, týmů rychlé odpovědi) a skupin odborníků.</t>
    </r>
  </si>
  <si>
    <r>
      <rPr>
        <sz val="11"/>
        <color rgb="FF000000"/>
        <rFont val="Calibri"/>
        <family val="2"/>
      </rPr>
      <t>• Školení před umístěním</t>
    </r>
  </si>
  <si>
    <r>
      <rPr>
        <sz val="11"/>
        <color rgb="FF000000"/>
        <rFont val="Calibri"/>
        <family val="2"/>
      </rPr>
      <t>• Plány rozvoje zdravotnické pracovní síly zahrnující funkce související s mimořádnými situacemi, zohledňující nedostatky v dovednostech a zahrnující veřejné, soukromé i civilní společenské sektory</t>
    </r>
  </si>
  <si>
    <r>
      <rPr>
        <sz val="11"/>
        <color rgb="FF000000"/>
        <rFont val="Calibri"/>
        <family val="2"/>
      </rPr>
      <t>• Dohoda mezi zeměmi o navýšení kapacity</t>
    </r>
  </si>
  <si>
    <r>
      <rPr>
        <sz val="11"/>
        <color rgb="FF000000"/>
        <rFont val="Calibri"/>
        <family val="2"/>
      </rPr>
      <t>R.3</t>
    </r>
  </si>
  <si>
    <r>
      <rPr>
        <sz val="11"/>
        <color rgb="FF000000"/>
        <rFont val="Calibri"/>
        <family val="2"/>
      </rPr>
      <t>Logistické mechanismy a základní dodávky pro zdravotnictví</t>
    </r>
  </si>
  <si>
    <r>
      <rPr>
        <sz val="11"/>
        <color rgb="FF000000"/>
        <rFont val="Calibri"/>
        <family val="2"/>
      </rPr>
      <t xml:space="preserve">• </t>
    </r>
    <r>
      <rPr>
        <sz val="11"/>
        <color rgb="FF000000"/>
        <rFont val="Calibri"/>
        <family val="2"/>
      </rPr>
      <t>Přístup k zásobám a vybavení pro mimořádné situace a jejich dostupnost na úrovni komunity</t>
    </r>
  </si>
  <si>
    <r>
      <rPr>
        <sz val="11"/>
        <color rgb="FF000000"/>
        <rFont val="Calibri"/>
        <family val="2"/>
      </rPr>
      <t xml:space="preserve">• </t>
    </r>
    <r>
      <rPr>
        <sz val="11"/>
        <color rgb="FF000000"/>
        <rFont val="Calibri"/>
        <family val="2"/>
      </rPr>
      <t>Systémy a dohody pro vytváření zásob a uchovávání vakcín (včetně chladového řetězce), protilátek, odběr vzorků, diagnostiku, OOP a další základní dodávky</t>
    </r>
  </si>
  <si>
    <r>
      <rPr>
        <sz val="11"/>
        <color rgb="FF000000"/>
        <rFont val="Calibri"/>
        <family val="2"/>
      </rPr>
      <t xml:space="preserve">• </t>
    </r>
    <r>
      <rPr>
        <sz val="11"/>
        <color rgb="FF000000"/>
        <rFont val="Calibri"/>
        <family val="2"/>
      </rPr>
      <t>Dohody pro globální prioritizaci a distribuci klíčových dodávek v mimořádných situacích</t>
    </r>
  </si>
  <si>
    <r>
      <rPr>
        <sz val="11"/>
        <color rgb="FF000000"/>
        <rFont val="Calibri"/>
        <family val="2"/>
      </rPr>
      <t xml:space="preserve">• </t>
    </r>
    <r>
      <rPr>
        <sz val="11"/>
        <color rgb="FF000000"/>
        <rFont val="Calibri"/>
        <family val="2"/>
      </rPr>
      <t>Připravenost logistických systémů na mimořádné situace s cílem podpořit zdraví v mimořádných situacích</t>
    </r>
  </si>
  <si>
    <r>
      <rPr>
        <sz val="11"/>
        <color rgb="FF000000"/>
        <rFont val="Calibri"/>
        <family val="2"/>
      </rPr>
      <t xml:space="preserve">• </t>
    </r>
    <r>
      <rPr>
        <sz val="11"/>
        <color rgb="FF000000"/>
        <rFont val="Calibri"/>
        <family val="2"/>
      </rPr>
      <t>Vytváření globálních a regionálních zásob, předběžné umístění a připravenost logistických systémů na distribuci základních dodávek v mimořádných situacích</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</si>
  <si>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</si>
  <si>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</si>
  <si>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</si>
  <si>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</si>
  <si>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</si>
  <si>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</si>
  <si>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</si>
  <si>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</si>
  <si>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</si>
  <si>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</si>
  <si>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</si>
  <si>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</si>
  <si>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</si>
  <si>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</si>
  <si>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</si>
  <si>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</si>
  <si>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</si>
  <si>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</si>
  <si>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</si>
  <si>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</si>
  <si>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</si>
  <si>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</si>
  <si>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</si>
  <si>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</si>
  <si>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</si>
  <si>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</si>
  <si>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</si>
  <si>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</si>
  <si>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</si>
  <si>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</si>
  <si>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</si>
  <si>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</si>
  <si>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</si>
  <si>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</si>
  <si>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</si>
  <si>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</si>
  <si>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</si>
  <si>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</si>
  <si>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</si>
  <si>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</si>
  <si>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</si>
  <si>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</si>
  <si>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</si>
  <si>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</si>
  <si>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</si>
  <si>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</si>
  <si>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</si>
  <si>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</si>
  <si>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</si>
  <si>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</si>
  <si>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</si>
  <si>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</si>
  <si>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</si>
  <si>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</si>
  <si>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</si>
  <si>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</si>
  <si>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</si>
  <si>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</si>
  <si>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</si>
  <si>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</si>
  <si>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</si>
  <si>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</si>
  <si>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</si>
  <si>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</si>
  <si>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</si>
  <si>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</si>
  <si>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</si>
  <si>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</si>
  <si>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</si>
  <si>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</si>
  <si>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</si>
  <si>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</si>
  <si>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</si>
  <si>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</si>
  <si>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</si>
  <si>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</si>
  <si>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</si>
  <si>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</si>
  <si>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</si>
  <si>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</si>
  <si>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</si>
  <si>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</si>
  <si>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</si>
  <si>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</si>
  <si>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</si>
  <si>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</si>
  <si>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</si>
  <si>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</si>
  <si>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</si>
  <si>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</si>
  <si>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</si>
  <si>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</si>
  <si>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</si>
  <si>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</si>
  <si>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</si>
  <si>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</si>
  <si>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</si>
  <si>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</si>
  <si>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</si>
  <si>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</si>
  <si>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</si>
  <si>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</si>
  <si>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</si>
  <si>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</si>
  <si>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</si>
  <si>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</si>
  <si>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</si>
  <si>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</si>
  <si>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</si>
  <si>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</si>
  <si>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</si>
  <si>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</si>
  <si>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</si>
  <si>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</si>
  <si>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</si>
  <si>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</si>
  <si>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</si>
  <si>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</si>
  <si>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</si>
  <si>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</si>
  <si>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</si>
  <si>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</si>
  <si>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</si>
  <si>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</si>
  <si>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</si>
  <si>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</si>
  <si>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</si>
  <si>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</si>
  <si>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</si>
  <si>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</si>
  <si>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</si>
  <si>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</si>
  <si>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</si>
  <si>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</si>
  <si>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</si>
  <si>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</si>
  <si>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</si>
  <si>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</si>
  <si>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</si>
  <si>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</si>
  <si>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</si>
  <si>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</si>
  <si>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</si>
  <si>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</si>
  <si>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</si>
  <si>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</si>
  <si>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</si>
  <si>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</si>
  <si>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</si>
  <si>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</si>
  <si>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</si>
  <si>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</si>
  <si>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</si>
  <si>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</si>
  <si>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</si>
  <si>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</si>
  <si>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</si>
  <si>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</si>
  <si>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</si>
  <si>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</si>
  <si>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</si>
  <si>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</si>
  <si>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</si>
  <si>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</si>
  <si>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</si>
  <si>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</si>
  <si>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</si>
  <si>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</si>
  <si>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</si>
  <si>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</si>
  <si>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</si>
  <si>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</si>
  <si>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</si>
  <si>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</si>
  <si>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</si>
  <si>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</si>
  <si>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</si>
  <si>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</si>
  <si>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</si>
  <si>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</si>
  <si>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</si>
  <si>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</si>
  <si>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</si>
  <si>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</si>
  <si>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</si>
  <si>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</si>
  <si>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</si>
  <si>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</si>
  <si>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</si>
  <si>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</si>
  <si>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</si>
  <si>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</si>
  <si>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</si>
  <si>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</si>
  <si>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</si>
  <si>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</si>
  <si>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</si>
  <si>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</si>
  <si>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</si>
  <si>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</si>
  <si>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</si>
  <si>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</si>
  <si>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</si>
  <si>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</si>
  <si>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</si>
  <si>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</si>
  <si>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</si>
  <si>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</si>
  <si>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</si>
  <si>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</si>
  <si>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</si>
  <si>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</si>
  <si>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</si>
  <si>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</si>
  <si>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</si>
  <si>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</si>
  <si>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</si>
  <si>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</si>
  <si>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</si>
  <si>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</si>
  <si>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</si>
  <si>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</si>
  <si>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</si>
  <si>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</si>
  <si>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</si>
  <si>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</si>
  <si>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</si>
  <si>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</si>
  <si>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</si>
  <si>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</si>
  <si>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</si>
  <si>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</si>
  <si>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</si>
  <si>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</si>
  <si>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</si>
  <si>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</si>
  <si>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</si>
  <si>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</si>
  <si>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</si>
  <si>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</si>
  <si>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</si>
  <si>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</si>
  <si>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</si>
  <si>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</si>
  <si>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</si>
  <si>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</si>
  <si>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</si>
  <si>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</si>
  <si>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</si>
  <si>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</si>
  <si>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</si>
  <si>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</si>
  <si>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</si>
  <si>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</si>
  <si>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</si>
  <si>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</si>
  <si>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</si>
  <si>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</si>
  <si>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</si>
  <si>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</si>
  <si>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</si>
  <si>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</si>
  <si>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</si>
  <si>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</si>
  <si>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</si>
  <si>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</si>
  <si>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</si>
  <si>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</si>
  <si>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</si>
  <si>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</si>
  <si>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</si>
  <si>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</si>
  <si>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</si>
  <si>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</si>
  <si>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</si>
  <si>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</si>
  <si>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</si>
  <si>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</si>
  <si>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</si>
  <si>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</si>
  <si>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</si>
  <si>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</si>
  <si>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</si>
  <si>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</si>
  <si>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</si>
  <si>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</si>
  <si>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</si>
  <si>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</si>
  <si>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</si>
  <si>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</si>
  <si>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</si>
  <si>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</si>
  <si>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</si>
  <si>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</si>
  <si>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</si>
  <si>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</si>
  <si>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</si>
  <si>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</si>
  <si>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</si>
  <si>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</si>
  <si>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</si>
  <si>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</si>
  <si>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</si>
  <si>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</si>
  <si>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</si>
  <si>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</si>
  <si>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</si>
  <si>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</si>
  <si>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</si>
  <si>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</si>
  <si>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</si>
  <si>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</si>
  <si>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</si>
  <si>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</si>
  <si>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</si>
  <si>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</si>
  <si>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</si>
  <si>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</si>
  <si>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</si>
  <si>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</si>
  <si>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</si>
  <si>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</si>
  <si>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</si>
  <si>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</si>
  <si>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</si>
  <si>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</si>
  <si>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</si>
  <si>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</si>
  <si>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</si>
  <si>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</si>
  <si>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</si>
  <si>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</si>
  <si>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</si>
  <si>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</si>
  <si>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</si>
  <si>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</si>
  <si>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</si>
  <si>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</si>
  <si>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</si>
  <si>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</si>
  <si>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</si>
  <si>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</si>
  <si>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</si>
  <si>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</si>
  <si>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</si>
  <si>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</si>
  <si>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</si>
  <si>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</si>
  <si>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</si>
  <si>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</si>
  <si>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</si>
  <si>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</si>
  <si>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</si>
  <si>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</si>
  <si>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</si>
  <si>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</si>
  <si>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</si>
  <si>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</si>
  <si>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</si>
  <si>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</si>
  <si>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</si>
  <si>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</si>
  <si>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</si>
  <si>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</si>
  <si>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</si>
  <si>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</si>
  <si>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</si>
  <si>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</si>
  <si>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</si>
  <si>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</si>
  <si>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</si>
  <si>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</si>
  <si>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</si>
  <si>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</si>
  <si>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</si>
  <si>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</si>
  <si>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</si>
  <si>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</si>
  <si>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</si>
  <si>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</si>
  <si>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</si>
  <si>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</si>
  <si>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</si>
  <si>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</si>
  <si>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</si>
  <si>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</si>
  <si>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</si>
  <si>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</si>
  <si>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</si>
  <si>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</si>
  <si>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</si>
  <si>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</si>
  <si>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</si>
  <si>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</si>
  <si>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</si>
  <si>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</si>
  <si>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</si>
  <si>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</si>
  <si>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</si>
  <si>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</si>
  <si>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</si>
  <si>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</si>
  <si>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</si>
  <si>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</si>
  <si>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</si>
  <si>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</si>
  <si>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</si>
  <si>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</si>
  <si>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</si>
  <si>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</si>
  <si>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</si>
  <si>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</si>
  <si>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</si>
  <si>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</si>
  <si>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</si>
  <si>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</si>
  <si>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</si>
  <si>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</si>
  <si>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</si>
  <si>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</si>
  <si>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</si>
  <si>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</si>
  <si>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</si>
  <si>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</si>
  <si>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</si>
  <si>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</si>
  <si>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</si>
  <si>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</si>
  <si>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</si>
  <si>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</si>
  <si>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</si>
  <si>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</si>
  <si>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</si>
  <si>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</si>
  <si>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</si>
  <si>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</si>
  <si>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</si>
  <si>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</si>
  <si>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</si>
  <si>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</si>
  <si>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</si>
  <si>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</si>
  <si>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</si>
  <si>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</si>
  <si>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</si>
  <si>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</si>
  <si>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</si>
  <si>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</si>
  <si>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</si>
  <si>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</si>
  <si>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</si>
  <si>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</si>
  <si>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</si>
  <si>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</si>
  <si>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</si>
  <si>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</si>
  <si>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</si>
  <si>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</si>
  <si>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</si>
  <si>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</si>
  <si>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</si>
  <si>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</si>
  <si>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</si>
  <si>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</si>
  <si>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</si>
  <si>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</si>
  <si>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</si>
  <si>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</si>
  <si>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</si>
  <si>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</si>
  <si>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</si>
  <si>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</si>
  <si>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</si>
  <si>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</si>
  <si>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</si>
  <si>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</si>
  <si>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</si>
  <si>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</si>
  <si>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</si>
  <si>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</si>
  <si>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</si>
  <si>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</si>
  <si>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</si>
  <si>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</si>
  <si>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</si>
  <si>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</si>
  <si>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</si>
  <si>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</si>
  <si>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</si>
  <si>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</si>
  <si>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</si>
  <si>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</si>
  <si>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</si>
  <si>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</si>
  <si>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</si>
  <si>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</si>
  <si>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</si>
  <si>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</si>
  <si>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</si>
  <si>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</si>
  <si>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</si>
  <si>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</si>
  <si>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</si>
  <si>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</si>
  <si>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</si>
  <si>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</si>
  <si>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</si>
  <si>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</si>
  <si>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</si>
  <si>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</si>
  <si>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</si>
  <si>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</si>
  <si>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</si>
  <si>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</si>
  <si>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</si>
  <si>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</si>
  <si>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</si>
  <si>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</si>
  <si>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</si>
  <si>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</si>
  <si>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</si>
  <si>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</si>
  <si>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</si>
  <si>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</si>
  <si>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</si>
  <si>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</si>
  <si>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</si>
  <si>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</si>
  <si>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</si>
  <si>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</si>
  <si>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</si>
  <si>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</si>
  <si>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</si>
  <si>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</si>
  <si>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</si>
  <si>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</si>
  <si>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</si>
  <si>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</si>
  <si>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</si>
  <si>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</si>
  <si>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</si>
  <si>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</si>
  <si>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</si>
  <si>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</si>
  <si>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</si>
  <si>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</si>
  <si>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</si>
  <si>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</si>
  <si>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</si>
  <si>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</si>
  <si>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</si>
  <si>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</si>
  <si>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</si>
  <si>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</si>
  <si>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</si>
  <si>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</si>
  <si>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</si>
  <si>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</si>
  <si>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</si>
  <si>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</si>
  <si>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</si>
  <si>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</si>
  <si>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</si>
  <si>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</si>
  <si>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</si>
  <si>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</si>
  <si>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</si>
  <si>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</si>
  <si>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</si>
  <si>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</si>
  <si>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</si>
  <si>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</si>
  <si>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</si>
  <si>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</si>
  <si>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</si>
  <si>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</si>
  <si>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</si>
  <si>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</si>
  <si>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</si>
  <si>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</si>
  <si>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</si>
  <si>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</si>
  <si>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</si>
  <si>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</si>
  <si>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</si>
  <si>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</si>
  <si>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</si>
  <si>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</si>
  <si>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</si>
  <si>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</si>
  <si>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</si>
  <si>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</si>
  <si>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</si>
  <si>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</si>
  <si>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</si>
  <si>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</si>
  <si>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</si>
  <si>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</si>
  <si>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</si>
  <si>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</si>
  <si>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</si>
  <si>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</si>
  <si>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</si>
  <si>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</si>
  <si>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</si>
  <si>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</si>
  <si>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</si>
  <si>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</si>
  <si>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</si>
  <si>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</si>
  <si>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</si>
  <si>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</si>
  <si>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</si>
  <si>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</si>
  <si>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</si>
  <si>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</si>
  <si>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</si>
  <si>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</si>
  <si>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</si>
  <si>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</si>
  <si>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</si>
  <si>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</si>
  <si>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Vyberte požadované procento vepsáním „1“ do odpovídajícího sloupce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</si>
</sst>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0"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0"/>
      <color theme="1"/>
      <name val="Calibri"/>
      <family val="2"/>
    </font>
    <font>
      <sz val="11"/>
      <color indexed="8"/>
      <name val="Calibri"/>
      <family val="2"/>
      <scheme val="minor"/>
    </font>
    <font>
      <b/>
      <sz val="20"/>
      <color rgb="FFFFFFFF"/>
      <name val="Tahoma"/>
      <family val="2"/>
    </font>
    <font>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i/>
      <sz val="11"/>
      <name val="Calibri"/>
      <family val="2"/>
    </font>
    <font>
      <i/>
      <sz val="11"/>
      <color rgb="FF000000"/>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6" fillId="0" borderId="0" applyFill="0" applyBorder="0" applyAlignment="0" applyProtection="0"/>
    <xf numFmtId="0" fontId="14" fillId="2" borderId="0" applyNumberFormat="0" applyBorder="0" applyAlignment="0" applyProtection="0"/>
  </cellStyleXfs>
  <cellXfs count="455">
    <xf numFmtId="0" fontId="0" fillId="0" borderId="0" xfId="0" applyFont="1" applyAlignment="1"/>
    <xf numFmtId="0" fontId="63" fillId="3"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5" borderId="2" xfId="0" applyFont="1" applyFill="1" applyBorder="1" applyAlignment="1">
      <alignment horizontal="center" vertical="center" textRotation="90" wrapText="1"/>
    </xf>
    <xf numFmtId="0" fontId="22"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66" fillId="6" borderId="0" xfId="0" applyFont="1" applyFill="1" applyBorder="1" applyAlignment="1">
      <alignment horizontal="left" vertical="center"/>
    </xf>
    <xf numFmtId="0" fontId="67"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6" fillId="8"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1" fillId="6" borderId="0" xfId="0" applyFont="1" applyFill="1" applyBorder="1" applyAlignment="1">
      <alignment horizontal="justify" vertical="center" wrapText="1"/>
    </xf>
    <xf numFmtId="0" fontId="40" fillId="6" borderId="0" xfId="0" applyFont="1" applyFill="1" applyBorder="1" applyAlignment="1">
      <alignment horizontal="justify" vertical="center" wrapText="1"/>
    </xf>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0" fillId="0" borderId="0" xfId="0" applyFont="1" applyBorder="1" applyAlignment="1">
      <alignment wrapText="1"/>
    </xf>
    <xf numFmtId="0" fontId="49" fillId="3" borderId="0" xfId="0" applyFont="1" applyFill="1" applyAlignment="1" applyProtection="1">
      <alignment horizontal="center" vertical="center"/>
      <protection locked="0"/>
    </xf>
    <xf numFmtId="0" fontId="72" fillId="0" borderId="0" xfId="0" applyFont="1" applyAlignment="1">
      <alignment horizontal="left" vertical="top" wrapText="1"/>
    </xf>
    <xf numFmtId="0" fontId="72" fillId="0" borderId="0" xfId="0" applyFont="1" applyAlignment="1">
      <alignment vertical="top" wrapText="1"/>
    </xf>
    <xf numFmtId="0" fontId="13" fillId="7" borderId="0" xfId="0" applyFont="1" applyFill="1" applyAlignment="1" applyProtection="1">
      <alignment horizont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45" fillId="8" borderId="0" xfId="0" applyFont="1" applyFill="1" applyBorder="1" applyAlignment="1" applyProtection="1">
      <alignment horizontal="center" vertical="center"/>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15" fillId="0" borderId="0" xfId="0" applyFont="1" applyBorder="1" applyAlignment="1">
      <alignment wrapText="1"/>
    </xf>
    <xf numFmtId="0" fontId="0" fillId="26" borderId="65"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27" xfId="0" applyFont="1" applyFill="1" applyBorder="1" applyAlignment="1">
      <alignment horizontal="left" vertical="top" wrapText="1"/>
    </xf>
    <xf numFmtId="0" fontId="0" fillId="9" borderId="29" xfId="0" applyFont="1" applyFill="1" applyBorder="1" applyAlignment="1">
      <alignment horizontal="left" vertical="top" wrapText="1"/>
    </xf>
    <xf numFmtId="0" fontId="0" fillId="9" borderId="30"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0"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63"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27" fillId="19" borderId="0" xfId="0" applyFont="1" applyFill="1" applyBorder="1" applyAlignment="1">
      <alignment horizontal="center"/>
    </xf>
    <xf numFmtId="0" fontId="0" fillId="4" borderId="0" xfId="0" applyFont="1" applyFill="1" applyBorder="1" applyAlignment="1">
      <alignment horizontal="left" vertical="top" wrapText="1"/>
    </xf>
    <xf numFmtId="0" fontId="13" fillId="3" borderId="0" xfId="0" applyFont="1" applyFill="1" applyBorder="1" applyAlignment="1">
      <alignment vertical="center" wrapText="1"/>
    </xf>
    <xf numFmtId="0" fontId="15"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8" fillId="19" borderId="0" xfId="0" applyFont="1" applyFill="1" applyBorder="1" applyAlignment="1">
      <alignment horizontal="left" vertical="center"/>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55" fillId="27" borderId="66" xfId="0" applyFont="1" applyFill="1" applyBorder="1" applyAlignment="1">
      <alignment vertical="center" wrapText="1"/>
    </xf>
    <xf numFmtId="0" fontId="0" fillId="27" borderId="66"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27" borderId="32" xfId="0" applyFont="1" applyFill="1" applyBorder="1" applyAlignment="1">
      <alignment horizontal="center"/>
    </xf>
    <xf numFmtId="0" fontId="75" fillId="8" borderId="0" xfId="0" applyFont="1" applyFill="1" applyBorder="1" applyAlignment="1" applyProtection="1">
      <alignment horizontal="center" vertical="center"/>
      <protection locked="0"/>
    </xf>
    <xf numFmtId="0" fontId="99" fillId="8" borderId="0" xfId="0" applyFont="1" applyFill="1" applyBorder="1" applyAlignment="1" applyProtection="1">
      <alignment horizontal="center" vertical="center"/>
      <protection locked="0"/>
    </xf>
    <xf numFmtId="0" fontId="7" fillId="7" borderId="0" xfId="0" applyFont="1" applyFill="1" applyBorder="1" applyAlignment="1">
      <alignment horizontal="left" vertical="center" wrapText="1"/>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Shrnutí!$E$34:$E$40</c:f>
              <c:strCache>
                <c:ptCount val="7"/>
                <c:pt idx="0">
                  <c:v>Připravenost před událostí a správa</c:v>
                </c:pt>
                <c:pt idx="1">
                  <c:v>Zdroje: školená pracovní síla</c:v>
                </c:pt>
                <c:pt idx="2">
                  <c:v>Podpůrná kapacita: dozor</c:v>
                </c:pt>
                <c:pt idx="3">
                  <c:v>Podpůrná kapacita: hodnocení rizik</c:v>
                </c:pt>
                <c:pt idx="4">
                  <c:v>Řízení odpovědi na událost</c:v>
                </c:pt>
                <c:pt idx="5">
                  <c:v>Přehodnocení po události</c:v>
                </c:pt>
                <c:pt idx="6">
                  <c:v>Implementace získaných poznatků</c:v>
                </c:pt>
              </c:strCache>
            </c:strRef>
          </c:cat>
          <c:val>
            <c:numRef>
              <c:f>Shrnutí!$G$34:$G$40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BB9-4E8E-A181-7110B1649F5C}"/>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Shrnutí!$E$46:$E$52</c:f>
              <c:strCache>
                <c:ptCount val="7"/>
                <c:pt idx="0">
                  <c:v>Připravenost před událostí a správa</c:v>
                </c:pt>
                <c:pt idx="1">
                  <c:v>Zdroje: školená pracovní síla</c:v>
                </c:pt>
                <c:pt idx="2">
                  <c:v>Podpůrná kapacita: dozor</c:v>
                </c:pt>
                <c:pt idx="3">
                  <c:v>Podpůrná kapacita: hodnocení rizik</c:v>
                </c:pt>
                <c:pt idx="4">
                  <c:v>Řízení odpovědi na událost</c:v>
                </c:pt>
                <c:pt idx="5">
                  <c:v>Přehodnocení po události</c:v>
                </c:pt>
                <c:pt idx="6">
                  <c:v>Implementace získaných poznatků</c:v>
                </c:pt>
              </c:strCache>
            </c:strRef>
          </c:cat>
          <c:val>
            <c:numRef>
              <c:f>Shrnutí!$G$46:$G$52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599-4E7A-8F00-83D42400C552}"/>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DC7F-4D73-8531-E1D6015FBBB1}"/>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DC7F-4D73-8531-E1D6015FBBB1}"/>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DC7F-4D73-8531-E1D6015FBBB1}"/>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7F-4D73-8531-E1D6015FBBB1}"/>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DC7F-4D73-8531-E1D6015FBBB1}"/>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hrnut&#237;'!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Další</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Další</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214746</xdr:colOff>
      <xdr:row>6</xdr:row>
      <xdr:rowOff>1935307</xdr:rowOff>
    </xdr:from>
    <xdr:ext cx="2752725" cy="409575"/>
    <xdr:sp macro="" textlink="">
      <xdr:nvSpPr>
        <xdr:cNvPr id="1852675" name="Tekstvak 19"/>
        <xdr:cNvSpPr txBox="1">
          <a:spLocks noChangeArrowheads="1"/>
        </xdr:cNvSpPr>
      </xdr:nvSpPr>
      <xdr:spPr bwMode="auto">
        <a:xfrm rot="10800000">
          <a:off x="2552701" y="4255943"/>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Po události</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Dozor</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Řízení rizik a krizí</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Hodnocení rizik</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Implementace získaných poznatků</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Zhodnocení po události</a:t>
          </a:r>
          <a:r>
            <a:rPr lang="en-US" sz="1200"/>
            <a:t>
</a:t>
          </a:r>
        </a:p>
      </xdr:txBody>
    </xdr:sp>
    <xdr:clientData/>
  </xdr:twoCellAnchor>
  <xdr:oneCellAnchor>
    <xdr:from>
      <xdr:col>4</xdr:col>
      <xdr:colOff>666750</xdr:colOff>
      <xdr:row>6</xdr:row>
      <xdr:rowOff>2143125</xdr:rowOff>
    </xdr:from>
    <xdr:ext cx="1466850" cy="419100"/>
    <xdr:sp macro="" textlink="">
      <xdr:nvSpPr>
        <xdr:cNvPr id="1852682" name="Tekstvak 19"/>
        <xdr:cNvSpPr txBox="1">
          <a:spLocks noChangeArrowheads="1"/>
        </xdr:cNvSpPr>
      </xdr:nvSpPr>
      <xdr:spPr bwMode="auto">
        <a:xfrm rot="-2179498">
          <a:off x="3000375" y="4467225"/>
          <a:ext cx="1466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400" b="1">
              <a:solidFill>
                <a:srgbClr val="FFFFFF"/>
              </a:solidFill>
              <a:latin typeface="Verdana"/>
              <a:ea typeface="Verdana"/>
            </a:rPr>
            <a:t>Událost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Tvorba a údržba kapacit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664666</xdr:colOff>
      <xdr:row>7</xdr:row>
      <xdr:rowOff>162223</xdr:rowOff>
    </xdr:from>
    <xdr:to>
      <xdr:col>4</xdr:col>
      <xdr:colOff>1192839</xdr:colOff>
      <xdr:row>8</xdr:row>
      <xdr:rowOff>249585</xdr:rowOff>
    </xdr:to>
    <xdr:sp macro="" textlink="" fLocksText="0">
      <xdr:nvSpPr>
        <xdr:cNvPr id="3342" name="Right Arrow 71"/>
        <xdr:cNvSpPr/>
      </xdr:nvSpPr>
      <xdr:spPr>
        <a:xfrm rot="-9119546">
          <a:off x="3000375" y="5695950"/>
          <a:ext cx="523875"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Správa</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Další</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Další</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Další</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Další</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Další</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Další</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Další</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17" customWidth="1"/>
    <col min="2" max="2" width="46.5703125" style="17" customWidth="1"/>
    <col min="3" max="3" width="6.140625" style="17" customWidth="1"/>
    <col min="4" max="4" width="56.7109375" style="17" customWidth="1"/>
    <col min="5" max="5" width="5.7109375" style="17" customWidth="1"/>
    <col min="6" max="6" width="94.7109375" style="17" customWidth="1"/>
    <col min="7" max="7" width="4.5703125" style="17" customWidth="1"/>
    <col min="8" max="8" width="18.28515625" style="17" customWidth="1"/>
    <col min="9" max="16384" width="11.42578125" style="17"/>
  </cols>
  <sheetData>
    <row r="1" spans="1:12" ht="11.25" customHeight="1" x14ac:dyDescent="0.25">
      <c r="B1" s="16" t="s">
        <v>1072</v>
      </c>
      <c r="C1" s="14"/>
      <c r="D1" s="16" t="s">
        <v>1073</v>
      </c>
      <c r="E1" s="16" t="s">
        <v>1074</v>
      </c>
      <c r="G1" s="122" t="s">
        <v>1075</v>
      </c>
      <c r="H1" s="18"/>
      <c r="I1" s="18"/>
      <c r="J1" s="18"/>
      <c r="K1" s="18"/>
      <c r="L1" s="39"/>
    </row>
    <row r="2" spans="1:12" ht="11.25" customHeight="1" x14ac:dyDescent="0.25">
      <c r="A2" s="14" t="s">
        <v>1076</v>
      </c>
      <c r="B2" s="14" t="s">
        <v>1077</v>
      </c>
      <c r="C2" s="15" t="s">
        <v>1078</v>
      </c>
      <c r="D2" s="15" t="s">
        <v>1079</v>
      </c>
      <c r="E2" s="14" t="s">
        <v>1080</v>
      </c>
      <c r="F2" s="14" t="s">
        <v>1081</v>
      </c>
      <c r="G2" s="123">
        <v>1</v>
      </c>
      <c r="L2" s="41"/>
    </row>
    <row r="3" spans="1:12" ht="11.25" customHeight="1" x14ac:dyDescent="0.25">
      <c r="A3" s="14"/>
      <c r="B3" s="14"/>
      <c r="C3" s="15"/>
      <c r="D3" s="15"/>
      <c r="E3" s="14" t="s">
        <v>1082</v>
      </c>
      <c r="F3" s="14" t="s">
        <v>1083</v>
      </c>
      <c r="G3" s="123">
        <v>1</v>
      </c>
      <c r="L3" s="41"/>
    </row>
    <row r="4" spans="1:12" ht="11.25" customHeight="1" x14ac:dyDescent="0.25">
      <c r="A4" s="14"/>
      <c r="B4" s="14"/>
      <c r="C4" s="14"/>
      <c r="D4" s="14"/>
      <c r="E4" s="14" t="s">
        <v>1084</v>
      </c>
      <c r="F4" s="14" t="s">
        <v>1085</v>
      </c>
      <c r="G4" s="123">
        <v>1</v>
      </c>
      <c r="L4" s="41"/>
    </row>
    <row r="5" spans="1:12" ht="11.25" customHeight="1" x14ac:dyDescent="0.25">
      <c r="A5" s="14"/>
      <c r="B5" s="14"/>
      <c r="C5" s="14"/>
      <c r="D5" s="14"/>
      <c r="E5" s="14" t="s">
        <v>1086</v>
      </c>
      <c r="F5" s="15" t="s">
        <v>1087</v>
      </c>
      <c r="G5" s="123">
        <v>1</v>
      </c>
    </row>
    <row r="6" spans="1:12" ht="11.25" customHeight="1" x14ac:dyDescent="0.25">
      <c r="C6" s="14"/>
      <c r="D6" s="14"/>
      <c r="G6" s="123"/>
    </row>
    <row r="7" spans="1:12" ht="11.25" customHeight="1" x14ac:dyDescent="0.25">
      <c r="A7" s="15" t="s">
        <v>1088</v>
      </c>
      <c r="B7" s="15" t="s">
        <v>1089</v>
      </c>
      <c r="C7" s="15" t="s">
        <v>1090</v>
      </c>
      <c r="D7" s="112" t="s">
        <v>1091</v>
      </c>
      <c r="E7" s="14" t="s">
        <v>1092</v>
      </c>
      <c r="F7" s="14" t="s">
        <v>1093</v>
      </c>
      <c r="G7" s="123">
        <v>1</v>
      </c>
    </row>
    <row r="8" spans="1:12" ht="11.25" customHeight="1" x14ac:dyDescent="0.25">
      <c r="B8" s="16"/>
      <c r="C8" s="31"/>
      <c r="D8" s="29"/>
      <c r="E8" s="14" t="s">
        <v>1094</v>
      </c>
      <c r="F8" s="14" t="s">
        <v>1095</v>
      </c>
      <c r="G8" s="123">
        <v>1</v>
      </c>
    </row>
    <row r="9" spans="1:12" ht="11.25" customHeight="1" x14ac:dyDescent="0.25">
      <c r="B9" s="16"/>
      <c r="C9" s="31"/>
      <c r="D9" s="29"/>
      <c r="E9" s="14" t="s">
        <v>1096</v>
      </c>
      <c r="F9" s="14" t="s">
        <v>1097</v>
      </c>
      <c r="G9" s="123">
        <v>1</v>
      </c>
    </row>
    <row r="10" spans="1:12" ht="11.25" customHeight="1" x14ac:dyDescent="0.25">
      <c r="B10" s="16"/>
      <c r="C10" s="31"/>
      <c r="D10" s="29"/>
      <c r="E10" s="14" t="s">
        <v>1098</v>
      </c>
      <c r="F10" s="14" t="s">
        <v>1099</v>
      </c>
      <c r="G10" s="123">
        <v>1</v>
      </c>
    </row>
    <row r="11" spans="1:12" ht="11.25" customHeight="1" x14ac:dyDescent="0.25">
      <c r="B11" s="16"/>
      <c r="C11" s="31"/>
      <c r="D11" s="15"/>
      <c r="E11" s="14"/>
      <c r="F11" s="14"/>
      <c r="G11" s="123"/>
    </row>
    <row r="12" spans="1:12" ht="11.25" customHeight="1" x14ac:dyDescent="0.25">
      <c r="B12" s="16"/>
      <c r="C12" s="15" t="s">
        <v>1100</v>
      </c>
      <c r="D12" s="15" t="s">
        <v>1101</v>
      </c>
      <c r="E12" s="15" t="s">
        <v>1102</v>
      </c>
      <c r="F12" s="14" t="s">
        <v>1103</v>
      </c>
      <c r="G12" s="123">
        <v>1</v>
      </c>
    </row>
    <row r="13" spans="1:12" ht="11.25" customHeight="1" x14ac:dyDescent="0.25">
      <c r="B13" s="16"/>
      <c r="E13" s="15" t="s">
        <v>1104</v>
      </c>
      <c r="F13" s="14" t="s">
        <v>1105</v>
      </c>
      <c r="G13" s="123">
        <v>1</v>
      </c>
      <c r="H13" s="14"/>
    </row>
    <row r="14" spans="1:12" ht="11.25" customHeight="1" x14ac:dyDescent="0.25">
      <c r="B14" s="16"/>
      <c r="E14" s="14"/>
      <c r="F14" s="14"/>
      <c r="G14" s="123"/>
    </row>
    <row r="15" spans="1:12" ht="11.25" customHeight="1" x14ac:dyDescent="0.25">
      <c r="A15" s="14" t="s">
        <v>1106</v>
      </c>
      <c r="B15" s="14" t="s">
        <v>1107</v>
      </c>
      <c r="C15" s="14" t="s">
        <v>1108</v>
      </c>
      <c r="D15" s="14" t="s">
        <v>1109</v>
      </c>
      <c r="E15" s="15" t="s">
        <v>1110</v>
      </c>
      <c r="F15" s="15" t="s">
        <v>1111</v>
      </c>
      <c r="G15" s="123">
        <v>1</v>
      </c>
    </row>
    <row r="16" spans="1:12" ht="11.25" customHeight="1" x14ac:dyDescent="0.25">
      <c r="B16" s="16"/>
      <c r="E16" s="15" t="s">
        <v>1112</v>
      </c>
      <c r="F16" s="14" t="s">
        <v>1113</v>
      </c>
      <c r="G16" s="123">
        <v>1</v>
      </c>
    </row>
    <row r="17" spans="1:7" ht="11.25" customHeight="1" x14ac:dyDescent="0.25">
      <c r="B17" s="16"/>
      <c r="E17" s="15" t="s">
        <v>1114</v>
      </c>
      <c r="F17" s="14" t="s">
        <v>1115</v>
      </c>
      <c r="G17" s="123">
        <v>1</v>
      </c>
    </row>
    <row r="18" spans="1:7" s="31" customFormat="1" ht="11.25" customHeight="1" x14ac:dyDescent="0.25">
      <c r="B18" s="29"/>
      <c r="C18" s="17"/>
      <c r="D18" s="14"/>
      <c r="E18" s="15" t="s">
        <v>1116</v>
      </c>
      <c r="F18" s="14" t="s">
        <v>1117</v>
      </c>
      <c r="G18" s="123">
        <v>1</v>
      </c>
    </row>
    <row r="19" spans="1:7" s="31" customFormat="1" ht="11.25" customHeight="1" x14ac:dyDescent="0.25">
      <c r="B19" s="29"/>
      <c r="C19" s="17"/>
      <c r="D19" s="14"/>
      <c r="G19" s="123"/>
    </row>
    <row r="20" spans="1:7" s="31" customFormat="1" ht="11.25" customHeight="1" x14ac:dyDescent="0.25">
      <c r="B20" s="29"/>
      <c r="C20" s="14" t="s">
        <v>1118</v>
      </c>
      <c r="D20" s="14" t="s">
        <v>1119</v>
      </c>
      <c r="E20" s="15" t="s">
        <v>1120</v>
      </c>
      <c r="F20" s="14" t="s">
        <v>1121</v>
      </c>
      <c r="G20" s="123">
        <v>1</v>
      </c>
    </row>
    <row r="21" spans="1:7" s="31" customFormat="1" ht="11.25" customHeight="1" x14ac:dyDescent="0.25">
      <c r="B21" s="29"/>
      <c r="C21" s="14"/>
      <c r="D21" s="14"/>
      <c r="E21" s="15" t="s">
        <v>1122</v>
      </c>
      <c r="F21" s="14" t="s">
        <v>1123</v>
      </c>
      <c r="G21" s="123">
        <v>1</v>
      </c>
    </row>
    <row r="22" spans="1:7" s="31" customFormat="1" ht="11.25" customHeight="1" x14ac:dyDescent="0.25">
      <c r="B22" s="29"/>
      <c r="D22" s="14"/>
      <c r="E22" s="15" t="s">
        <v>1124</v>
      </c>
      <c r="F22" s="14" t="s">
        <v>1125</v>
      </c>
      <c r="G22" s="123">
        <v>1</v>
      </c>
    </row>
    <row r="23" spans="1:7" s="31" customFormat="1" ht="11.25" customHeight="1" x14ac:dyDescent="0.25">
      <c r="B23" s="29"/>
      <c r="D23" s="14"/>
      <c r="E23" s="15" t="s">
        <v>1126</v>
      </c>
      <c r="F23" s="14" t="s">
        <v>1127</v>
      </c>
      <c r="G23" s="123">
        <v>1</v>
      </c>
    </row>
    <row r="24" spans="1:7" s="31" customFormat="1" ht="11.25" customHeight="1" x14ac:dyDescent="0.25">
      <c r="B24" s="29"/>
      <c r="D24" s="14"/>
      <c r="G24" s="123"/>
    </row>
    <row r="25" spans="1:7" ht="11.25" customHeight="1" x14ac:dyDescent="0.25">
      <c r="A25" s="14" t="s">
        <v>1128</v>
      </c>
      <c r="B25" s="14" t="s">
        <v>1129</v>
      </c>
      <c r="C25" s="14" t="s">
        <v>1130</v>
      </c>
      <c r="D25" s="14" t="s">
        <v>1131</v>
      </c>
      <c r="E25" s="14" t="s">
        <v>1132</v>
      </c>
      <c r="F25" s="14" t="s">
        <v>1133</v>
      </c>
      <c r="G25" s="123">
        <v>1</v>
      </c>
    </row>
    <row r="26" spans="1:7" ht="11.25" customHeight="1" x14ac:dyDescent="0.25">
      <c r="C26" s="14"/>
      <c r="E26" s="14" t="s">
        <v>1134</v>
      </c>
      <c r="F26" s="14" t="s">
        <v>1135</v>
      </c>
      <c r="G26" s="123">
        <v>1</v>
      </c>
    </row>
    <row r="27" spans="1:7" ht="11.25" customHeight="1" x14ac:dyDescent="0.25">
      <c r="C27" s="14"/>
      <c r="E27" s="14" t="s">
        <v>1136</v>
      </c>
      <c r="F27" s="14" t="s">
        <v>1137</v>
      </c>
      <c r="G27" s="123">
        <v>1</v>
      </c>
    </row>
    <row r="28" spans="1:7" ht="11.25" customHeight="1" x14ac:dyDescent="0.25">
      <c r="C28" s="14"/>
      <c r="E28" s="14" t="s">
        <v>1138</v>
      </c>
      <c r="F28" s="14" t="s">
        <v>1139</v>
      </c>
      <c r="G28" s="123">
        <v>1</v>
      </c>
    </row>
    <row r="29" spans="1:7" ht="11.25" customHeight="1" x14ac:dyDescent="0.25">
      <c r="C29" s="14"/>
      <c r="E29" s="14"/>
      <c r="G29" s="123"/>
    </row>
    <row r="30" spans="1:7" ht="11.25" customHeight="1" x14ac:dyDescent="0.25">
      <c r="A30" s="14" t="s">
        <v>1140</v>
      </c>
      <c r="B30" s="15" t="s">
        <v>1141</v>
      </c>
      <c r="C30" s="15" t="s">
        <v>1142</v>
      </c>
      <c r="D30" s="15" t="s">
        <v>1143</v>
      </c>
      <c r="E30" s="15" t="s">
        <v>1144</v>
      </c>
      <c r="F30" s="24" t="s">
        <v>1145</v>
      </c>
      <c r="G30" s="123">
        <v>1</v>
      </c>
    </row>
    <row r="31" spans="1:7" ht="11.25" customHeight="1" x14ac:dyDescent="0.25">
      <c r="C31" s="14"/>
      <c r="D31" s="15"/>
      <c r="E31" s="15" t="s">
        <v>1146</v>
      </c>
      <c r="F31" s="33" t="s">
        <v>1147</v>
      </c>
      <c r="G31" s="123">
        <v>1</v>
      </c>
    </row>
    <row r="32" spans="1:7" ht="11.25" customHeight="1" x14ac:dyDescent="0.25">
      <c r="C32" s="14"/>
      <c r="D32" s="14"/>
      <c r="E32" s="15" t="s">
        <v>1148</v>
      </c>
      <c r="F32" s="24" t="s">
        <v>1149</v>
      </c>
      <c r="G32" s="123">
        <v>1</v>
      </c>
    </row>
    <row r="33" spans="3:7" ht="11.25" customHeight="1" x14ac:dyDescent="0.25">
      <c r="C33" s="14"/>
      <c r="D33" s="14"/>
      <c r="E33" s="15" t="s">
        <v>1150</v>
      </c>
      <c r="F33" s="15" t="s">
        <v>1151</v>
      </c>
      <c r="G33" s="123">
        <v>1</v>
      </c>
    </row>
    <row r="34" spans="3:7" ht="11.25" customHeight="1" x14ac:dyDescent="0.25">
      <c r="C34" s="14"/>
      <c r="D34" s="14"/>
      <c r="E34" s="15" t="s">
        <v>1152</v>
      </c>
      <c r="F34" s="24" t="s">
        <v>1153</v>
      </c>
      <c r="G34" s="123">
        <v>1</v>
      </c>
    </row>
    <row r="35" spans="3:7" ht="11.25" customHeight="1" x14ac:dyDescent="0.25">
      <c r="E35" s="15" t="s">
        <v>1154</v>
      </c>
      <c r="F35" s="33" t="s">
        <v>1155</v>
      </c>
      <c r="G35" s="123">
        <v>1</v>
      </c>
    </row>
    <row r="36" spans="3:7" ht="11.25" customHeight="1" x14ac:dyDescent="0.25">
      <c r="C36" s="14"/>
      <c r="D36" s="14"/>
      <c r="E36" s="15" t="s">
        <v>1156</v>
      </c>
      <c r="F36" s="33" t="s">
        <v>1157</v>
      </c>
      <c r="G36" s="123">
        <v>1</v>
      </c>
    </row>
    <row r="37" spans="3:7" ht="11.25" customHeight="1" x14ac:dyDescent="0.25">
      <c r="C37" s="14"/>
      <c r="D37" s="14"/>
      <c r="E37" s="15" t="s">
        <v>1158</v>
      </c>
      <c r="F37" s="33" t="s">
        <v>1159</v>
      </c>
      <c r="G37" s="123">
        <v>1</v>
      </c>
    </row>
    <row r="38" spans="3:7" ht="11.25" customHeight="1" x14ac:dyDescent="0.25">
      <c r="C38" s="14"/>
      <c r="D38" s="14"/>
      <c r="E38" s="15" t="s">
        <v>1160</v>
      </c>
      <c r="F38" s="33" t="s">
        <v>1161</v>
      </c>
      <c r="G38" s="123">
        <v>1</v>
      </c>
    </row>
    <row r="39" spans="3:7" ht="11.25" customHeight="1" x14ac:dyDescent="0.25">
      <c r="C39" s="14"/>
      <c r="D39" s="14"/>
      <c r="E39" s="15" t="s">
        <v>1162</v>
      </c>
      <c r="F39" s="24" t="s">
        <v>1163</v>
      </c>
      <c r="G39" s="123">
        <v>1</v>
      </c>
    </row>
    <row r="40" spans="3:7" ht="11.25" customHeight="1" x14ac:dyDescent="0.25">
      <c r="C40" s="14"/>
      <c r="D40" s="14"/>
    </row>
    <row r="41" spans="3:7" ht="11.25" customHeight="1" x14ac:dyDescent="0.25">
      <c r="C41" s="14"/>
      <c r="D41"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showRowColHeaders="0" zoomScale="80" zoomScaleNormal="80" workbookViewId="0">
      <pane ySplit="8" topLeftCell="A23" activePane="bottomLeft" state="frozen"/>
      <selection pane="bottomLeft" activeCell="O12" sqref="O12"/>
    </sheetView>
  </sheetViews>
  <sheetFormatPr defaultRowHeight="15" outlineLevelCol="1" x14ac:dyDescent="0.25"/>
  <cols>
    <col min="1" max="1" width="2.28515625" style="163" customWidth="1"/>
    <col min="2" max="2" width="5.140625" style="150" customWidth="1"/>
    <col min="3" max="3" width="65.85546875" style="144" customWidth="1"/>
    <col min="4" max="4" width="2.85546875" style="163" customWidth="1" outlineLevel="1"/>
    <col min="5" max="5" width="6.42578125" style="163" customWidth="1" outlineLevel="1"/>
    <col min="6" max="6" width="2" style="163" customWidth="1" outlineLevel="1"/>
    <col min="7" max="7" width="5.140625" style="163" customWidth="1" outlineLevel="1"/>
    <col min="8" max="8" width="2.5703125" style="144" customWidth="1"/>
    <col min="9" max="9" width="4.42578125" style="144" hidden="1" customWidth="1"/>
    <col min="10" max="10" width="4.42578125" style="163" hidden="1" customWidth="1"/>
    <col min="11" max="11" width="4.42578125" style="144" hidden="1" customWidth="1"/>
    <col min="12" max="13" width="4" style="144" customWidth="1"/>
    <col min="14" max="14" width="3.28515625" style="144" customWidth="1"/>
    <col min="15" max="15" width="4.42578125" style="144" customWidth="1"/>
    <col min="16" max="16" width="4.140625" style="144" customWidth="1"/>
    <col min="17" max="17" width="3.42578125" style="144" customWidth="1"/>
    <col min="18" max="18" width="3.7109375" style="144" customWidth="1"/>
    <col min="19" max="19" width="5.28515625" style="144" customWidth="1"/>
    <col min="20" max="20" width="13.28515625" style="144" customWidth="1"/>
    <col min="21" max="21" width="8.28515625" style="144" hidden="1" customWidth="1"/>
    <col min="22" max="22" width="9.5703125" style="144" hidden="1" customWidth="1"/>
    <col min="23" max="23" width="10.42578125" style="147" hidden="1" customWidth="1"/>
    <col min="24" max="24" width="8.42578125" style="144" hidden="1" customWidth="1"/>
    <col min="25" max="25" width="7.140625" style="144" customWidth="1"/>
    <col min="26" max="26" width="13.7109375" style="144" customWidth="1"/>
    <col min="27" max="27" width="19.28515625" style="144" customWidth="1"/>
    <col min="28" max="28" width="15.140625" style="144" customWidth="1"/>
    <col min="29" max="29" width="9.140625" style="144"/>
    <col min="30" max="30" width="51.7109375" style="144" customWidth="1"/>
    <col min="31" max="16384" width="9.140625" style="144"/>
  </cols>
  <sheetData>
    <row r="1" spans="1:40" ht="32.25" customHeight="1" x14ac:dyDescent="0.25">
      <c r="A1" s="345"/>
      <c r="B1" s="185"/>
      <c r="C1" s="363" t="s">
        <v>287</v>
      </c>
      <c r="D1" s="363"/>
      <c r="E1" s="363"/>
      <c r="F1" s="363"/>
      <c r="G1" s="363"/>
      <c r="H1" s="363"/>
      <c r="I1" s="363"/>
      <c r="J1" s="363"/>
      <c r="K1" s="363"/>
      <c r="L1" s="363"/>
      <c r="M1" s="363"/>
      <c r="N1" s="363"/>
      <c r="O1" s="363"/>
      <c r="P1" s="363"/>
      <c r="Q1" s="363"/>
      <c r="R1" s="363"/>
      <c r="S1" s="363"/>
      <c r="T1" s="363"/>
      <c r="U1" s="363"/>
      <c r="V1" s="363"/>
      <c r="W1" s="185"/>
      <c r="X1" s="185"/>
      <c r="Y1" s="185"/>
      <c r="AA1"/>
      <c r="AB1"/>
    </row>
    <row r="2" spans="1:40" x14ac:dyDescent="0.25">
      <c r="B2" s="186"/>
      <c r="C2" s="367" t="s">
        <v>1613</v>
      </c>
      <c r="D2" s="367"/>
      <c r="E2" s="367"/>
      <c r="F2" s="367"/>
      <c r="G2" s="367"/>
      <c r="H2" s="367"/>
      <c r="I2" s="367"/>
      <c r="J2" s="367"/>
      <c r="K2" s="367"/>
      <c r="L2" s="367"/>
      <c r="M2" s="367"/>
      <c r="N2" s="367"/>
      <c r="O2" s="367"/>
      <c r="P2" s="367"/>
      <c r="Q2" s="367"/>
      <c r="R2" s="367"/>
      <c r="S2" s="367"/>
      <c r="T2" s="367"/>
      <c r="U2" s="186"/>
      <c r="V2" s="186"/>
      <c r="W2" s="186"/>
      <c r="X2" s="186"/>
      <c r="Y2" s="186"/>
      <c r="AA2"/>
      <c r="AB2"/>
    </row>
    <row r="3" spans="1:40" x14ac:dyDescent="0.25">
      <c r="B3" s="186"/>
      <c r="C3" s="367" t="s">
        <v>1614</v>
      </c>
      <c r="D3" s="367"/>
      <c r="E3" s="367"/>
      <c r="F3" s="367"/>
      <c r="G3" s="367"/>
      <c r="H3" s="367"/>
      <c r="I3" s="367"/>
      <c r="J3" s="367"/>
      <c r="K3" s="367"/>
      <c r="L3" s="367"/>
      <c r="M3" s="367"/>
      <c r="N3" s="367"/>
      <c r="O3" s="367"/>
      <c r="P3" s="367"/>
      <c r="Q3" s="367"/>
      <c r="R3" s="367"/>
      <c r="S3" s="367"/>
      <c r="T3" s="367"/>
      <c r="U3" s="367"/>
      <c r="V3" s="367"/>
      <c r="W3" s="186"/>
      <c r="X3" s="186"/>
      <c r="Y3" s="186"/>
      <c r="AA3"/>
      <c r="AB3"/>
    </row>
    <row r="4" spans="1:40" x14ac:dyDescent="0.25">
      <c r="B4" s="151"/>
      <c r="C4" s="143"/>
      <c r="D4" s="162"/>
      <c r="E4" s="162"/>
      <c r="F4" s="162"/>
      <c r="G4" s="162"/>
      <c r="H4" s="143"/>
      <c r="I4" s="143"/>
      <c r="J4" s="162"/>
      <c r="K4" s="143"/>
      <c r="L4" s="143"/>
      <c r="M4" s="143"/>
      <c r="N4" s="143"/>
      <c r="O4" s="143"/>
      <c r="P4" s="143"/>
      <c r="Q4" s="143"/>
      <c r="R4" s="143"/>
      <c r="S4" s="143"/>
      <c r="T4" s="143"/>
      <c r="U4" s="143"/>
      <c r="V4" s="143"/>
      <c r="W4" s="146"/>
      <c r="X4" s="143"/>
      <c r="Y4" s="143"/>
      <c r="AA4"/>
      <c r="AB4"/>
    </row>
    <row r="5" spans="1:40" s="166" customFormat="1" ht="14.25" customHeight="1" x14ac:dyDescent="0.25">
      <c r="B5" s="187"/>
      <c r="C5" s="302"/>
      <c r="D5" s="302"/>
      <c r="E5" s="302"/>
      <c r="F5" s="302"/>
      <c r="G5" s="302"/>
      <c r="H5" s="302"/>
      <c r="I5" s="302"/>
      <c r="J5" s="366"/>
      <c r="K5" s="366"/>
      <c r="L5" s="366"/>
      <c r="M5" s="366"/>
      <c r="N5" s="366"/>
      <c r="O5" s="366"/>
      <c r="P5" s="366"/>
      <c r="Q5" s="366"/>
      <c r="R5" s="366"/>
      <c r="S5" s="366"/>
      <c r="T5" s="366"/>
      <c r="U5" s="366"/>
      <c r="V5" s="366"/>
      <c r="W5" s="366"/>
      <c r="X5" s="366"/>
      <c r="Y5" s="366"/>
      <c r="Z5" s="366"/>
      <c r="AA5" s="366"/>
      <c r="AB5" s="366"/>
    </row>
    <row r="6" spans="1: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1:40" s="166" customFormat="1" ht="37.5" customHeight="1" x14ac:dyDescent="0.25">
      <c r="B7" s="181"/>
      <c r="C7" s="356" t="s">
        <v>288</v>
      </c>
      <c r="D7" s="341"/>
      <c r="E7" s="359" t="s">
        <v>289</v>
      </c>
      <c r="F7" s="339"/>
      <c r="G7" s="359" t="s">
        <v>290</v>
      </c>
      <c r="H7" s="168"/>
      <c r="I7" s="169"/>
      <c r="J7" s="361" t="s">
        <v>1694</v>
      </c>
      <c r="K7" s="362"/>
      <c r="L7" s="362"/>
      <c r="M7" s="362"/>
      <c r="N7" s="362"/>
      <c r="O7" s="362"/>
      <c r="P7" s="362"/>
      <c r="Q7" s="362"/>
      <c r="R7" s="362"/>
      <c r="S7" s="169"/>
      <c r="T7" s="360" t="s">
        <v>291</v>
      </c>
      <c r="U7" s="360"/>
      <c r="V7" s="360"/>
      <c r="W7" s="170"/>
      <c r="X7" s="170"/>
      <c r="Y7" s="170"/>
      <c r="Z7" s="170"/>
      <c r="AH7" s="356" t="s">
        <v>292</v>
      </c>
      <c r="AI7" s="356"/>
      <c r="AJ7" s="356"/>
      <c r="AK7" s="356"/>
      <c r="AL7" s="356"/>
      <c r="AM7" s="356"/>
      <c r="AN7" s="356"/>
    </row>
    <row r="8" spans="1:40" s="166" customFormat="1" ht="80.25" customHeight="1" x14ac:dyDescent="0.25">
      <c r="B8" s="181"/>
      <c r="C8" s="356"/>
      <c r="D8" s="341"/>
      <c r="E8" s="359"/>
      <c r="F8" s="340"/>
      <c r="G8" s="359"/>
      <c r="H8" s="168"/>
      <c r="J8" s="172" t="s">
        <v>345</v>
      </c>
      <c r="K8" s="172" t="s">
        <v>346</v>
      </c>
      <c r="L8" s="192">
        <v>0</v>
      </c>
      <c r="M8" s="192">
        <v>0.2</v>
      </c>
      <c r="N8" s="192">
        <v>0.4</v>
      </c>
      <c r="O8" s="192">
        <v>0.6</v>
      </c>
      <c r="P8" s="192">
        <v>0.8</v>
      </c>
      <c r="Q8" s="192">
        <v>1</v>
      </c>
      <c r="R8" s="193" t="s">
        <v>293</v>
      </c>
      <c r="T8" s="174"/>
      <c r="U8" s="174" t="s">
        <v>347</v>
      </c>
      <c r="V8" s="173" t="s">
        <v>348</v>
      </c>
      <c r="W8" s="171"/>
      <c r="Y8" s="171"/>
      <c r="AH8" s="356"/>
      <c r="AI8" s="356"/>
      <c r="AJ8" s="356"/>
      <c r="AK8" s="356"/>
      <c r="AL8" s="356"/>
      <c r="AM8" s="356"/>
      <c r="AN8" s="356"/>
    </row>
    <row r="9" spans="1:40" ht="42" customHeight="1" x14ac:dyDescent="0.25">
      <c r="H9" s="139"/>
      <c r="K9" s="45"/>
      <c r="L9" s="45"/>
      <c r="M9" s="45"/>
      <c r="N9" s="45"/>
      <c r="O9" s="45"/>
      <c r="P9" s="46"/>
      <c r="Q9" s="129"/>
      <c r="R9" s="130"/>
      <c r="T9" s="47"/>
      <c r="U9" s="47"/>
      <c r="V9" s="46"/>
      <c r="W9" s="144" t="s">
        <v>349</v>
      </c>
      <c r="X9" s="144" t="s">
        <v>350</v>
      </c>
      <c r="Z9" s="131" t="s">
        <v>294</v>
      </c>
      <c r="AH9" s="358"/>
      <c r="AI9" s="358"/>
      <c r="AJ9" s="358"/>
      <c r="AK9" s="358"/>
      <c r="AL9" s="358"/>
      <c r="AM9" s="358"/>
      <c r="AN9" s="358"/>
    </row>
    <row r="10" spans="1:40" ht="47.25" customHeight="1" x14ac:dyDescent="0.25">
      <c r="B10" s="301">
        <v>1</v>
      </c>
      <c r="C10" s="154" t="s">
        <v>295</v>
      </c>
      <c r="D10" s="189"/>
      <c r="E10" s="279" t="s">
        <v>296</v>
      </c>
      <c r="F10" s="189"/>
      <c r="G10" s="202"/>
      <c r="H10" s="139"/>
      <c r="I10" s="148"/>
      <c r="J10" s="137">
        <f>SUM(L10:Q10)</f>
        <v>0</v>
      </c>
      <c r="K10" s="137">
        <f>SUM(L10:Q10)</f>
        <v>0</v>
      </c>
      <c r="L10" s="135"/>
      <c r="M10" s="135"/>
      <c r="N10" s="135"/>
      <c r="O10" s="135"/>
      <c r="P10" s="136"/>
      <c r="Q10" s="197"/>
      <c r="R10" s="136"/>
      <c r="T10" s="138" t="str">
        <f>IF(SUM(L10:Q10)=1,((L10*0)+(M10*20)+(N10*40)+(O10*60)+(P10*80)+(Q10*100)),"")</f>
        <v/>
      </c>
      <c r="U10" s="160" t="e">
        <f>1/$J$28</f>
        <v>#DIV/0!</v>
      </c>
      <c r="V10" s="140" t="e">
        <f t="shared" ref="V10" si="0">1/$K$28</f>
        <v>#DIV/0!</v>
      </c>
      <c r="W10" s="152" t="e">
        <f>IF(R10=1,0,T10*U10)</f>
        <v>#VALUE!</v>
      </c>
      <c r="X10" s="48" t="e">
        <f>IF(R10=1,0,T10*V10)</f>
        <v>#VALUE!</v>
      </c>
      <c r="Y10" s="147"/>
      <c r="Z10" s="355"/>
      <c r="AA10" s="355"/>
      <c r="AH10" s="358" t="s">
        <v>1615</v>
      </c>
      <c r="AI10" s="358"/>
      <c r="AJ10" s="358"/>
      <c r="AK10" s="358"/>
      <c r="AL10" s="358"/>
      <c r="AM10" s="358"/>
      <c r="AN10" s="358"/>
    </row>
    <row r="11" spans="1:40" ht="47.25" customHeight="1" x14ac:dyDescent="0.25">
      <c r="B11" s="301">
        <v>2</v>
      </c>
      <c r="C11" s="154" t="s">
        <v>297</v>
      </c>
      <c r="D11" s="189"/>
      <c r="E11" s="279" t="s">
        <v>298</v>
      </c>
      <c r="F11" s="189"/>
      <c r="G11" s="202"/>
      <c r="H11" s="139"/>
      <c r="I11" s="148"/>
      <c r="J11" s="137">
        <f>SUM(L11:Q11)</f>
        <v>0</v>
      </c>
      <c r="K11" s="137">
        <f t="shared" ref="K11" si="1">SUM(L11:Q11)</f>
        <v>0</v>
      </c>
      <c r="L11" s="135"/>
      <c r="M11" s="135"/>
      <c r="N11" s="135"/>
      <c r="O11" s="135"/>
      <c r="P11" s="136"/>
      <c r="Q11" s="135"/>
      <c r="R11" s="136"/>
      <c r="T11" s="138" t="str">
        <f t="shared" ref="T11" si="2">IF(SUM(L11:Q11)=1,((L11*0)+(M11*20)+(N11*40)+(O11*60)+(P11*80)+(Q11*100)),"")</f>
        <v/>
      </c>
      <c r="U11" s="160" t="e">
        <f>1/$J$28</f>
        <v>#DIV/0!</v>
      </c>
      <c r="V11" s="140" t="e">
        <f t="shared" ref="V11" si="3">1/$K$28</f>
        <v>#DIV/0!</v>
      </c>
      <c r="W11" s="152" t="e">
        <f>IF(R11=1,0,T11*U11)</f>
        <v>#VALUE!</v>
      </c>
      <c r="X11" s="48" t="e">
        <f t="shared" ref="X11" si="4">IF(R11=1,0,T11*V11)</f>
        <v>#VALUE!</v>
      </c>
      <c r="Z11" s="355"/>
      <c r="AA11" s="355"/>
      <c r="AH11" s="358" t="s">
        <v>1616</v>
      </c>
      <c r="AI11" s="358"/>
      <c r="AJ11" s="358"/>
      <c r="AK11" s="358"/>
      <c r="AL11" s="358"/>
      <c r="AM11" s="358"/>
      <c r="AN11" s="358"/>
    </row>
    <row r="12" spans="1:40" ht="50.25" customHeight="1" x14ac:dyDescent="0.25">
      <c r="B12" s="301" t="s">
        <v>299</v>
      </c>
      <c r="C12" s="155" t="s">
        <v>300</v>
      </c>
      <c r="D12" s="189"/>
      <c r="E12" s="279" t="s">
        <v>301</v>
      </c>
      <c r="F12" s="189"/>
      <c r="G12" s="202"/>
      <c r="H12" s="132"/>
      <c r="I12" s="148"/>
      <c r="J12" s="165"/>
      <c r="K12" s="137">
        <f t="shared" ref="K12" si="5">SUM(L12:Q12)</f>
        <v>0</v>
      </c>
      <c r="L12" s="135"/>
      <c r="M12" s="135"/>
      <c r="N12" s="135"/>
      <c r="O12" s="135"/>
      <c r="P12" s="136"/>
      <c r="Q12" s="135"/>
      <c r="R12" s="136"/>
      <c r="T12" s="138" t="str">
        <f t="shared" ref="T12" si="6">IF(SUM(L12:Q12)=1,((L12*0)+(M12*20)+(N12*40)+(O12*60)+(P12*80)+(Q12*100)),"")</f>
        <v/>
      </c>
      <c r="U12" s="160"/>
      <c r="V12" s="140" t="e">
        <f t="shared" ref="V12:V26" si="7">1/$K$28</f>
        <v>#DIV/0!</v>
      </c>
      <c r="W12" s="152"/>
      <c r="X12" s="48" t="e">
        <f t="shared" ref="X12" si="8">IF(R12=1,0,T12*V12)</f>
        <v>#VALUE!</v>
      </c>
      <c r="Z12" s="355"/>
      <c r="AA12" s="355"/>
      <c r="AH12" s="358" t="s">
        <v>1617</v>
      </c>
      <c r="AI12" s="358"/>
      <c r="AJ12" s="358"/>
      <c r="AK12" s="358"/>
      <c r="AL12" s="358"/>
      <c r="AM12" s="358"/>
      <c r="AN12" s="358"/>
    </row>
    <row r="13" spans="1:40" ht="50.25" customHeight="1" x14ac:dyDescent="0.25">
      <c r="B13" s="301" t="s">
        <v>302</v>
      </c>
      <c r="C13" s="156" t="s">
        <v>303</v>
      </c>
      <c r="D13" s="189"/>
      <c r="E13" s="279" t="s">
        <v>304</v>
      </c>
      <c r="F13" s="189"/>
      <c r="G13" s="202"/>
      <c r="H13" s="139"/>
      <c r="I13" s="148"/>
      <c r="J13" s="165"/>
      <c r="K13" s="137">
        <f t="shared" ref="K13:K26" si="9">SUM(L13:Q13)</f>
        <v>0</v>
      </c>
      <c r="L13" s="135"/>
      <c r="M13" s="135"/>
      <c r="N13" s="135"/>
      <c r="O13" s="135"/>
      <c r="P13" s="136"/>
      <c r="Q13" s="135"/>
      <c r="R13" s="136"/>
      <c r="T13" s="138" t="str">
        <f t="shared" ref="T13:T26" si="10">IF(SUM(L13:Q13)=1,((L13*0)+(M13*20)+(N13*40)+(O13*60)+(P13*80)+(Q13*100)),"")</f>
        <v/>
      </c>
      <c r="U13" s="160"/>
      <c r="V13" s="140" t="e">
        <f t="shared" si="7"/>
        <v>#DIV/0!</v>
      </c>
      <c r="W13" s="152"/>
      <c r="X13" s="48" t="e">
        <f t="shared" ref="X13:X26" si="11">IF(R13=1,0,T13*V13)</f>
        <v>#VALUE!</v>
      </c>
      <c r="Z13" s="355"/>
      <c r="AA13" s="355"/>
      <c r="AH13" s="358" t="s">
        <v>1618</v>
      </c>
      <c r="AI13" s="358"/>
      <c r="AJ13" s="358"/>
      <c r="AK13" s="358"/>
      <c r="AL13" s="358"/>
      <c r="AM13" s="358"/>
      <c r="AN13" s="358"/>
    </row>
    <row r="14" spans="1:40" ht="50.25" customHeight="1" x14ac:dyDescent="0.25">
      <c r="B14" s="301" t="s">
        <v>305</v>
      </c>
      <c r="C14" s="175" t="s">
        <v>306</v>
      </c>
      <c r="D14" s="195"/>
      <c r="E14" s="279" t="s">
        <v>307</v>
      </c>
      <c r="F14" s="195"/>
      <c r="G14" s="203"/>
      <c r="H14" s="128"/>
      <c r="I14" s="148"/>
      <c r="J14" s="165"/>
      <c r="K14" s="137">
        <f t="shared" si="9"/>
        <v>0</v>
      </c>
      <c r="L14" s="135"/>
      <c r="M14" s="135"/>
      <c r="N14" s="135"/>
      <c r="O14" s="135"/>
      <c r="P14" s="136"/>
      <c r="Q14" s="135"/>
      <c r="R14" s="136"/>
      <c r="T14" s="138" t="str">
        <f t="shared" si="10"/>
        <v/>
      </c>
      <c r="U14" s="160"/>
      <c r="V14" s="140" t="e">
        <f t="shared" si="7"/>
        <v>#DIV/0!</v>
      </c>
      <c r="W14" s="152"/>
      <c r="X14" s="48" t="e">
        <f t="shared" si="11"/>
        <v>#VALUE!</v>
      </c>
      <c r="Z14" s="355"/>
      <c r="AA14" s="355"/>
      <c r="AH14" s="358" t="s">
        <v>1619</v>
      </c>
      <c r="AI14" s="358"/>
      <c r="AJ14" s="358"/>
      <c r="AK14" s="358"/>
      <c r="AL14" s="358"/>
      <c r="AM14" s="358"/>
      <c r="AN14" s="358"/>
    </row>
    <row r="15" spans="1:40" ht="48" customHeight="1" x14ac:dyDescent="0.25">
      <c r="B15" s="301" t="s">
        <v>308</v>
      </c>
      <c r="C15" s="156" t="s">
        <v>309</v>
      </c>
      <c r="D15" s="189"/>
      <c r="E15" s="279" t="s">
        <v>310</v>
      </c>
      <c r="F15" s="189"/>
      <c r="G15" s="202"/>
      <c r="H15" s="128"/>
      <c r="I15" s="148"/>
      <c r="J15" s="165"/>
      <c r="K15" s="137">
        <f t="shared" si="9"/>
        <v>0</v>
      </c>
      <c r="L15" s="135"/>
      <c r="M15" s="135"/>
      <c r="N15" s="135"/>
      <c r="O15" s="135"/>
      <c r="P15" s="136"/>
      <c r="Q15" s="135"/>
      <c r="R15" s="136"/>
      <c r="T15" s="138" t="str">
        <f t="shared" si="10"/>
        <v/>
      </c>
      <c r="U15" s="160"/>
      <c r="V15" s="140" t="e">
        <f t="shared" si="7"/>
        <v>#DIV/0!</v>
      </c>
      <c r="W15" s="152"/>
      <c r="X15" s="48" t="e">
        <f t="shared" si="11"/>
        <v>#VALUE!</v>
      </c>
      <c r="Z15" s="355"/>
      <c r="AA15" s="355"/>
      <c r="AH15" s="358" t="s">
        <v>1620</v>
      </c>
      <c r="AI15" s="358"/>
      <c r="AJ15" s="358"/>
      <c r="AK15" s="358"/>
      <c r="AL15" s="358"/>
      <c r="AM15" s="358"/>
      <c r="AN15" s="358"/>
    </row>
    <row r="16" spans="1:40" ht="49.5" customHeight="1" x14ac:dyDescent="0.25">
      <c r="B16" s="301" t="s">
        <v>311</v>
      </c>
      <c r="C16" s="156" t="s">
        <v>312</v>
      </c>
      <c r="D16" s="189"/>
      <c r="E16" s="279" t="s">
        <v>313</v>
      </c>
      <c r="F16" s="189"/>
      <c r="G16" s="202"/>
      <c r="H16" s="128"/>
      <c r="I16" s="148"/>
      <c r="J16" s="165"/>
      <c r="K16" s="137">
        <f t="shared" si="9"/>
        <v>0</v>
      </c>
      <c r="L16" s="135"/>
      <c r="M16" s="135"/>
      <c r="N16" s="135"/>
      <c r="O16" s="135"/>
      <c r="P16" s="136"/>
      <c r="Q16" s="135"/>
      <c r="R16" s="136"/>
      <c r="T16" s="138" t="str">
        <f t="shared" si="10"/>
        <v/>
      </c>
      <c r="U16" s="160"/>
      <c r="V16" s="140" t="e">
        <f t="shared" si="7"/>
        <v>#DIV/0!</v>
      </c>
      <c r="W16" s="152"/>
      <c r="X16" s="48" t="e">
        <f t="shared" si="11"/>
        <v>#VALUE!</v>
      </c>
      <c r="Z16" s="355"/>
      <c r="AA16" s="355"/>
      <c r="AH16" s="358" t="s">
        <v>1621</v>
      </c>
      <c r="AI16" s="358"/>
      <c r="AJ16" s="358"/>
      <c r="AK16" s="358"/>
      <c r="AL16" s="358"/>
      <c r="AM16" s="358"/>
      <c r="AN16" s="358"/>
    </row>
    <row r="17" spans="1:40" ht="55.5" customHeight="1" x14ac:dyDescent="0.25">
      <c r="B17" s="301" t="s">
        <v>314</v>
      </c>
      <c r="C17" s="156" t="s">
        <v>315</v>
      </c>
      <c r="D17" s="189"/>
      <c r="E17" s="279" t="s">
        <v>316</v>
      </c>
      <c r="F17" s="189"/>
      <c r="G17" s="202"/>
      <c r="H17" s="128"/>
      <c r="I17" s="148"/>
      <c r="J17" s="165"/>
      <c r="K17" s="137">
        <f t="shared" si="9"/>
        <v>0</v>
      </c>
      <c r="L17" s="135"/>
      <c r="M17" s="135"/>
      <c r="N17" s="135"/>
      <c r="O17" s="135"/>
      <c r="P17" s="136"/>
      <c r="Q17" s="135"/>
      <c r="R17" s="136"/>
      <c r="T17" s="138" t="str">
        <f t="shared" si="10"/>
        <v/>
      </c>
      <c r="U17" s="160"/>
      <c r="V17" s="140" t="e">
        <f t="shared" si="7"/>
        <v>#DIV/0!</v>
      </c>
      <c r="W17" s="152"/>
      <c r="X17" s="48" t="e">
        <f t="shared" si="11"/>
        <v>#VALUE!</v>
      </c>
      <c r="Z17" s="355"/>
      <c r="AA17" s="355"/>
      <c r="AH17" s="358" t="s">
        <v>1622</v>
      </c>
      <c r="AI17" s="358"/>
      <c r="AJ17" s="358"/>
      <c r="AK17" s="358"/>
      <c r="AL17" s="358"/>
      <c r="AM17" s="358"/>
      <c r="AN17" s="358"/>
    </row>
    <row r="18" spans="1:40" ht="54.75" customHeight="1" x14ac:dyDescent="0.25">
      <c r="B18" s="301" t="s">
        <v>317</v>
      </c>
      <c r="C18" s="157" t="s">
        <v>318</v>
      </c>
      <c r="D18" s="189"/>
      <c r="E18" s="279" t="s">
        <v>319</v>
      </c>
      <c r="F18" s="189"/>
      <c r="G18" s="202"/>
      <c r="H18" s="128"/>
      <c r="I18" s="148"/>
      <c r="J18" s="165"/>
      <c r="K18" s="137">
        <f t="shared" si="9"/>
        <v>0</v>
      </c>
      <c r="L18" s="135"/>
      <c r="M18" s="135"/>
      <c r="N18" s="135"/>
      <c r="O18" s="135"/>
      <c r="P18" s="136"/>
      <c r="Q18" s="135"/>
      <c r="R18" s="136"/>
      <c r="T18" s="138" t="str">
        <f t="shared" si="10"/>
        <v/>
      </c>
      <c r="U18" s="160"/>
      <c r="V18" s="140" t="e">
        <f t="shared" si="7"/>
        <v>#DIV/0!</v>
      </c>
      <c r="W18" s="152"/>
      <c r="X18" s="48" t="e">
        <f t="shared" si="11"/>
        <v>#VALUE!</v>
      </c>
      <c r="Z18" s="355"/>
      <c r="AA18" s="355"/>
      <c r="AH18" s="358" t="s">
        <v>1623</v>
      </c>
      <c r="AI18" s="358"/>
      <c r="AJ18" s="358"/>
      <c r="AK18" s="358"/>
      <c r="AL18" s="358"/>
      <c r="AM18" s="358"/>
      <c r="AN18" s="358"/>
    </row>
    <row r="19" spans="1:40" ht="49.5" customHeight="1" x14ac:dyDescent="0.25">
      <c r="B19" s="301">
        <v>3</v>
      </c>
      <c r="C19" s="154" t="s">
        <v>320</v>
      </c>
      <c r="D19" s="189"/>
      <c r="E19" s="279" t="s">
        <v>321</v>
      </c>
      <c r="F19" s="189"/>
      <c r="G19" s="202"/>
      <c r="H19" s="128"/>
      <c r="I19" s="148"/>
      <c r="J19" s="137">
        <f>SUM(L19:Q19)</f>
        <v>0</v>
      </c>
      <c r="K19" s="137">
        <f t="shared" si="9"/>
        <v>0</v>
      </c>
      <c r="L19" s="135"/>
      <c r="M19" s="135"/>
      <c r="N19" s="135"/>
      <c r="O19" s="135"/>
      <c r="P19" s="136"/>
      <c r="Q19" s="135"/>
      <c r="R19" s="136"/>
      <c r="T19" s="138" t="str">
        <f t="shared" si="10"/>
        <v/>
      </c>
      <c r="U19" s="160" t="e">
        <f>1/$J$28</f>
        <v>#DIV/0!</v>
      </c>
      <c r="V19" s="140" t="e">
        <f t="shared" si="7"/>
        <v>#DIV/0!</v>
      </c>
      <c r="W19" s="152" t="e">
        <f>IF(R19=1,0,T19*U19)</f>
        <v>#VALUE!</v>
      </c>
      <c r="X19" s="48" t="e">
        <f t="shared" si="11"/>
        <v>#VALUE!</v>
      </c>
      <c r="Z19" s="355"/>
      <c r="AA19" s="355"/>
      <c r="AH19" s="358" t="s">
        <v>1624</v>
      </c>
      <c r="AI19" s="358"/>
      <c r="AJ19" s="358"/>
      <c r="AK19" s="358"/>
      <c r="AL19" s="358"/>
      <c r="AM19" s="358"/>
      <c r="AN19" s="358"/>
    </row>
    <row r="20" spans="1:40" s="163" customFormat="1" ht="50.25" customHeight="1" x14ac:dyDescent="0.25">
      <c r="B20" s="301" t="s">
        <v>322</v>
      </c>
      <c r="C20" s="155" t="s">
        <v>323</v>
      </c>
      <c r="D20" s="189"/>
      <c r="E20" s="279" t="s">
        <v>324</v>
      </c>
      <c r="F20" s="189"/>
      <c r="G20" s="189"/>
      <c r="H20" s="128"/>
      <c r="I20" s="165"/>
      <c r="J20" s="165"/>
      <c r="K20" s="137">
        <f t="shared" si="9"/>
        <v>0</v>
      </c>
      <c r="L20" s="135"/>
      <c r="M20" s="135"/>
      <c r="N20" s="135"/>
      <c r="O20" s="135"/>
      <c r="P20" s="136"/>
      <c r="Q20" s="135"/>
      <c r="R20" s="136"/>
      <c r="T20" s="138" t="str">
        <f t="shared" si="10"/>
        <v/>
      </c>
      <c r="U20" s="160"/>
      <c r="V20" s="140" t="e">
        <f t="shared" si="7"/>
        <v>#DIV/0!</v>
      </c>
      <c r="W20" s="152"/>
      <c r="X20" s="48" t="e">
        <f t="shared" si="11"/>
        <v>#VALUE!</v>
      </c>
      <c r="Z20" s="355"/>
      <c r="AA20" s="355"/>
      <c r="AH20" s="358" t="s">
        <v>1625</v>
      </c>
      <c r="AI20" s="358"/>
      <c r="AJ20" s="358"/>
      <c r="AK20" s="358"/>
      <c r="AL20" s="358"/>
      <c r="AM20" s="358"/>
      <c r="AN20" s="358"/>
    </row>
    <row r="21" spans="1:40" s="163" customFormat="1" ht="50.25" customHeight="1" x14ac:dyDescent="0.25">
      <c r="B21" s="301" t="s">
        <v>325</v>
      </c>
      <c r="C21" s="156" t="s">
        <v>326</v>
      </c>
      <c r="D21" s="189"/>
      <c r="E21" s="279" t="s">
        <v>327</v>
      </c>
      <c r="F21" s="189"/>
      <c r="G21" s="189"/>
      <c r="H21" s="128"/>
      <c r="I21" s="165"/>
      <c r="J21" s="165"/>
      <c r="K21" s="137">
        <f t="shared" si="9"/>
        <v>0</v>
      </c>
      <c r="L21" s="135"/>
      <c r="M21" s="135"/>
      <c r="N21" s="135"/>
      <c r="O21" s="135"/>
      <c r="P21" s="136"/>
      <c r="Q21" s="135"/>
      <c r="R21" s="136"/>
      <c r="T21" s="138" t="str">
        <f t="shared" si="10"/>
        <v/>
      </c>
      <c r="U21" s="160"/>
      <c r="V21" s="140" t="e">
        <f t="shared" si="7"/>
        <v>#DIV/0!</v>
      </c>
      <c r="W21" s="152"/>
      <c r="X21" s="48" t="e">
        <f t="shared" si="11"/>
        <v>#VALUE!</v>
      </c>
      <c r="Z21" s="355"/>
      <c r="AA21" s="355"/>
      <c r="AH21" s="358" t="s">
        <v>1626</v>
      </c>
      <c r="AI21" s="358"/>
      <c r="AJ21" s="358"/>
      <c r="AK21" s="358"/>
      <c r="AL21" s="358"/>
      <c r="AM21" s="358"/>
      <c r="AN21" s="358"/>
    </row>
    <row r="22" spans="1:40" s="163" customFormat="1" ht="45.75" customHeight="1" x14ac:dyDescent="0.25">
      <c r="B22" s="301" t="s">
        <v>328</v>
      </c>
      <c r="C22" s="156" t="s">
        <v>329</v>
      </c>
      <c r="D22" s="189"/>
      <c r="E22" s="279" t="s">
        <v>330</v>
      </c>
      <c r="F22" s="189"/>
      <c r="G22" s="189"/>
      <c r="H22" s="128"/>
      <c r="I22" s="165"/>
      <c r="J22" s="165"/>
      <c r="K22" s="137">
        <f t="shared" si="9"/>
        <v>0</v>
      </c>
      <c r="L22" s="135"/>
      <c r="M22" s="135"/>
      <c r="N22" s="135"/>
      <c r="O22" s="135"/>
      <c r="P22" s="136"/>
      <c r="Q22" s="135"/>
      <c r="R22" s="136"/>
      <c r="T22" s="138" t="str">
        <f t="shared" si="10"/>
        <v/>
      </c>
      <c r="U22" s="160"/>
      <c r="V22" s="140" t="e">
        <f t="shared" si="7"/>
        <v>#DIV/0!</v>
      </c>
      <c r="W22" s="152"/>
      <c r="X22" s="48" t="e">
        <f t="shared" si="11"/>
        <v>#VALUE!</v>
      </c>
      <c r="Z22" s="355"/>
      <c r="AA22" s="355"/>
      <c r="AH22" s="358" t="s">
        <v>1627</v>
      </c>
      <c r="AI22" s="358"/>
      <c r="AJ22" s="358"/>
      <c r="AK22" s="358"/>
      <c r="AL22" s="358"/>
      <c r="AM22" s="358"/>
      <c r="AN22" s="358"/>
    </row>
    <row r="23" spans="1:40" s="163" customFormat="1" ht="46.5" customHeight="1" x14ac:dyDescent="0.25">
      <c r="B23" s="301" t="s">
        <v>331</v>
      </c>
      <c r="C23" s="156" t="s">
        <v>332</v>
      </c>
      <c r="D23" s="189"/>
      <c r="E23" s="279" t="s">
        <v>333</v>
      </c>
      <c r="F23" s="189"/>
      <c r="G23" s="189"/>
      <c r="H23" s="128"/>
      <c r="I23" s="165"/>
      <c r="J23" s="165"/>
      <c r="K23" s="137">
        <f t="shared" si="9"/>
        <v>0</v>
      </c>
      <c r="L23" s="135"/>
      <c r="M23" s="135"/>
      <c r="N23" s="135"/>
      <c r="O23" s="135"/>
      <c r="P23" s="136"/>
      <c r="Q23" s="135"/>
      <c r="R23" s="136"/>
      <c r="T23" s="138" t="str">
        <f t="shared" si="10"/>
        <v/>
      </c>
      <c r="U23" s="160"/>
      <c r="V23" s="140" t="e">
        <f t="shared" si="7"/>
        <v>#DIV/0!</v>
      </c>
      <c r="W23" s="152"/>
      <c r="X23" s="48" t="e">
        <f t="shared" si="11"/>
        <v>#VALUE!</v>
      </c>
      <c r="Z23" s="355"/>
      <c r="AA23" s="355"/>
      <c r="AH23" s="358" t="s">
        <v>1628</v>
      </c>
      <c r="AI23" s="358"/>
      <c r="AJ23" s="358"/>
      <c r="AK23" s="358"/>
      <c r="AL23" s="358"/>
      <c r="AM23" s="358"/>
      <c r="AN23" s="358"/>
    </row>
    <row r="24" spans="1:40" s="163" customFormat="1" ht="47.25" customHeight="1" x14ac:dyDescent="0.25">
      <c r="B24" s="301" t="s">
        <v>334</v>
      </c>
      <c r="C24" s="156" t="s">
        <v>335</v>
      </c>
      <c r="D24" s="189"/>
      <c r="E24" s="279" t="s">
        <v>336</v>
      </c>
      <c r="F24" s="189"/>
      <c r="G24" s="189"/>
      <c r="H24" s="128"/>
      <c r="I24" s="165"/>
      <c r="J24" s="165"/>
      <c r="K24" s="137">
        <f t="shared" si="9"/>
        <v>0</v>
      </c>
      <c r="L24" s="135"/>
      <c r="M24" s="135"/>
      <c r="N24" s="135"/>
      <c r="O24" s="135"/>
      <c r="P24" s="136"/>
      <c r="Q24" s="135"/>
      <c r="R24" s="136"/>
      <c r="T24" s="138" t="str">
        <f t="shared" si="10"/>
        <v/>
      </c>
      <c r="U24" s="160"/>
      <c r="V24" s="140" t="e">
        <f t="shared" si="7"/>
        <v>#DIV/0!</v>
      </c>
      <c r="W24" s="152"/>
      <c r="X24" s="48" t="e">
        <f t="shared" si="11"/>
        <v>#VALUE!</v>
      </c>
      <c r="Z24" s="355"/>
      <c r="AA24" s="355"/>
      <c r="AH24" s="358" t="s">
        <v>1629</v>
      </c>
      <c r="AI24" s="358"/>
      <c r="AJ24" s="358"/>
      <c r="AK24" s="358"/>
      <c r="AL24" s="358"/>
      <c r="AM24" s="358"/>
      <c r="AN24" s="358"/>
    </row>
    <row r="25" spans="1:40" s="163" customFormat="1" ht="51" customHeight="1" x14ac:dyDescent="0.25">
      <c r="B25" s="301" t="s">
        <v>337</v>
      </c>
      <c r="C25" s="156" t="s">
        <v>338</v>
      </c>
      <c r="D25" s="189"/>
      <c r="E25" s="279" t="s">
        <v>339</v>
      </c>
      <c r="F25" s="189"/>
      <c r="G25" s="189"/>
      <c r="H25" s="128"/>
      <c r="I25" s="165"/>
      <c r="J25" s="165"/>
      <c r="K25" s="137">
        <f t="shared" si="9"/>
        <v>0</v>
      </c>
      <c r="L25" s="135"/>
      <c r="M25" s="135"/>
      <c r="N25" s="135"/>
      <c r="O25" s="135"/>
      <c r="P25" s="136"/>
      <c r="Q25" s="135"/>
      <c r="R25" s="136"/>
      <c r="T25" s="138" t="str">
        <f t="shared" si="10"/>
        <v/>
      </c>
      <c r="U25" s="160"/>
      <c r="V25" s="140" t="e">
        <f t="shared" si="7"/>
        <v>#DIV/0!</v>
      </c>
      <c r="W25" s="152"/>
      <c r="X25" s="48" t="e">
        <f t="shared" si="11"/>
        <v>#VALUE!</v>
      </c>
      <c r="Z25" s="355"/>
      <c r="AA25" s="355"/>
      <c r="AH25" s="358" t="s">
        <v>1630</v>
      </c>
      <c r="AI25" s="358"/>
      <c r="AJ25" s="358"/>
      <c r="AK25" s="358"/>
      <c r="AL25" s="358"/>
      <c r="AM25" s="358"/>
      <c r="AN25" s="358"/>
    </row>
    <row r="26" spans="1:40" s="163" customFormat="1" ht="45" customHeight="1" x14ac:dyDescent="0.25">
      <c r="B26" s="301" t="s">
        <v>340</v>
      </c>
      <c r="C26" s="157" t="s">
        <v>341</v>
      </c>
      <c r="D26" s="189"/>
      <c r="E26" s="279" t="s">
        <v>342</v>
      </c>
      <c r="F26" s="189"/>
      <c r="G26" s="189"/>
      <c r="H26" s="128"/>
      <c r="I26" s="165"/>
      <c r="J26" s="165"/>
      <c r="K26" s="137">
        <f t="shared" si="9"/>
        <v>0</v>
      </c>
      <c r="L26" s="135"/>
      <c r="M26" s="135"/>
      <c r="N26" s="135"/>
      <c r="O26" s="135"/>
      <c r="P26" s="136"/>
      <c r="Q26" s="135"/>
      <c r="R26" s="136"/>
      <c r="T26" s="138" t="str">
        <f t="shared" si="10"/>
        <v/>
      </c>
      <c r="U26" s="160"/>
      <c r="V26" s="140" t="e">
        <f t="shared" si="7"/>
        <v>#DIV/0!</v>
      </c>
      <c r="W26" s="152"/>
      <c r="X26" s="48" t="e">
        <f t="shared" si="11"/>
        <v>#VALUE!</v>
      </c>
      <c r="Z26" s="355"/>
      <c r="AA26" s="355"/>
      <c r="AH26" s="345"/>
      <c r="AI26" s="345"/>
      <c r="AJ26" s="345"/>
      <c r="AK26" s="345"/>
      <c r="AL26" s="345"/>
      <c r="AM26" s="345"/>
      <c r="AN26" s="345"/>
    </row>
    <row r="27" spans="1:40" x14ac:dyDescent="0.25">
      <c r="C27" s="148"/>
      <c r="D27" s="165"/>
      <c r="E27" s="165"/>
      <c r="F27" s="165"/>
      <c r="G27" s="165"/>
      <c r="W27" s="184" t="e">
        <f>SUM(W10:W26)</f>
        <v>#VALUE!</v>
      </c>
      <c r="X27" s="184" t="e">
        <f>SUM(X10:X26)</f>
        <v>#VALUE!</v>
      </c>
      <c r="Z27" s="180"/>
      <c r="AA27" s="180"/>
    </row>
    <row r="28" spans="1:40" s="147" customFormat="1" ht="12.75" customHeight="1" x14ac:dyDescent="0.25">
      <c r="A28" s="163"/>
      <c r="B28" s="150"/>
      <c r="C28" s="148"/>
      <c r="D28" s="165"/>
      <c r="E28" s="165"/>
      <c r="F28" s="165"/>
      <c r="G28" s="165"/>
      <c r="J28" s="163">
        <f>SUM(J10:J26)</f>
        <v>0</v>
      </c>
      <c r="K28" s="196">
        <f>SUM(K10:K26)</f>
        <v>0</v>
      </c>
      <c r="S28" s="131" t="s">
        <v>343</v>
      </c>
      <c r="T28" s="142">
        <f>SUMIF(J28,3-W31,W27)</f>
        <v>0</v>
      </c>
    </row>
    <row r="29" spans="1:40" x14ac:dyDescent="0.25">
      <c r="C29" s="148"/>
      <c r="D29" s="165"/>
      <c r="E29" s="165"/>
      <c r="F29" s="165"/>
      <c r="G29" s="165"/>
      <c r="S29" s="131" t="s">
        <v>344</v>
      </c>
      <c r="T29" s="142">
        <f>SUMIF(K28,17-W32,X27)</f>
        <v>0</v>
      </c>
      <c r="Y29" s="141"/>
    </row>
    <row r="30" spans="1:40" x14ac:dyDescent="0.25">
      <c r="C30" s="148"/>
      <c r="D30" s="165"/>
      <c r="E30" s="165"/>
      <c r="F30" s="165"/>
      <c r="G30" s="165"/>
      <c r="Y30" s="141"/>
    </row>
    <row r="31" spans="1:40" x14ac:dyDescent="0.25">
      <c r="C31" s="148"/>
      <c r="D31" s="165"/>
      <c r="E31" s="165"/>
      <c r="F31" s="165"/>
      <c r="G31" s="165"/>
      <c r="T31"/>
      <c r="U31"/>
      <c r="V31" s="144" t="s">
        <v>351</v>
      </c>
      <c r="W31" s="144">
        <f>SUM(R10,R11,R19)</f>
        <v>0</v>
      </c>
      <c r="X31"/>
      <c r="Y31"/>
      <c r="Z31"/>
      <c r="AA31"/>
      <c r="AB31"/>
      <c r="AC31"/>
      <c r="AD31"/>
    </row>
    <row r="32" spans="1:40" ht="13.5" customHeight="1" x14ac:dyDescent="0.25">
      <c r="C32" s="148"/>
      <c r="D32" s="165"/>
      <c r="E32" s="165"/>
      <c r="F32" s="165"/>
      <c r="G32" s="165"/>
      <c r="T32"/>
      <c r="U32"/>
      <c r="V32" s="144" t="s">
        <v>352</v>
      </c>
      <c r="W32" s="144">
        <f>SUM(R10:R26)</f>
        <v>0</v>
      </c>
      <c r="X32"/>
      <c r="Y32"/>
      <c r="Z32"/>
      <c r="AA32"/>
      <c r="AB32"/>
      <c r="AC32"/>
      <c r="AD32"/>
    </row>
    <row r="33" spans="3:33" x14ac:dyDescent="0.25">
      <c r="C33" s="148"/>
      <c r="D33" s="165"/>
      <c r="E33" s="165"/>
      <c r="F33" s="165"/>
      <c r="G33" s="165"/>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49"/>
      <c r="AC40" s="149"/>
      <c r="AD40" s="149"/>
    </row>
    <row r="42" spans="3:33" ht="15" customHeight="1" x14ac:dyDescent="0.25">
      <c r="AB42" s="145"/>
      <c r="AC42" s="145"/>
      <c r="AD42" s="145"/>
      <c r="AE42" s="145"/>
      <c r="AF42" s="145"/>
      <c r="AG42" s="145"/>
    </row>
  </sheetData>
  <sheetProtection formatCells="0" formatColumns="0" formatRows="0" insertColumns="0" insertRows="0" insertHyperlinks="0" deleteColumns="0" deleteRows="0" sort="0" autoFilter="0" pivotTables="0"/>
  <mergeCells count="45">
    <mergeCell ref="AH16:AN16"/>
    <mergeCell ref="AH17:AN17"/>
    <mergeCell ref="AH18:AN18"/>
    <mergeCell ref="AH25:AN25"/>
    <mergeCell ref="AH19:AN19"/>
    <mergeCell ref="AH20:AN20"/>
    <mergeCell ref="AH21:AN21"/>
    <mergeCell ref="AH22:AN22"/>
    <mergeCell ref="AH23:AN23"/>
    <mergeCell ref="AH24:AN24"/>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Z16:AA16"/>
    <mergeCell ref="Z17:AA17"/>
    <mergeCell ref="Z18:AA18"/>
    <mergeCell ref="Z19:AA19"/>
    <mergeCell ref="Z20:AA20"/>
    <mergeCell ref="Z22:AA22"/>
    <mergeCell ref="Z23:AA23"/>
    <mergeCell ref="Z24:AA24"/>
    <mergeCell ref="Z25:AA25"/>
    <mergeCell ref="Z26:AA26"/>
    <mergeCell ref="Z15:AA15"/>
    <mergeCell ref="J7:R7"/>
    <mergeCell ref="E7:E8"/>
    <mergeCell ref="G7:G8"/>
    <mergeCell ref="C1:V1"/>
    <mergeCell ref="C2:T2"/>
    <mergeCell ref="C3:V3"/>
    <mergeCell ref="J5:AB5"/>
    <mergeCell ref="C6:S6"/>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showRowColHeaders="0" zoomScale="70" zoomScaleNormal="70" workbookViewId="0">
      <pane ySplit="8" topLeftCell="A53" activePane="bottomLeft" state="frozen"/>
      <selection pane="bottomLeft" activeCell="AH28" sqref="AH28:AN28"/>
    </sheetView>
  </sheetViews>
  <sheetFormatPr defaultRowHeight="15" outlineLevelCol="1" x14ac:dyDescent="0.25"/>
  <cols>
    <col min="1" max="1" width="1.7109375" style="163" customWidth="1"/>
    <col min="2" max="2" width="5" style="163" customWidth="1"/>
    <col min="3" max="3" width="65.85546875" style="163" customWidth="1"/>
    <col min="4" max="4" width="2.5703125" style="163" customWidth="1" outlineLevel="1"/>
    <col min="5" max="5" width="5.7109375" style="163" customWidth="1" outlineLevel="1"/>
    <col min="6" max="6" width="2.5703125" style="163" customWidth="1" outlineLevel="1"/>
    <col min="7" max="7" width="6.140625" style="163" customWidth="1" outlineLevel="1"/>
    <col min="8" max="8" width="2.5703125" style="163" customWidth="1"/>
    <col min="9" max="9" width="5.28515625" style="163" hidden="1" customWidth="1"/>
    <col min="10"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7.28515625" style="163" customWidth="1"/>
    <col min="20" max="20" width="13.28515625" style="163" customWidth="1"/>
    <col min="21" max="21" width="8.28515625" style="163" hidden="1" customWidth="1"/>
    <col min="22" max="22" width="6.710937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16384" width="9.140625" style="163"/>
  </cols>
  <sheetData>
    <row r="1" spans="1:40" ht="30" customHeight="1" x14ac:dyDescent="0.25">
      <c r="A1" s="345"/>
      <c r="B1" s="185"/>
      <c r="C1" s="363" t="s">
        <v>353</v>
      </c>
      <c r="D1" s="363"/>
      <c r="E1" s="363"/>
      <c r="F1" s="363"/>
      <c r="G1" s="363"/>
      <c r="H1" s="363"/>
      <c r="I1" s="363"/>
      <c r="J1" s="363"/>
      <c r="K1" s="363"/>
      <c r="L1" s="363"/>
      <c r="M1" s="363"/>
      <c r="N1" s="363"/>
      <c r="O1" s="363"/>
      <c r="P1" s="363"/>
      <c r="Q1" s="363"/>
      <c r="R1" s="363"/>
      <c r="S1" s="363"/>
      <c r="T1" s="363"/>
      <c r="U1" s="363"/>
      <c r="V1" s="363"/>
      <c r="W1" s="363"/>
      <c r="X1" s="185"/>
      <c r="Y1" s="185"/>
    </row>
    <row r="2" spans="1:40" x14ac:dyDescent="0.25">
      <c r="B2" s="186"/>
      <c r="C2" s="367" t="s">
        <v>1631</v>
      </c>
      <c r="D2" s="367"/>
      <c r="E2" s="367"/>
      <c r="F2" s="367"/>
      <c r="G2" s="367"/>
      <c r="H2" s="367"/>
      <c r="I2" s="367"/>
      <c r="J2" s="367"/>
      <c r="K2" s="367"/>
      <c r="L2" s="367"/>
      <c r="M2" s="367"/>
      <c r="N2" s="367"/>
      <c r="O2" s="367"/>
      <c r="P2" s="367"/>
      <c r="Q2" s="367"/>
      <c r="R2" s="367"/>
      <c r="S2" s="367"/>
      <c r="T2" s="367"/>
      <c r="U2" s="367"/>
      <c r="V2" s="367"/>
      <c r="W2" s="186"/>
      <c r="X2" s="186"/>
      <c r="Y2" s="186"/>
    </row>
    <row r="3" spans="1:40" x14ac:dyDescent="0.25">
      <c r="B3" s="186"/>
      <c r="C3" s="367" t="s">
        <v>1632</v>
      </c>
      <c r="D3" s="367"/>
      <c r="E3" s="367"/>
      <c r="F3" s="367"/>
      <c r="G3" s="367"/>
      <c r="H3" s="367"/>
      <c r="I3" s="367"/>
      <c r="J3" s="367"/>
      <c r="K3" s="367"/>
      <c r="L3" s="367"/>
      <c r="M3" s="367"/>
      <c r="N3" s="367"/>
      <c r="O3" s="367"/>
      <c r="P3" s="367"/>
      <c r="Q3" s="367"/>
      <c r="R3" s="367"/>
      <c r="S3" s="367"/>
      <c r="T3" s="367"/>
      <c r="U3" s="367"/>
      <c r="V3" s="367"/>
      <c r="W3" s="186"/>
      <c r="X3" s="186"/>
      <c r="Y3" s="186"/>
    </row>
    <row r="4" spans="1:40" x14ac:dyDescent="0.25">
      <c r="B4" s="186"/>
      <c r="C4" s="162"/>
      <c r="D4" s="162"/>
      <c r="E4" s="162"/>
      <c r="F4" s="162"/>
      <c r="G4" s="162"/>
      <c r="H4" s="162"/>
      <c r="I4" s="162"/>
      <c r="J4" s="162"/>
      <c r="K4" s="162"/>
      <c r="L4" s="162"/>
      <c r="M4" s="162"/>
      <c r="N4" s="162"/>
      <c r="O4" s="162"/>
      <c r="P4" s="162"/>
      <c r="Q4" s="162"/>
      <c r="R4" s="162"/>
      <c r="S4" s="162"/>
      <c r="T4" s="162"/>
      <c r="U4" s="162"/>
      <c r="V4" s="162"/>
      <c r="W4" s="162"/>
      <c r="X4" s="162"/>
      <c r="Y4" s="162"/>
    </row>
    <row r="5" spans="1:40" s="166" customFormat="1" ht="14.25" customHeight="1" x14ac:dyDescent="0.25">
      <c r="B5" s="187"/>
      <c r="C5" s="302"/>
      <c r="D5" s="302"/>
      <c r="E5" s="302"/>
      <c r="F5" s="302"/>
      <c r="G5" s="302"/>
      <c r="H5" s="302"/>
      <c r="I5" s="302"/>
      <c r="J5" s="302"/>
      <c r="K5" s="302"/>
      <c r="L5" s="366"/>
      <c r="M5" s="366"/>
      <c r="N5" s="366"/>
      <c r="O5" s="366"/>
      <c r="P5" s="366"/>
      <c r="Q5" s="366"/>
      <c r="R5" s="366"/>
      <c r="S5" s="366"/>
      <c r="T5" s="366"/>
      <c r="U5" s="366"/>
      <c r="V5" s="366"/>
      <c r="W5" s="366"/>
      <c r="X5" s="366"/>
      <c r="Y5" s="366"/>
      <c r="Z5" s="366"/>
      <c r="AA5" s="366"/>
      <c r="AB5" s="366"/>
      <c r="AC5" s="366"/>
      <c r="AD5" s="366"/>
    </row>
    <row r="6" spans="1: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1:40" s="166" customFormat="1" ht="37.5" customHeight="1" x14ac:dyDescent="0.25">
      <c r="B7" s="181"/>
      <c r="C7" s="356" t="s">
        <v>354</v>
      </c>
      <c r="D7" s="338"/>
      <c r="E7" s="359" t="s">
        <v>355</v>
      </c>
      <c r="F7" s="339"/>
      <c r="G7" s="359" t="s">
        <v>356</v>
      </c>
      <c r="H7" s="168"/>
      <c r="I7" s="169"/>
      <c r="J7" s="361" t="s">
        <v>1694</v>
      </c>
      <c r="K7" s="362"/>
      <c r="L7" s="362"/>
      <c r="M7" s="362"/>
      <c r="N7" s="362"/>
      <c r="O7" s="362"/>
      <c r="P7" s="362"/>
      <c r="Q7" s="362"/>
      <c r="R7" s="362"/>
      <c r="S7" s="169"/>
      <c r="T7" s="360" t="s">
        <v>357</v>
      </c>
      <c r="U7" s="360"/>
      <c r="V7" s="360"/>
      <c r="W7" s="170"/>
      <c r="X7" s="170"/>
      <c r="Y7" s="170"/>
      <c r="Z7" s="170"/>
      <c r="AH7" s="356" t="s">
        <v>358</v>
      </c>
      <c r="AI7" s="356"/>
      <c r="AJ7" s="356"/>
      <c r="AK7" s="356"/>
      <c r="AL7" s="356"/>
      <c r="AM7" s="356"/>
      <c r="AN7" s="356"/>
    </row>
    <row r="8" spans="1:40" s="166" customFormat="1" ht="80.25" customHeight="1" x14ac:dyDescent="0.25">
      <c r="B8" s="181"/>
      <c r="C8" s="356"/>
      <c r="D8" s="338"/>
      <c r="E8" s="359"/>
      <c r="F8" s="340"/>
      <c r="G8" s="359"/>
      <c r="H8" s="168"/>
      <c r="J8" s="172" t="s">
        <v>511</v>
      </c>
      <c r="K8" s="172" t="s">
        <v>512</v>
      </c>
      <c r="L8" s="192">
        <v>0</v>
      </c>
      <c r="M8" s="192">
        <v>0.2</v>
      </c>
      <c r="N8" s="192">
        <v>0.4</v>
      </c>
      <c r="O8" s="192">
        <v>0.6</v>
      </c>
      <c r="P8" s="192">
        <v>0.8</v>
      </c>
      <c r="Q8" s="192">
        <v>1</v>
      </c>
      <c r="R8" s="193" t="s">
        <v>359</v>
      </c>
      <c r="T8" s="174"/>
      <c r="U8" s="174" t="s">
        <v>513</v>
      </c>
      <c r="V8" s="173" t="s">
        <v>514</v>
      </c>
      <c r="W8" s="171"/>
      <c r="Y8" s="171"/>
      <c r="AH8" s="356"/>
      <c r="AI8" s="356"/>
      <c r="AJ8" s="356"/>
      <c r="AK8" s="356"/>
      <c r="AL8" s="356"/>
      <c r="AM8" s="356"/>
      <c r="AN8" s="356"/>
    </row>
    <row r="9" spans="1:40" ht="42" customHeight="1" x14ac:dyDescent="0.25">
      <c r="B9" s="301"/>
      <c r="D9" s="139"/>
      <c r="E9" s="139"/>
      <c r="F9" s="139"/>
      <c r="G9" s="139"/>
      <c r="H9" s="139"/>
      <c r="K9" s="45"/>
      <c r="L9" s="45"/>
      <c r="M9" s="45"/>
      <c r="N9" s="45"/>
      <c r="O9" s="45"/>
      <c r="P9" s="46"/>
      <c r="Q9" s="129"/>
      <c r="R9" s="130"/>
      <c r="T9" s="47"/>
      <c r="U9" s="47"/>
      <c r="V9" s="46"/>
      <c r="W9" s="163" t="s">
        <v>515</v>
      </c>
      <c r="X9" s="163" t="s">
        <v>516</v>
      </c>
      <c r="Z9" s="131" t="s">
        <v>360</v>
      </c>
    </row>
    <row r="10" spans="1:40" ht="49.5" customHeight="1" x14ac:dyDescent="0.25">
      <c r="B10" s="301">
        <v>1</v>
      </c>
      <c r="C10" s="154" t="s">
        <v>361</v>
      </c>
      <c r="D10" s="139"/>
      <c r="E10" s="283" t="s">
        <v>362</v>
      </c>
      <c r="F10" s="283"/>
      <c r="G10" s="283"/>
      <c r="H10" s="139"/>
      <c r="I10" s="165">
        <f>SUM(K10:K60)</f>
        <v>0</v>
      </c>
      <c r="J10" s="137">
        <f>SUM(L10:Q10)</f>
        <v>0</v>
      </c>
      <c r="K10" s="137">
        <f t="shared" ref="K10" si="0">SUM(L10:Q10)</f>
        <v>0</v>
      </c>
      <c r="L10" s="135"/>
      <c r="M10" s="135"/>
      <c r="N10" s="135"/>
      <c r="O10" s="135"/>
      <c r="P10" s="136"/>
      <c r="Q10" s="135"/>
      <c r="R10" s="136"/>
      <c r="T10" s="138" t="str">
        <f>IF(SUM(L10:Q10)=1,((L10*0)+(M10*20)+(N10*40)+(O10*60)+(P10*80)+(Q10*100)),"")</f>
        <v/>
      </c>
      <c r="U10" s="160" t="e">
        <f>1/$J$62</f>
        <v>#DIV/0!</v>
      </c>
      <c r="V10" s="140" t="e">
        <f t="shared" ref="V10" si="1">1/$K$62</f>
        <v>#DIV/0!</v>
      </c>
      <c r="W10" s="152" t="e">
        <f>IF(R10=1,0,T10*U10)</f>
        <v>#VALUE!</v>
      </c>
      <c r="X10" s="48" t="e">
        <f t="shared" ref="X10" si="2">IF(R10=1,0,T10*V10)</f>
        <v>#VALUE!</v>
      </c>
      <c r="Z10" s="355"/>
      <c r="AA10" s="355"/>
    </row>
    <row r="11" spans="1:40" ht="50.25" customHeight="1" x14ac:dyDescent="0.25">
      <c r="B11" s="301" t="s">
        <v>363</v>
      </c>
      <c r="C11" s="158" t="s">
        <v>364</v>
      </c>
      <c r="D11" s="139"/>
      <c r="E11" s="283" t="s">
        <v>365</v>
      </c>
      <c r="F11" s="283"/>
      <c r="G11" s="283"/>
      <c r="H11" s="139"/>
      <c r="I11" s="165"/>
      <c r="J11" s="165"/>
      <c r="K11" s="137">
        <f t="shared" ref="K11" si="3">SUM(L11:Q11)</f>
        <v>0</v>
      </c>
      <c r="L11" s="135"/>
      <c r="M11" s="135"/>
      <c r="N11" s="135"/>
      <c r="O11" s="135"/>
      <c r="P11" s="136"/>
      <c r="Q11" s="135"/>
      <c r="R11" s="136"/>
      <c r="T11" s="138" t="str">
        <f t="shared" ref="T11" si="4">IF(SUM(L11:Q11)=1,((L11*0)+(M11*20)+(N11*40)+(O11*60)+(P11*80)+(Q11*100)),"")</f>
        <v/>
      </c>
      <c r="U11" s="160"/>
      <c r="V11" s="140" t="e">
        <f t="shared" ref="V11" si="5">1/$K$62</f>
        <v>#DIV/0!</v>
      </c>
      <c r="W11" s="152"/>
      <c r="X11" s="48" t="e">
        <f t="shared" ref="X11" si="6">IF(R11=1,0,T11*V11)</f>
        <v>#VALUE!</v>
      </c>
      <c r="Z11" s="355"/>
      <c r="AA11" s="355"/>
      <c r="AH11" s="358" t="s">
        <v>1633</v>
      </c>
      <c r="AI11" s="358"/>
      <c r="AJ11" s="358"/>
      <c r="AK11" s="358"/>
      <c r="AL11" s="358"/>
      <c r="AM11" s="358"/>
      <c r="AN11" s="358"/>
    </row>
    <row r="12" spans="1:40" ht="49.5" customHeight="1" x14ac:dyDescent="0.25">
      <c r="B12" s="301">
        <v>2</v>
      </c>
      <c r="C12" s="154" t="s">
        <v>366</v>
      </c>
      <c r="D12" s="189"/>
      <c r="E12" s="277" t="s">
        <v>367</v>
      </c>
      <c r="F12" s="279"/>
      <c r="G12" s="278" t="s">
        <v>368</v>
      </c>
      <c r="H12" s="128"/>
      <c r="I12" s="165"/>
      <c r="J12" s="137">
        <f>SUM(L12:Q12)</f>
        <v>0</v>
      </c>
      <c r="K12" s="137">
        <f t="shared" ref="K12:K50" si="7">SUM(L12:Q12)</f>
        <v>0</v>
      </c>
      <c r="L12" s="135"/>
      <c r="M12" s="135"/>
      <c r="N12" s="135"/>
      <c r="O12" s="135"/>
      <c r="P12" s="136"/>
      <c r="Q12" s="135"/>
      <c r="R12" s="136"/>
      <c r="T12" s="138" t="str">
        <f t="shared" ref="T12" si="8">IF(SUM(L12:Q12)=1,((L12*0)+(M12*20)+(N12*40)+(O12*60)+(P12*80)+(Q12*100)),"")</f>
        <v/>
      </c>
      <c r="U12" s="160" t="e">
        <f>1/$J$62</f>
        <v>#DIV/0!</v>
      </c>
      <c r="V12" s="140" t="e">
        <f t="shared" ref="V12:V41" si="9">1/$K$62</f>
        <v>#DIV/0!</v>
      </c>
      <c r="W12" s="199" t="e">
        <f>IF(R12=1,0,T12*U12)</f>
        <v>#VALUE!</v>
      </c>
      <c r="X12" s="48" t="e">
        <f t="shared" ref="X12:X50" si="10">IF(R12=1,0,T12*V12)</f>
        <v>#VALUE!</v>
      </c>
      <c r="Z12" s="355"/>
      <c r="AA12" s="355"/>
      <c r="AH12" s="357" t="s">
        <v>1634</v>
      </c>
      <c r="AI12" s="357"/>
      <c r="AJ12" s="357"/>
      <c r="AK12" s="357"/>
      <c r="AL12" s="357"/>
      <c r="AM12" s="357"/>
      <c r="AN12" s="357"/>
    </row>
    <row r="13" spans="1:40" ht="51" customHeight="1" x14ac:dyDescent="0.25">
      <c r="B13" s="301" t="s">
        <v>369</v>
      </c>
      <c r="C13" s="158" t="s">
        <v>370</v>
      </c>
      <c r="D13" s="189"/>
      <c r="E13" s="277" t="s">
        <v>371</v>
      </c>
      <c r="F13" s="279"/>
      <c r="G13" s="279"/>
      <c r="H13" s="128"/>
      <c r="I13" s="165"/>
      <c r="J13" s="165"/>
      <c r="K13" s="137">
        <f t="shared" si="7"/>
        <v>0</v>
      </c>
      <c r="L13" s="135"/>
      <c r="M13" s="135"/>
      <c r="N13" s="135"/>
      <c r="O13" s="135"/>
      <c r="P13" s="136"/>
      <c r="Q13" s="135"/>
      <c r="R13" s="136"/>
      <c r="T13" s="138" t="str">
        <f t="shared" ref="T13:T50" si="11">IF(SUM(L13:Q13)=1,((L13*0)+(M13*20)+(N13*40)+(O13*60)+(P13*80)+(Q13*100)),"")</f>
        <v/>
      </c>
      <c r="U13" s="160"/>
      <c r="V13" s="140" t="e">
        <f t="shared" si="9"/>
        <v>#DIV/0!</v>
      </c>
      <c r="W13" s="152"/>
      <c r="X13" s="48" t="e">
        <f t="shared" si="10"/>
        <v>#VALUE!</v>
      </c>
      <c r="Z13" s="355"/>
      <c r="AA13" s="355"/>
      <c r="AH13" s="358" t="s">
        <v>1635</v>
      </c>
      <c r="AI13" s="358"/>
      <c r="AJ13" s="358"/>
      <c r="AK13" s="358"/>
      <c r="AL13" s="358"/>
      <c r="AM13" s="358"/>
      <c r="AN13" s="358"/>
    </row>
    <row r="14" spans="1:40" ht="55.5" customHeight="1" x14ac:dyDescent="0.25">
      <c r="B14" s="301">
        <v>3</v>
      </c>
      <c r="C14" s="154" t="s">
        <v>372</v>
      </c>
      <c r="D14" s="189"/>
      <c r="E14" s="279" t="s">
        <v>373</v>
      </c>
      <c r="F14" s="279"/>
      <c r="G14" s="278" t="s">
        <v>374</v>
      </c>
      <c r="H14" s="128"/>
      <c r="I14" s="165"/>
      <c r="J14" s="137">
        <f>SUM(L14:Q14)</f>
        <v>0</v>
      </c>
      <c r="K14" s="137">
        <f t="shared" si="7"/>
        <v>0</v>
      </c>
      <c r="L14" s="135"/>
      <c r="M14" s="135"/>
      <c r="N14" s="135"/>
      <c r="O14" s="135"/>
      <c r="P14" s="136"/>
      <c r="Q14" s="135"/>
      <c r="R14" s="136"/>
      <c r="T14" s="138" t="str">
        <f t="shared" si="11"/>
        <v/>
      </c>
      <c r="U14" s="160" t="e">
        <f>1/$J$62</f>
        <v>#DIV/0!</v>
      </c>
      <c r="V14" s="140" t="e">
        <f t="shared" si="9"/>
        <v>#DIV/0!</v>
      </c>
      <c r="W14" s="199" t="e">
        <f>IF(R14=1,0,T14*U14)</f>
        <v>#VALUE!</v>
      </c>
      <c r="X14" s="48" t="e">
        <f t="shared" si="10"/>
        <v>#VALUE!</v>
      </c>
      <c r="Z14" s="355"/>
      <c r="AA14" s="355"/>
      <c r="AH14" s="358" t="s">
        <v>1636</v>
      </c>
      <c r="AI14" s="358"/>
      <c r="AJ14" s="358"/>
      <c r="AK14" s="358"/>
      <c r="AL14" s="358"/>
      <c r="AM14" s="358"/>
      <c r="AN14" s="358"/>
    </row>
    <row r="15" spans="1:40" ht="51.75" customHeight="1" x14ac:dyDescent="0.25">
      <c r="B15" s="301" t="s">
        <v>375</v>
      </c>
      <c r="C15" s="159" t="s">
        <v>376</v>
      </c>
      <c r="D15" s="190"/>
      <c r="E15" s="277" t="s">
        <v>377</v>
      </c>
      <c r="F15" s="279"/>
      <c r="G15" s="279"/>
      <c r="H15" s="133"/>
      <c r="I15" s="165"/>
      <c r="J15" s="165"/>
      <c r="K15" s="137">
        <f t="shared" si="7"/>
        <v>0</v>
      </c>
      <c r="L15" s="135"/>
      <c r="M15" s="135"/>
      <c r="N15" s="135"/>
      <c r="O15" s="135"/>
      <c r="P15" s="136"/>
      <c r="Q15" s="135"/>
      <c r="R15" s="136"/>
      <c r="T15" s="138" t="str">
        <f t="shared" si="11"/>
        <v/>
      </c>
      <c r="U15" s="160"/>
      <c r="V15" s="140" t="e">
        <f t="shared" si="9"/>
        <v>#DIV/0!</v>
      </c>
      <c r="W15" s="152"/>
      <c r="X15" s="48" t="e">
        <f t="shared" si="10"/>
        <v>#VALUE!</v>
      </c>
      <c r="Z15" s="355"/>
      <c r="AA15" s="355"/>
      <c r="AH15" s="358" t="s">
        <v>1637</v>
      </c>
      <c r="AI15" s="358"/>
      <c r="AJ15" s="358"/>
      <c r="AK15" s="358"/>
      <c r="AL15" s="358"/>
      <c r="AM15" s="358"/>
      <c r="AN15" s="358"/>
    </row>
    <row r="16" spans="1:40" ht="60" customHeight="1" x14ac:dyDescent="0.25">
      <c r="B16" s="301">
        <v>4</v>
      </c>
      <c r="C16" s="154" t="s">
        <v>378</v>
      </c>
      <c r="D16" s="132"/>
      <c r="E16" s="283" t="s">
        <v>379</v>
      </c>
      <c r="F16" s="279"/>
      <c r="G16" s="278" t="s">
        <v>380</v>
      </c>
      <c r="H16" s="132"/>
      <c r="I16" s="165"/>
      <c r="J16" s="137">
        <f>SUM(L16:Q16)</f>
        <v>0</v>
      </c>
      <c r="K16" s="137">
        <f t="shared" si="7"/>
        <v>0</v>
      </c>
      <c r="L16" s="135"/>
      <c r="M16" s="135"/>
      <c r="N16" s="135"/>
      <c r="O16" s="135"/>
      <c r="P16" s="136"/>
      <c r="Q16" s="135"/>
      <c r="R16" s="136"/>
      <c r="T16" s="138" t="str">
        <f t="shared" si="11"/>
        <v/>
      </c>
      <c r="U16" s="160" t="e">
        <f>1/$J$62</f>
        <v>#DIV/0!</v>
      </c>
      <c r="V16" s="140" t="e">
        <f t="shared" si="9"/>
        <v>#DIV/0!</v>
      </c>
      <c r="W16" s="152" t="e">
        <f>IF(R16=1,0,T16*U16)</f>
        <v>#VALUE!</v>
      </c>
      <c r="X16" s="48" t="e">
        <f t="shared" si="10"/>
        <v>#VALUE!</v>
      </c>
      <c r="Z16" s="355"/>
      <c r="AA16" s="355"/>
      <c r="AH16" s="358" t="s">
        <v>1638</v>
      </c>
      <c r="AI16" s="358"/>
      <c r="AJ16" s="358"/>
      <c r="AK16" s="358"/>
      <c r="AL16" s="358"/>
      <c r="AM16" s="358"/>
      <c r="AN16" s="358"/>
    </row>
    <row r="17" spans="2:40" ht="54" customHeight="1" x14ac:dyDescent="0.25">
      <c r="B17" s="301">
        <v>5</v>
      </c>
      <c r="C17" s="154" t="s">
        <v>381</v>
      </c>
      <c r="D17" s="139"/>
      <c r="E17" s="283" t="s">
        <v>382</v>
      </c>
      <c r="F17" s="283"/>
      <c r="G17" s="283"/>
      <c r="H17" s="139"/>
      <c r="I17" s="165"/>
      <c r="J17" s="137">
        <f>SUM(L17:Q17)</f>
        <v>0</v>
      </c>
      <c r="K17" s="137">
        <f t="shared" si="7"/>
        <v>0</v>
      </c>
      <c r="L17" s="135"/>
      <c r="M17" s="135"/>
      <c r="N17" s="135"/>
      <c r="O17" s="135"/>
      <c r="P17" s="136"/>
      <c r="Q17" s="135"/>
      <c r="R17" s="136"/>
      <c r="T17" s="138" t="str">
        <f t="shared" si="11"/>
        <v/>
      </c>
      <c r="U17" s="160" t="e">
        <f>1/$J$62</f>
        <v>#DIV/0!</v>
      </c>
      <c r="V17" s="140" t="e">
        <f t="shared" si="9"/>
        <v>#DIV/0!</v>
      </c>
      <c r="W17" s="152" t="e">
        <f>IF(R17=1,0,T17*U17)</f>
        <v>#VALUE!</v>
      </c>
      <c r="X17" s="48" t="e">
        <f t="shared" si="10"/>
        <v>#VALUE!</v>
      </c>
      <c r="Z17" s="355"/>
      <c r="AA17" s="355"/>
      <c r="AH17" s="358" t="s">
        <v>1639</v>
      </c>
      <c r="AI17" s="358"/>
      <c r="AJ17" s="358"/>
      <c r="AK17" s="358"/>
      <c r="AL17" s="358"/>
      <c r="AM17" s="358"/>
      <c r="AN17" s="358"/>
    </row>
    <row r="18" spans="2:40" ht="59.25" customHeight="1" x14ac:dyDescent="0.25">
      <c r="B18" s="301" t="s">
        <v>383</v>
      </c>
      <c r="C18" s="155" t="s">
        <v>384</v>
      </c>
      <c r="D18" s="128"/>
      <c r="E18" s="283" t="s">
        <v>385</v>
      </c>
      <c r="F18" s="284"/>
      <c r="G18" s="286"/>
      <c r="H18" s="128"/>
      <c r="I18" s="165"/>
      <c r="J18" s="165"/>
      <c r="K18" s="137">
        <f t="shared" si="7"/>
        <v>0</v>
      </c>
      <c r="L18" s="135"/>
      <c r="M18" s="135"/>
      <c r="N18" s="135"/>
      <c r="O18" s="135"/>
      <c r="P18" s="136"/>
      <c r="Q18" s="135"/>
      <c r="R18" s="136"/>
      <c r="T18" s="138" t="str">
        <f t="shared" si="11"/>
        <v/>
      </c>
      <c r="U18" s="160"/>
      <c r="V18" s="140" t="e">
        <f t="shared" si="9"/>
        <v>#DIV/0!</v>
      </c>
      <c r="W18" s="152"/>
      <c r="X18" s="48" t="e">
        <f t="shared" si="10"/>
        <v>#VALUE!</v>
      </c>
      <c r="Z18" s="355"/>
      <c r="AA18" s="355"/>
      <c r="AH18" s="358" t="s">
        <v>1640</v>
      </c>
      <c r="AI18" s="358"/>
      <c r="AJ18" s="358"/>
      <c r="AK18" s="358"/>
      <c r="AL18" s="358"/>
      <c r="AM18" s="358"/>
      <c r="AN18" s="358"/>
    </row>
    <row r="19" spans="2:40" ht="61.5" customHeight="1" x14ac:dyDescent="0.25">
      <c r="B19" s="301" t="s">
        <v>386</v>
      </c>
      <c r="C19" s="156" t="s">
        <v>387</v>
      </c>
      <c r="D19" s="128"/>
      <c r="E19" s="283" t="s">
        <v>388</v>
      </c>
      <c r="F19" s="284"/>
      <c r="G19" s="286"/>
      <c r="H19" s="128"/>
      <c r="I19" s="165"/>
      <c r="J19" s="165"/>
      <c r="K19" s="137">
        <f t="shared" si="7"/>
        <v>0</v>
      </c>
      <c r="L19" s="135"/>
      <c r="M19" s="135"/>
      <c r="N19" s="135"/>
      <c r="O19" s="135"/>
      <c r="P19" s="136"/>
      <c r="Q19" s="135"/>
      <c r="R19" s="136"/>
      <c r="T19" s="138" t="str">
        <f t="shared" si="11"/>
        <v/>
      </c>
      <c r="U19" s="160"/>
      <c r="V19" s="140" t="e">
        <f t="shared" si="9"/>
        <v>#DIV/0!</v>
      </c>
      <c r="W19" s="152"/>
      <c r="X19" s="48" t="e">
        <f t="shared" si="10"/>
        <v>#VALUE!</v>
      </c>
      <c r="Z19" s="355"/>
      <c r="AA19" s="355"/>
      <c r="AH19" s="358" t="s">
        <v>1641</v>
      </c>
      <c r="AI19" s="358"/>
      <c r="AJ19" s="358"/>
      <c r="AK19" s="358"/>
      <c r="AL19" s="358"/>
      <c r="AM19" s="358"/>
      <c r="AN19" s="358"/>
    </row>
    <row r="20" spans="2:40" ht="54" customHeight="1" x14ac:dyDescent="0.25">
      <c r="B20" s="301" t="s">
        <v>389</v>
      </c>
      <c r="C20" s="156" t="s">
        <v>390</v>
      </c>
      <c r="D20" s="128"/>
      <c r="E20" s="283" t="s">
        <v>391</v>
      </c>
      <c r="F20" s="284"/>
      <c r="G20" s="278" t="s">
        <v>392</v>
      </c>
      <c r="H20" s="128"/>
      <c r="I20" s="165"/>
      <c r="J20" s="165"/>
      <c r="K20" s="137">
        <f t="shared" si="7"/>
        <v>0</v>
      </c>
      <c r="L20" s="135"/>
      <c r="M20" s="135"/>
      <c r="N20" s="135"/>
      <c r="O20" s="135"/>
      <c r="P20" s="136"/>
      <c r="Q20" s="135"/>
      <c r="R20" s="136"/>
      <c r="T20" s="138" t="str">
        <f t="shared" si="11"/>
        <v/>
      </c>
      <c r="U20" s="160"/>
      <c r="V20" s="140" t="e">
        <f t="shared" si="9"/>
        <v>#DIV/0!</v>
      </c>
      <c r="W20" s="152"/>
      <c r="X20" s="48" t="e">
        <f t="shared" si="10"/>
        <v>#VALUE!</v>
      </c>
      <c r="Z20" s="355"/>
      <c r="AA20" s="355"/>
      <c r="AH20" s="358" t="s">
        <v>1642</v>
      </c>
      <c r="AI20" s="358"/>
      <c r="AJ20" s="358"/>
      <c r="AK20" s="358"/>
      <c r="AL20" s="358"/>
      <c r="AM20" s="358"/>
      <c r="AN20" s="358"/>
    </row>
    <row r="21" spans="2:40" ht="114" customHeight="1" x14ac:dyDescent="0.25">
      <c r="B21" s="301" t="s">
        <v>393</v>
      </c>
      <c r="C21" s="156" t="s">
        <v>394</v>
      </c>
      <c r="D21" s="128"/>
      <c r="E21" s="283" t="s">
        <v>395</v>
      </c>
      <c r="F21" s="284"/>
      <c r="G21" s="286"/>
      <c r="H21" s="128"/>
      <c r="I21" s="165"/>
      <c r="J21" s="165"/>
      <c r="K21" s="137">
        <f t="shared" si="7"/>
        <v>0</v>
      </c>
      <c r="L21" s="135"/>
      <c r="M21" s="135"/>
      <c r="N21" s="135"/>
      <c r="O21" s="135"/>
      <c r="P21" s="136"/>
      <c r="Q21" s="135"/>
      <c r="R21" s="136"/>
      <c r="T21" s="138" t="str">
        <f t="shared" si="11"/>
        <v/>
      </c>
      <c r="U21" s="160"/>
      <c r="V21" s="140" t="e">
        <f t="shared" si="9"/>
        <v>#DIV/0!</v>
      </c>
      <c r="W21" s="152"/>
      <c r="X21" s="48" t="e">
        <f t="shared" si="10"/>
        <v>#VALUE!</v>
      </c>
      <c r="Z21" s="355"/>
      <c r="AA21" s="355"/>
      <c r="AH21" s="358" t="s">
        <v>1643</v>
      </c>
      <c r="AI21" s="358"/>
      <c r="AJ21" s="358"/>
      <c r="AK21" s="358"/>
      <c r="AL21" s="358"/>
      <c r="AM21" s="358"/>
      <c r="AN21" s="358"/>
    </row>
    <row r="22" spans="2:40" ht="60.75" customHeight="1" x14ac:dyDescent="0.25">
      <c r="B22" s="301" t="s">
        <v>396</v>
      </c>
      <c r="C22" s="156" t="s">
        <v>397</v>
      </c>
      <c r="D22" s="128"/>
      <c r="E22" s="283" t="s">
        <v>398</v>
      </c>
      <c r="F22" s="284"/>
      <c r="G22" s="278" t="s">
        <v>399</v>
      </c>
      <c r="H22" s="128"/>
      <c r="I22" s="165"/>
      <c r="J22" s="165"/>
      <c r="K22" s="137">
        <f t="shared" si="7"/>
        <v>0</v>
      </c>
      <c r="L22" s="135"/>
      <c r="M22" s="135"/>
      <c r="N22" s="135"/>
      <c r="O22" s="135"/>
      <c r="P22" s="136"/>
      <c r="Q22" s="135"/>
      <c r="R22" s="136"/>
      <c r="T22" s="138" t="str">
        <f t="shared" si="11"/>
        <v/>
      </c>
      <c r="U22" s="160"/>
      <c r="V22" s="140" t="e">
        <f t="shared" si="9"/>
        <v>#DIV/0!</v>
      </c>
      <c r="W22" s="152"/>
      <c r="X22" s="48" t="e">
        <f t="shared" si="10"/>
        <v>#VALUE!</v>
      </c>
      <c r="Z22" s="355"/>
      <c r="AA22" s="355"/>
      <c r="AH22" s="345"/>
      <c r="AI22" s="345"/>
      <c r="AJ22" s="345"/>
      <c r="AK22" s="345"/>
      <c r="AL22" s="345"/>
      <c r="AM22" s="345"/>
      <c r="AN22" s="345"/>
    </row>
    <row r="23" spans="2:40" ht="57.75" customHeight="1" x14ac:dyDescent="0.25">
      <c r="B23" s="301" t="s">
        <v>400</v>
      </c>
      <c r="C23" s="156" t="s">
        <v>401</v>
      </c>
      <c r="D23" s="139"/>
      <c r="E23" s="283" t="s">
        <v>402</v>
      </c>
      <c r="F23" s="283"/>
      <c r="G23" s="283"/>
      <c r="H23" s="139"/>
      <c r="I23" s="165"/>
      <c r="J23" s="165"/>
      <c r="K23" s="137">
        <f t="shared" si="7"/>
        <v>0</v>
      </c>
      <c r="L23" s="135"/>
      <c r="M23" s="135"/>
      <c r="N23" s="135"/>
      <c r="O23" s="135"/>
      <c r="P23" s="136"/>
      <c r="Q23" s="135"/>
      <c r="R23" s="136"/>
      <c r="T23" s="138" t="str">
        <f t="shared" si="11"/>
        <v/>
      </c>
      <c r="U23" s="160"/>
      <c r="V23" s="140" t="e">
        <f t="shared" si="9"/>
        <v>#DIV/0!</v>
      </c>
      <c r="W23" s="152"/>
      <c r="X23" s="48" t="e">
        <f t="shared" si="10"/>
        <v>#VALUE!</v>
      </c>
      <c r="Z23" s="355"/>
      <c r="AA23" s="355"/>
      <c r="AH23" s="358" t="s">
        <v>1644</v>
      </c>
      <c r="AI23" s="358"/>
      <c r="AJ23" s="358"/>
      <c r="AK23" s="358"/>
      <c r="AL23" s="358"/>
      <c r="AM23" s="358"/>
      <c r="AN23" s="358"/>
    </row>
    <row r="24" spans="2:40" ht="62.25" customHeight="1" x14ac:dyDescent="0.25">
      <c r="B24" s="301" t="s">
        <v>403</v>
      </c>
      <c r="C24" s="157" t="s">
        <v>404</v>
      </c>
      <c r="D24" s="139"/>
      <c r="E24" s="283" t="s">
        <v>405</v>
      </c>
      <c r="F24" s="283"/>
      <c r="G24" s="278" t="s">
        <v>406</v>
      </c>
      <c r="H24" s="139"/>
      <c r="I24" s="165"/>
      <c r="J24" s="165"/>
      <c r="K24" s="137">
        <f t="shared" si="7"/>
        <v>0</v>
      </c>
      <c r="L24" s="135"/>
      <c r="M24" s="135"/>
      <c r="N24" s="135"/>
      <c r="O24" s="135"/>
      <c r="P24" s="136"/>
      <c r="Q24" s="135"/>
      <c r="R24" s="136"/>
      <c r="T24" s="138" t="str">
        <f t="shared" si="11"/>
        <v/>
      </c>
      <c r="U24" s="160"/>
      <c r="V24" s="140" t="e">
        <f t="shared" si="9"/>
        <v>#DIV/0!</v>
      </c>
      <c r="W24" s="152"/>
      <c r="X24" s="48" t="e">
        <f t="shared" si="10"/>
        <v>#VALUE!</v>
      </c>
      <c r="Z24" s="355"/>
      <c r="AA24" s="355"/>
      <c r="AH24" s="358" t="s">
        <v>1645</v>
      </c>
      <c r="AI24" s="358"/>
      <c r="AJ24" s="358"/>
      <c r="AK24" s="358"/>
      <c r="AL24" s="358"/>
      <c r="AM24" s="358"/>
      <c r="AN24" s="358"/>
    </row>
    <row r="25" spans="2:40" ht="55.5" customHeight="1" x14ac:dyDescent="0.25">
      <c r="B25" s="301">
        <v>6</v>
      </c>
      <c r="C25" s="154" t="s">
        <v>407</v>
      </c>
      <c r="D25" s="128"/>
      <c r="E25" s="283" t="s">
        <v>408</v>
      </c>
      <c r="F25" s="284"/>
      <c r="G25" s="286"/>
      <c r="H25" s="128"/>
      <c r="I25" s="165"/>
      <c r="J25" s="137">
        <f>SUM(L25:Q25)</f>
        <v>0</v>
      </c>
      <c r="K25" s="137">
        <f t="shared" si="7"/>
        <v>0</v>
      </c>
      <c r="L25" s="135"/>
      <c r="M25" s="135"/>
      <c r="N25" s="135"/>
      <c r="O25" s="135"/>
      <c r="P25" s="136"/>
      <c r="Q25" s="135"/>
      <c r="R25" s="136"/>
      <c r="T25" s="138" t="str">
        <f t="shared" si="11"/>
        <v/>
      </c>
      <c r="U25" s="160" t="e">
        <f>1/$J$62</f>
        <v>#DIV/0!</v>
      </c>
      <c r="V25" s="140" t="e">
        <f t="shared" si="9"/>
        <v>#DIV/0!</v>
      </c>
      <c r="W25" s="152" t="e">
        <f>IF(R25=1,0,T25*U25)</f>
        <v>#VALUE!</v>
      </c>
      <c r="X25" s="48" t="e">
        <f t="shared" si="10"/>
        <v>#VALUE!</v>
      </c>
      <c r="Z25" s="355"/>
      <c r="AA25" s="355"/>
      <c r="AH25" s="358" t="s">
        <v>1646</v>
      </c>
      <c r="AI25" s="358"/>
      <c r="AJ25" s="358"/>
      <c r="AK25" s="358"/>
      <c r="AL25" s="358"/>
      <c r="AM25" s="358"/>
      <c r="AN25" s="358"/>
    </row>
    <row r="26" spans="2:40" ht="54.75" customHeight="1" x14ac:dyDescent="0.25">
      <c r="B26" s="301">
        <v>7</v>
      </c>
      <c r="C26" s="154" t="s">
        <v>409</v>
      </c>
      <c r="D26" s="128"/>
      <c r="E26" s="283" t="s">
        <v>410</v>
      </c>
      <c r="F26" s="284"/>
      <c r="G26" s="286"/>
      <c r="H26" s="128"/>
      <c r="I26" s="165"/>
      <c r="J26" s="137">
        <f>SUM(L26:Q26)</f>
        <v>0</v>
      </c>
      <c r="K26" s="137">
        <f t="shared" si="7"/>
        <v>0</v>
      </c>
      <c r="L26" s="135"/>
      <c r="M26" s="135"/>
      <c r="N26" s="135"/>
      <c r="O26" s="135"/>
      <c r="P26" s="136"/>
      <c r="Q26" s="135"/>
      <c r="R26" s="136"/>
      <c r="T26" s="138" t="str">
        <f t="shared" si="11"/>
        <v/>
      </c>
      <c r="U26" s="160" t="e">
        <f>1/$J$62</f>
        <v>#DIV/0!</v>
      </c>
      <c r="V26" s="140" t="e">
        <f t="shared" si="9"/>
        <v>#DIV/0!</v>
      </c>
      <c r="W26" s="152" t="e">
        <f>IF(R26=1,0,T26*U26)</f>
        <v>#VALUE!</v>
      </c>
      <c r="X26" s="48" t="e">
        <f t="shared" si="10"/>
        <v>#VALUE!</v>
      </c>
      <c r="Z26" s="355"/>
      <c r="AA26" s="355"/>
      <c r="AH26" s="358" t="s">
        <v>1647</v>
      </c>
      <c r="AI26" s="358"/>
      <c r="AJ26" s="358"/>
      <c r="AK26" s="358"/>
      <c r="AL26" s="358"/>
      <c r="AM26" s="358"/>
      <c r="AN26" s="358"/>
    </row>
    <row r="27" spans="2:40" ht="75" customHeight="1" x14ac:dyDescent="0.25">
      <c r="B27" s="301" t="s">
        <v>411</v>
      </c>
      <c r="C27" s="155" t="s">
        <v>412</v>
      </c>
      <c r="D27" s="132"/>
      <c r="E27" s="279" t="s">
        <v>413</v>
      </c>
      <c r="F27" s="279"/>
      <c r="G27" s="279"/>
      <c r="H27" s="132"/>
      <c r="I27" s="165"/>
      <c r="J27" s="165"/>
      <c r="K27" s="137">
        <f t="shared" si="7"/>
        <v>0</v>
      </c>
      <c r="L27" s="135"/>
      <c r="M27" s="135"/>
      <c r="N27" s="135"/>
      <c r="O27" s="135"/>
      <c r="P27" s="136"/>
      <c r="Q27" s="135"/>
      <c r="R27" s="136"/>
      <c r="T27" s="138" t="str">
        <f t="shared" si="11"/>
        <v/>
      </c>
      <c r="U27" s="160"/>
      <c r="V27" s="140" t="e">
        <f t="shared" si="9"/>
        <v>#DIV/0!</v>
      </c>
      <c r="W27" s="152"/>
      <c r="X27" s="48" t="e">
        <f t="shared" si="10"/>
        <v>#VALUE!</v>
      </c>
      <c r="Z27" s="355"/>
      <c r="AA27" s="355"/>
      <c r="AH27" s="358" t="s">
        <v>1648</v>
      </c>
      <c r="AI27" s="358"/>
      <c r="AJ27" s="358"/>
      <c r="AK27" s="358"/>
      <c r="AL27" s="358"/>
      <c r="AM27" s="358"/>
      <c r="AN27" s="358"/>
    </row>
    <row r="28" spans="2:40" ht="55.5" customHeight="1" x14ac:dyDescent="0.25">
      <c r="B28" s="301" t="s">
        <v>414</v>
      </c>
      <c r="C28" s="156" t="s">
        <v>415</v>
      </c>
      <c r="D28" s="128"/>
      <c r="E28" s="279" t="s">
        <v>416</v>
      </c>
      <c r="F28" s="284"/>
      <c r="G28" s="278" t="s">
        <v>417</v>
      </c>
      <c r="H28" s="128"/>
      <c r="I28" s="165"/>
      <c r="J28" s="165"/>
      <c r="K28" s="137">
        <f t="shared" si="7"/>
        <v>0</v>
      </c>
      <c r="L28" s="135"/>
      <c r="M28" s="135"/>
      <c r="N28" s="135"/>
      <c r="O28" s="135"/>
      <c r="P28" s="136"/>
      <c r="Q28" s="135"/>
      <c r="R28" s="136"/>
      <c r="T28" s="138" t="str">
        <f t="shared" si="11"/>
        <v/>
      </c>
      <c r="U28" s="160"/>
      <c r="V28" s="140" t="e">
        <f t="shared" si="9"/>
        <v>#DIV/0!</v>
      </c>
      <c r="W28" s="152"/>
      <c r="X28" s="48" t="e">
        <f t="shared" si="10"/>
        <v>#VALUE!</v>
      </c>
      <c r="Z28" s="355"/>
      <c r="AA28" s="355"/>
      <c r="AH28" s="357" t="s">
        <v>1649</v>
      </c>
      <c r="AI28" s="357"/>
      <c r="AJ28" s="357"/>
      <c r="AK28" s="357"/>
      <c r="AL28" s="357"/>
      <c r="AM28" s="357"/>
      <c r="AN28" s="357"/>
    </row>
    <row r="29" spans="2:40" ht="53.25" customHeight="1" x14ac:dyDescent="0.25">
      <c r="B29" s="301" t="s">
        <v>418</v>
      </c>
      <c r="C29" s="156" t="s">
        <v>419</v>
      </c>
      <c r="D29" s="128"/>
      <c r="E29" s="284" t="s">
        <v>420</v>
      </c>
      <c r="F29" s="284"/>
      <c r="G29" s="278" t="s">
        <v>421</v>
      </c>
      <c r="H29" s="128"/>
      <c r="I29" s="165"/>
      <c r="J29" s="165"/>
      <c r="K29" s="137">
        <f t="shared" si="7"/>
        <v>0</v>
      </c>
      <c r="L29" s="135"/>
      <c r="M29" s="135"/>
      <c r="N29" s="135"/>
      <c r="O29" s="135"/>
      <c r="P29" s="136"/>
      <c r="Q29" s="135"/>
      <c r="R29" s="136"/>
      <c r="T29" s="138" t="str">
        <f t="shared" si="11"/>
        <v/>
      </c>
      <c r="U29" s="160"/>
      <c r="V29" s="140" t="e">
        <f t="shared" si="9"/>
        <v>#DIV/0!</v>
      </c>
      <c r="W29" s="152"/>
      <c r="X29" s="48" t="e">
        <f t="shared" si="10"/>
        <v>#VALUE!</v>
      </c>
      <c r="Z29" s="355"/>
      <c r="AA29" s="355"/>
      <c r="AH29" s="357" t="s">
        <v>1650</v>
      </c>
      <c r="AI29" s="357"/>
      <c r="AJ29" s="357"/>
      <c r="AK29" s="357"/>
      <c r="AL29" s="357"/>
      <c r="AM29" s="357"/>
      <c r="AN29" s="357"/>
    </row>
    <row r="30" spans="2:40" ht="57" customHeight="1" x14ac:dyDescent="0.25">
      <c r="B30" s="301" t="s">
        <v>422</v>
      </c>
      <c r="C30" s="156" t="s">
        <v>423</v>
      </c>
      <c r="D30" s="128"/>
      <c r="E30" s="284" t="s">
        <v>424</v>
      </c>
      <c r="F30" s="284"/>
      <c r="G30" s="278" t="s">
        <v>425</v>
      </c>
      <c r="H30" s="128"/>
      <c r="I30" s="165"/>
      <c r="J30" s="165"/>
      <c r="K30" s="137">
        <f t="shared" si="7"/>
        <v>0</v>
      </c>
      <c r="L30" s="135"/>
      <c r="M30" s="135"/>
      <c r="N30" s="135"/>
      <c r="O30" s="135"/>
      <c r="P30" s="136"/>
      <c r="Q30" s="135"/>
      <c r="R30" s="136"/>
      <c r="T30" s="138" t="str">
        <f t="shared" si="11"/>
        <v/>
      </c>
      <c r="U30" s="160"/>
      <c r="V30" s="140" t="e">
        <f t="shared" si="9"/>
        <v>#DIV/0!</v>
      </c>
      <c r="W30" s="152"/>
      <c r="X30" s="48" t="e">
        <f t="shared" si="10"/>
        <v>#VALUE!</v>
      </c>
      <c r="Z30" s="355"/>
      <c r="AA30" s="355"/>
      <c r="AH30" s="357" t="s">
        <v>1651</v>
      </c>
      <c r="AI30" s="357"/>
      <c r="AJ30" s="357"/>
      <c r="AK30" s="357"/>
      <c r="AL30" s="357"/>
      <c r="AM30" s="357"/>
      <c r="AN30" s="357"/>
    </row>
    <row r="31" spans="2:40" ht="59.25" customHeight="1" x14ac:dyDescent="0.25">
      <c r="B31" s="301" t="s">
        <v>426</v>
      </c>
      <c r="C31" s="156" t="s">
        <v>427</v>
      </c>
      <c r="D31" s="128"/>
      <c r="E31" s="284" t="s">
        <v>428</v>
      </c>
      <c r="F31" s="284"/>
      <c r="G31" s="286"/>
      <c r="H31" s="128"/>
      <c r="I31" s="165"/>
      <c r="J31" s="165"/>
      <c r="K31" s="137">
        <f t="shared" si="7"/>
        <v>0</v>
      </c>
      <c r="L31" s="135"/>
      <c r="M31" s="135"/>
      <c r="N31" s="135"/>
      <c r="O31" s="135"/>
      <c r="P31" s="136"/>
      <c r="Q31" s="135"/>
      <c r="R31" s="136"/>
      <c r="T31" s="138" t="str">
        <f t="shared" si="11"/>
        <v/>
      </c>
      <c r="U31" s="160"/>
      <c r="V31" s="140" t="e">
        <f t="shared" si="9"/>
        <v>#DIV/0!</v>
      </c>
      <c r="W31" s="152"/>
      <c r="X31" s="48" t="e">
        <f t="shared" si="10"/>
        <v>#VALUE!</v>
      </c>
      <c r="Z31" s="355"/>
      <c r="AA31" s="355"/>
      <c r="AH31" s="358" t="s">
        <v>1652</v>
      </c>
      <c r="AI31" s="358"/>
      <c r="AJ31" s="358"/>
      <c r="AK31" s="358"/>
      <c r="AL31" s="358"/>
      <c r="AM31" s="358"/>
      <c r="AN31" s="358"/>
    </row>
    <row r="32" spans="2:40" ht="54" customHeight="1" x14ac:dyDescent="0.25">
      <c r="B32" s="301" t="s">
        <v>429</v>
      </c>
      <c r="C32" s="156" t="s">
        <v>430</v>
      </c>
      <c r="D32" s="128"/>
      <c r="E32" s="284" t="s">
        <v>431</v>
      </c>
      <c r="F32" s="284"/>
      <c r="G32" s="286"/>
      <c r="H32" s="128"/>
      <c r="I32" s="165"/>
      <c r="J32" s="165"/>
      <c r="K32" s="137">
        <f t="shared" si="7"/>
        <v>0</v>
      </c>
      <c r="L32" s="135"/>
      <c r="M32" s="135"/>
      <c r="N32" s="135"/>
      <c r="O32" s="135"/>
      <c r="P32" s="136"/>
      <c r="Q32" s="135"/>
      <c r="R32" s="136"/>
      <c r="T32" s="138" t="str">
        <f t="shared" si="11"/>
        <v/>
      </c>
      <c r="U32" s="160"/>
      <c r="V32" s="140" t="e">
        <f t="shared" si="9"/>
        <v>#DIV/0!</v>
      </c>
      <c r="W32" s="152"/>
      <c r="X32" s="48" t="e">
        <f t="shared" si="10"/>
        <v>#VALUE!</v>
      </c>
      <c r="Z32" s="355"/>
      <c r="AA32" s="355"/>
      <c r="AH32" s="345"/>
      <c r="AI32" s="345"/>
      <c r="AJ32" s="345"/>
      <c r="AK32" s="345"/>
      <c r="AL32" s="345"/>
      <c r="AM32" s="345"/>
      <c r="AN32" s="345"/>
    </row>
    <row r="33" spans="2:40" ht="52.5" customHeight="1" x14ac:dyDescent="0.25">
      <c r="B33" s="301" t="s">
        <v>432</v>
      </c>
      <c r="C33" s="157" t="s">
        <v>433</v>
      </c>
      <c r="D33" s="128"/>
      <c r="E33" s="284" t="s">
        <v>434</v>
      </c>
      <c r="F33" s="284"/>
      <c r="G33" s="278" t="s">
        <v>435</v>
      </c>
      <c r="H33" s="128"/>
      <c r="I33" s="165"/>
      <c r="J33" s="165"/>
      <c r="K33" s="137">
        <f t="shared" si="7"/>
        <v>0</v>
      </c>
      <c r="L33" s="135"/>
      <c r="M33" s="135"/>
      <c r="N33" s="135"/>
      <c r="O33" s="135"/>
      <c r="P33" s="136"/>
      <c r="Q33" s="135"/>
      <c r="R33" s="136"/>
      <c r="T33" s="138" t="str">
        <f t="shared" si="11"/>
        <v/>
      </c>
      <c r="U33" s="160"/>
      <c r="V33" s="140" t="e">
        <f t="shared" si="9"/>
        <v>#DIV/0!</v>
      </c>
      <c r="W33" s="152"/>
      <c r="X33" s="48" t="e">
        <f t="shared" si="10"/>
        <v>#VALUE!</v>
      </c>
      <c r="Z33" s="355"/>
      <c r="AA33" s="355"/>
      <c r="AH33" s="345"/>
      <c r="AI33" s="345"/>
      <c r="AJ33" s="345"/>
      <c r="AK33" s="345"/>
      <c r="AL33" s="345"/>
      <c r="AM33" s="345"/>
      <c r="AN33" s="345"/>
    </row>
    <row r="34" spans="2:40" ht="54.75" customHeight="1" x14ac:dyDescent="0.25">
      <c r="B34" s="301">
        <v>8</v>
      </c>
      <c r="C34" s="154" t="s">
        <v>436</v>
      </c>
      <c r="D34" s="128"/>
      <c r="E34" s="284"/>
      <c r="F34" s="284"/>
      <c r="G34" s="286"/>
      <c r="H34" s="128"/>
      <c r="I34" s="165"/>
      <c r="J34" s="137">
        <f>SUM(L34:Q34)</f>
        <v>0</v>
      </c>
      <c r="K34" s="137">
        <f t="shared" si="7"/>
        <v>0</v>
      </c>
      <c r="L34" s="135"/>
      <c r="M34" s="135"/>
      <c r="N34" s="135"/>
      <c r="O34" s="135"/>
      <c r="P34" s="136"/>
      <c r="Q34" s="135"/>
      <c r="R34" s="136"/>
      <c r="T34" s="138" t="str">
        <f t="shared" si="11"/>
        <v/>
      </c>
      <c r="U34" s="160" t="e">
        <f>1/$J$62</f>
        <v>#DIV/0!</v>
      </c>
      <c r="V34" s="140" t="e">
        <f t="shared" si="9"/>
        <v>#DIV/0!</v>
      </c>
      <c r="W34" s="152" t="e">
        <f>IF(R34=1,0,T34*U34)</f>
        <v>#VALUE!</v>
      </c>
      <c r="X34" s="48" t="e">
        <f t="shared" si="10"/>
        <v>#VALUE!</v>
      </c>
      <c r="Z34" s="355"/>
      <c r="AA34" s="355"/>
      <c r="AH34" s="358" t="s">
        <v>1653</v>
      </c>
      <c r="AI34" s="358"/>
      <c r="AJ34" s="358"/>
      <c r="AK34" s="358"/>
      <c r="AL34" s="358"/>
      <c r="AM34" s="358"/>
      <c r="AN34" s="358"/>
    </row>
    <row r="35" spans="2:40" ht="51" customHeight="1" x14ac:dyDescent="0.25">
      <c r="B35" s="301" t="s">
        <v>437</v>
      </c>
      <c r="C35" s="155" t="s">
        <v>438</v>
      </c>
      <c r="D35" s="128"/>
      <c r="E35" s="284"/>
      <c r="F35" s="284"/>
      <c r="G35" s="286"/>
      <c r="H35" s="128"/>
      <c r="I35" s="165"/>
      <c r="J35" s="165"/>
      <c r="K35" s="137">
        <f t="shared" si="7"/>
        <v>0</v>
      </c>
      <c r="L35" s="135"/>
      <c r="M35" s="135"/>
      <c r="N35" s="135"/>
      <c r="O35" s="135"/>
      <c r="P35" s="136"/>
      <c r="Q35" s="135"/>
      <c r="R35" s="136"/>
      <c r="T35" s="138" t="str">
        <f t="shared" si="11"/>
        <v/>
      </c>
      <c r="U35" s="160"/>
      <c r="V35" s="140" t="e">
        <f t="shared" si="9"/>
        <v>#DIV/0!</v>
      </c>
      <c r="W35" s="152"/>
      <c r="X35" s="48" t="e">
        <f t="shared" si="10"/>
        <v>#VALUE!</v>
      </c>
      <c r="Z35" s="355"/>
      <c r="AA35" s="355"/>
      <c r="AH35" s="358" t="s">
        <v>1654</v>
      </c>
      <c r="AI35" s="358"/>
      <c r="AJ35" s="358"/>
      <c r="AK35" s="358"/>
      <c r="AL35" s="358"/>
      <c r="AM35" s="358"/>
      <c r="AN35" s="358"/>
    </row>
    <row r="36" spans="2:40" ht="54.75" customHeight="1" x14ac:dyDescent="0.25">
      <c r="B36" s="301" t="s">
        <v>439</v>
      </c>
      <c r="C36" s="156" t="s">
        <v>440</v>
      </c>
      <c r="D36" s="133"/>
      <c r="E36" s="284"/>
      <c r="F36" s="284"/>
      <c r="G36" s="286"/>
      <c r="H36" s="133"/>
      <c r="I36" s="165"/>
      <c r="J36" s="165"/>
      <c r="K36" s="137">
        <f t="shared" si="7"/>
        <v>0</v>
      </c>
      <c r="L36" s="135"/>
      <c r="M36" s="135"/>
      <c r="N36" s="135"/>
      <c r="O36" s="135"/>
      <c r="P36" s="136"/>
      <c r="Q36" s="135"/>
      <c r="R36" s="136"/>
      <c r="T36" s="138" t="str">
        <f t="shared" si="11"/>
        <v/>
      </c>
      <c r="U36" s="160"/>
      <c r="V36" s="140" t="e">
        <f t="shared" si="9"/>
        <v>#DIV/0!</v>
      </c>
      <c r="W36" s="152"/>
      <c r="X36" s="48" t="e">
        <f t="shared" si="10"/>
        <v>#VALUE!</v>
      </c>
      <c r="Z36" s="355"/>
      <c r="AA36" s="355"/>
      <c r="AH36" s="358" t="s">
        <v>1655</v>
      </c>
      <c r="AI36" s="358"/>
      <c r="AJ36" s="358"/>
      <c r="AK36" s="358"/>
      <c r="AL36" s="358"/>
      <c r="AM36" s="358"/>
      <c r="AN36" s="358"/>
    </row>
    <row r="37" spans="2:40" ht="49.5" customHeight="1" x14ac:dyDescent="0.25">
      <c r="B37" s="301" t="s">
        <v>441</v>
      </c>
      <c r="C37" s="156" t="s">
        <v>442</v>
      </c>
      <c r="D37" s="128"/>
      <c r="E37" s="284"/>
      <c r="F37" s="284"/>
      <c r="G37" s="286"/>
      <c r="H37" s="128"/>
      <c r="I37" s="165"/>
      <c r="J37" s="165"/>
      <c r="K37" s="137">
        <f t="shared" si="7"/>
        <v>0</v>
      </c>
      <c r="L37" s="135"/>
      <c r="M37" s="135"/>
      <c r="N37" s="135"/>
      <c r="O37" s="135"/>
      <c r="P37" s="136"/>
      <c r="Q37" s="135"/>
      <c r="R37" s="136"/>
      <c r="T37" s="138" t="str">
        <f t="shared" si="11"/>
        <v/>
      </c>
      <c r="U37" s="160"/>
      <c r="V37" s="140" t="e">
        <f t="shared" si="9"/>
        <v>#DIV/0!</v>
      </c>
      <c r="W37" s="152"/>
      <c r="X37" s="48" t="e">
        <f t="shared" si="10"/>
        <v>#VALUE!</v>
      </c>
      <c r="Z37" s="355"/>
      <c r="AA37" s="355"/>
      <c r="AH37" s="345"/>
      <c r="AI37" s="345"/>
      <c r="AJ37" s="345"/>
      <c r="AK37" s="345"/>
      <c r="AL37" s="345"/>
      <c r="AM37" s="345"/>
      <c r="AN37" s="345"/>
    </row>
    <row r="38" spans="2:40" ht="48.75" customHeight="1" x14ac:dyDescent="0.25">
      <c r="B38" s="301" t="s">
        <v>443</v>
      </c>
      <c r="C38" s="156" t="s">
        <v>444</v>
      </c>
      <c r="D38" s="128"/>
      <c r="E38" s="284"/>
      <c r="F38" s="284"/>
      <c r="G38" s="286"/>
      <c r="H38" s="128"/>
      <c r="I38" s="165"/>
      <c r="J38" s="165"/>
      <c r="K38" s="137">
        <f t="shared" si="7"/>
        <v>0</v>
      </c>
      <c r="L38" s="135"/>
      <c r="M38" s="135"/>
      <c r="N38" s="135"/>
      <c r="O38" s="135"/>
      <c r="P38" s="136"/>
      <c r="Q38" s="135"/>
      <c r="R38" s="136"/>
      <c r="T38" s="138" t="str">
        <f t="shared" si="11"/>
        <v/>
      </c>
      <c r="U38" s="160"/>
      <c r="V38" s="140" t="e">
        <f t="shared" si="9"/>
        <v>#DIV/0!</v>
      </c>
      <c r="W38" s="152"/>
      <c r="X38" s="48" t="e">
        <f t="shared" si="10"/>
        <v>#VALUE!</v>
      </c>
      <c r="Z38" s="355"/>
      <c r="AA38" s="355"/>
      <c r="AH38" s="358" t="s">
        <v>1656</v>
      </c>
      <c r="AI38" s="358"/>
      <c r="AJ38" s="358"/>
      <c r="AK38" s="358"/>
      <c r="AL38" s="358"/>
      <c r="AM38" s="358"/>
      <c r="AN38" s="358"/>
    </row>
    <row r="39" spans="2:40" ht="49.5" customHeight="1" x14ac:dyDescent="0.25">
      <c r="B39" s="301" t="s">
        <v>445</v>
      </c>
      <c r="C39" s="156" t="s">
        <v>446</v>
      </c>
      <c r="D39" s="128"/>
      <c r="E39" s="284"/>
      <c r="F39" s="284"/>
      <c r="G39" s="286"/>
      <c r="H39" s="128"/>
      <c r="I39" s="165"/>
      <c r="J39" s="165"/>
      <c r="K39" s="137">
        <f t="shared" si="7"/>
        <v>0</v>
      </c>
      <c r="L39" s="135"/>
      <c r="M39" s="135"/>
      <c r="N39" s="135"/>
      <c r="O39" s="135"/>
      <c r="P39" s="136"/>
      <c r="Q39" s="135"/>
      <c r="R39" s="136"/>
      <c r="T39" s="138" t="str">
        <f t="shared" si="11"/>
        <v/>
      </c>
      <c r="U39" s="160"/>
      <c r="V39" s="140" t="e">
        <f t="shared" si="9"/>
        <v>#DIV/0!</v>
      </c>
      <c r="W39" s="152"/>
      <c r="X39" s="48" t="e">
        <f t="shared" si="10"/>
        <v>#VALUE!</v>
      </c>
      <c r="Z39" s="355"/>
      <c r="AA39" s="355"/>
      <c r="AH39" s="358" t="s">
        <v>1657</v>
      </c>
      <c r="AI39" s="358"/>
      <c r="AJ39" s="358"/>
      <c r="AK39" s="358"/>
      <c r="AL39" s="358"/>
      <c r="AM39" s="358"/>
      <c r="AN39" s="358"/>
    </row>
    <row r="40" spans="2:40" ht="51" customHeight="1" x14ac:dyDescent="0.25">
      <c r="B40" s="301" t="s">
        <v>447</v>
      </c>
      <c r="C40" s="157" t="s">
        <v>448</v>
      </c>
      <c r="D40" s="128"/>
      <c r="E40" s="284"/>
      <c r="F40" s="284"/>
      <c r="G40" s="286"/>
      <c r="H40" s="128"/>
      <c r="I40" s="165"/>
      <c r="J40" s="165"/>
      <c r="K40" s="137">
        <f t="shared" si="7"/>
        <v>0</v>
      </c>
      <c r="L40" s="135"/>
      <c r="M40" s="135"/>
      <c r="N40" s="135"/>
      <c r="O40" s="135"/>
      <c r="P40" s="136"/>
      <c r="Q40" s="135"/>
      <c r="R40" s="136"/>
      <c r="T40" s="138" t="str">
        <f t="shared" si="11"/>
        <v/>
      </c>
      <c r="U40" s="160"/>
      <c r="V40" s="140" t="e">
        <f t="shared" si="9"/>
        <v>#DIV/0!</v>
      </c>
      <c r="W40" s="152"/>
      <c r="X40" s="48" t="e">
        <f t="shared" si="10"/>
        <v>#VALUE!</v>
      </c>
      <c r="Z40" s="355"/>
      <c r="AA40" s="355"/>
      <c r="AH40" s="358" t="s">
        <v>1658</v>
      </c>
      <c r="AI40" s="358"/>
      <c r="AJ40" s="358"/>
      <c r="AK40" s="358"/>
      <c r="AL40" s="358"/>
      <c r="AM40" s="358"/>
      <c r="AN40" s="358"/>
    </row>
    <row r="41" spans="2:40" ht="58.5" customHeight="1" x14ac:dyDescent="0.25">
      <c r="B41" s="301">
        <v>9</v>
      </c>
      <c r="C41" s="154" t="s">
        <v>449</v>
      </c>
      <c r="D41" s="128"/>
      <c r="E41" s="284" t="s">
        <v>450</v>
      </c>
      <c r="F41" s="284"/>
      <c r="G41" s="286"/>
      <c r="H41" s="128"/>
      <c r="I41" s="165"/>
      <c r="J41" s="137">
        <f>SUM(L41:Q41)</f>
        <v>0</v>
      </c>
      <c r="K41" s="137">
        <f t="shared" si="7"/>
        <v>0</v>
      </c>
      <c r="L41" s="135"/>
      <c r="M41" s="135"/>
      <c r="N41" s="135"/>
      <c r="O41" s="135"/>
      <c r="P41" s="136"/>
      <c r="Q41" s="135"/>
      <c r="R41" s="136"/>
      <c r="T41" s="138" t="str">
        <f t="shared" si="11"/>
        <v/>
      </c>
      <c r="U41" s="160" t="e">
        <f>1/$J$62</f>
        <v>#DIV/0!</v>
      </c>
      <c r="V41" s="140" t="e">
        <f t="shared" si="9"/>
        <v>#DIV/0!</v>
      </c>
      <c r="W41" s="152" t="e">
        <f>IF(R41=1,0,T41*U41)</f>
        <v>#VALUE!</v>
      </c>
      <c r="X41" s="48" t="e">
        <f t="shared" si="10"/>
        <v>#VALUE!</v>
      </c>
      <c r="Z41" s="355"/>
      <c r="AA41" s="355"/>
      <c r="AH41" s="358" t="s">
        <v>1659</v>
      </c>
      <c r="AI41" s="358"/>
      <c r="AJ41" s="358"/>
      <c r="AK41" s="358"/>
      <c r="AL41" s="358"/>
      <c r="AM41" s="358"/>
      <c r="AN41" s="358"/>
    </row>
    <row r="42" spans="2:40" ht="51.75" customHeight="1" x14ac:dyDescent="0.25">
      <c r="B42" s="301" t="s">
        <v>451</v>
      </c>
      <c r="C42" s="176" t="s">
        <v>452</v>
      </c>
      <c r="D42" s="133"/>
      <c r="E42" s="284" t="s">
        <v>453</v>
      </c>
      <c r="F42" s="284"/>
      <c r="G42" s="278" t="s">
        <v>454</v>
      </c>
      <c r="H42" s="133"/>
      <c r="I42" s="165"/>
      <c r="J42" s="165"/>
      <c r="K42" s="137">
        <f t="shared" si="7"/>
        <v>0</v>
      </c>
      <c r="L42" s="135"/>
      <c r="M42" s="135"/>
      <c r="N42" s="135"/>
      <c r="O42" s="135"/>
      <c r="P42" s="136"/>
      <c r="Q42" s="135"/>
      <c r="R42" s="136"/>
      <c r="T42" s="138" t="str">
        <f t="shared" si="11"/>
        <v/>
      </c>
      <c r="U42" s="160"/>
      <c r="V42" s="140" t="e">
        <f t="shared" ref="V42" si="12">1/$K$62</f>
        <v>#DIV/0!</v>
      </c>
      <c r="W42" s="152"/>
      <c r="X42" s="48" t="e">
        <f t="shared" si="10"/>
        <v>#VALUE!</v>
      </c>
      <c r="Z42" s="355"/>
      <c r="AA42" s="355"/>
      <c r="AH42" s="358" t="s">
        <v>1660</v>
      </c>
      <c r="AI42" s="358"/>
      <c r="AJ42" s="358"/>
      <c r="AK42" s="358"/>
      <c r="AL42" s="358"/>
      <c r="AM42" s="358"/>
      <c r="AN42" s="358"/>
    </row>
    <row r="43" spans="2:40" ht="49.5" customHeight="1" x14ac:dyDescent="0.25">
      <c r="B43" s="301" t="s">
        <v>455</v>
      </c>
      <c r="C43" s="156" t="s">
        <v>456</v>
      </c>
      <c r="D43" s="128"/>
      <c r="E43" s="284" t="s">
        <v>457</v>
      </c>
      <c r="F43" s="284"/>
      <c r="G43" s="286"/>
      <c r="H43" s="128"/>
      <c r="I43" s="165"/>
      <c r="J43" s="165"/>
      <c r="K43" s="137">
        <f t="shared" si="7"/>
        <v>0</v>
      </c>
      <c r="L43" s="135"/>
      <c r="M43" s="135"/>
      <c r="N43" s="135"/>
      <c r="O43" s="135"/>
      <c r="P43" s="136"/>
      <c r="Q43" s="135"/>
      <c r="R43" s="136"/>
      <c r="T43" s="138" t="str">
        <f t="shared" si="11"/>
        <v/>
      </c>
      <c r="U43" s="160"/>
      <c r="V43" s="140" t="e">
        <f t="shared" ref="V43" si="13">1/$K$62</f>
        <v>#DIV/0!</v>
      </c>
      <c r="W43" s="152"/>
      <c r="X43" s="48" t="e">
        <f t="shared" si="10"/>
        <v>#VALUE!</v>
      </c>
      <c r="Z43" s="355"/>
      <c r="AA43" s="355"/>
      <c r="AH43" s="358" t="s">
        <v>1661</v>
      </c>
      <c r="AI43" s="358"/>
      <c r="AJ43" s="358"/>
      <c r="AK43" s="358"/>
      <c r="AL43" s="358"/>
      <c r="AM43" s="358"/>
      <c r="AN43" s="358"/>
    </row>
    <row r="44" spans="2:40" ht="48" customHeight="1" x14ac:dyDescent="0.25">
      <c r="B44" s="301" t="s">
        <v>458</v>
      </c>
      <c r="C44" s="156" t="s">
        <v>459</v>
      </c>
      <c r="D44" s="128"/>
      <c r="E44" s="284" t="s">
        <v>460</v>
      </c>
      <c r="F44" s="284"/>
      <c r="G44" s="286"/>
      <c r="H44" s="128"/>
      <c r="I44" s="165"/>
      <c r="J44" s="165"/>
      <c r="K44" s="137">
        <f t="shared" si="7"/>
        <v>0</v>
      </c>
      <c r="L44" s="135"/>
      <c r="M44" s="135"/>
      <c r="N44" s="135"/>
      <c r="O44" s="135"/>
      <c r="P44" s="136"/>
      <c r="Q44" s="135"/>
      <c r="R44" s="136"/>
      <c r="T44" s="138" t="str">
        <f t="shared" si="11"/>
        <v/>
      </c>
      <c r="U44" s="160"/>
      <c r="V44" s="140" t="e">
        <f t="shared" ref="V44:V60" si="14">1/$K$62</f>
        <v>#DIV/0!</v>
      </c>
      <c r="W44" s="152"/>
      <c r="X44" s="48" t="e">
        <f t="shared" si="10"/>
        <v>#VALUE!</v>
      </c>
      <c r="Z44" s="355"/>
      <c r="AA44" s="355"/>
      <c r="AH44" s="358" t="s">
        <v>1662</v>
      </c>
      <c r="AI44" s="358"/>
      <c r="AJ44" s="358"/>
      <c r="AK44" s="358"/>
      <c r="AL44" s="358"/>
      <c r="AM44" s="358"/>
      <c r="AN44" s="358"/>
    </row>
    <row r="45" spans="2:40" ht="50.25" customHeight="1" x14ac:dyDescent="0.25">
      <c r="B45" s="301" t="s">
        <v>461</v>
      </c>
      <c r="C45" s="156" t="s">
        <v>462</v>
      </c>
      <c r="D45" s="128"/>
      <c r="E45" s="284" t="s">
        <v>463</v>
      </c>
      <c r="F45" s="284"/>
      <c r="G45" s="286"/>
      <c r="H45" s="128"/>
      <c r="I45" s="165"/>
      <c r="J45" s="165"/>
      <c r="K45" s="137">
        <f t="shared" si="7"/>
        <v>0</v>
      </c>
      <c r="L45" s="135"/>
      <c r="M45" s="135"/>
      <c r="N45" s="135"/>
      <c r="O45" s="135"/>
      <c r="P45" s="136"/>
      <c r="Q45" s="135"/>
      <c r="R45" s="136"/>
      <c r="T45" s="138" t="str">
        <f t="shared" si="11"/>
        <v/>
      </c>
      <c r="U45" s="160"/>
      <c r="V45" s="140" t="e">
        <f t="shared" si="14"/>
        <v>#DIV/0!</v>
      </c>
      <c r="W45" s="152"/>
      <c r="X45" s="48" t="e">
        <f t="shared" si="10"/>
        <v>#VALUE!</v>
      </c>
      <c r="Z45" s="355"/>
      <c r="AA45" s="355"/>
      <c r="AH45" s="358" t="s">
        <v>1663</v>
      </c>
      <c r="AI45" s="358"/>
      <c r="AJ45" s="358"/>
      <c r="AK45" s="358"/>
      <c r="AL45" s="358"/>
      <c r="AM45" s="358"/>
      <c r="AN45" s="358"/>
    </row>
    <row r="46" spans="2:40" ht="56.25" customHeight="1" x14ac:dyDescent="0.25">
      <c r="B46" s="301" t="s">
        <v>464</v>
      </c>
      <c r="C46" s="156" t="s">
        <v>465</v>
      </c>
      <c r="D46" s="128"/>
      <c r="E46" s="284" t="s">
        <v>466</v>
      </c>
      <c r="F46" s="284"/>
      <c r="G46" s="286"/>
      <c r="H46" s="128"/>
      <c r="I46" s="165"/>
      <c r="J46" s="165"/>
      <c r="K46" s="137">
        <f t="shared" si="7"/>
        <v>0</v>
      </c>
      <c r="L46" s="135"/>
      <c r="M46" s="135"/>
      <c r="N46" s="135"/>
      <c r="O46" s="135"/>
      <c r="P46" s="136"/>
      <c r="Q46" s="135"/>
      <c r="R46" s="136"/>
      <c r="T46" s="138" t="str">
        <f t="shared" si="11"/>
        <v/>
      </c>
      <c r="U46" s="160"/>
      <c r="V46" s="140" t="e">
        <f t="shared" si="14"/>
        <v>#DIV/0!</v>
      </c>
      <c r="W46" s="152"/>
      <c r="X46" s="48" t="e">
        <f t="shared" si="10"/>
        <v>#VALUE!</v>
      </c>
      <c r="Z46" s="355"/>
      <c r="AA46" s="355"/>
      <c r="AH46" s="358" t="s">
        <v>1664</v>
      </c>
      <c r="AI46" s="358"/>
      <c r="AJ46" s="358"/>
      <c r="AK46" s="358"/>
      <c r="AL46" s="358"/>
      <c r="AM46" s="358"/>
      <c r="AN46" s="358"/>
    </row>
    <row r="47" spans="2:40" ht="52.5" customHeight="1" x14ac:dyDescent="0.25">
      <c r="B47" s="301" t="s">
        <v>467</v>
      </c>
      <c r="C47" s="157" t="s">
        <v>468</v>
      </c>
      <c r="D47" s="189"/>
      <c r="E47" s="279" t="s">
        <v>469</v>
      </c>
      <c r="F47" s="279"/>
      <c r="G47" s="279"/>
      <c r="H47" s="139"/>
      <c r="I47" s="165"/>
      <c r="J47" s="165"/>
      <c r="K47" s="137">
        <f t="shared" si="7"/>
        <v>0</v>
      </c>
      <c r="L47" s="135"/>
      <c r="M47" s="135"/>
      <c r="N47" s="135"/>
      <c r="O47" s="135"/>
      <c r="P47" s="136"/>
      <c r="Q47" s="135"/>
      <c r="R47" s="136"/>
      <c r="T47" s="138" t="str">
        <f t="shared" si="11"/>
        <v/>
      </c>
      <c r="U47" s="160"/>
      <c r="V47" s="140" t="e">
        <f t="shared" si="14"/>
        <v>#DIV/0!</v>
      </c>
      <c r="W47" s="152"/>
      <c r="X47" s="48" t="e">
        <f t="shared" si="10"/>
        <v>#VALUE!</v>
      </c>
      <c r="Z47" s="355"/>
      <c r="AA47" s="355"/>
      <c r="AH47" s="358" t="s">
        <v>1665</v>
      </c>
      <c r="AI47" s="358"/>
      <c r="AJ47" s="358"/>
      <c r="AK47" s="358"/>
      <c r="AL47" s="358"/>
      <c r="AM47" s="358"/>
      <c r="AN47" s="358"/>
    </row>
    <row r="48" spans="2:40" ht="54.75" customHeight="1" x14ac:dyDescent="0.25">
      <c r="B48" s="301">
        <v>10</v>
      </c>
      <c r="C48" s="154" t="s">
        <v>470</v>
      </c>
      <c r="D48" s="128"/>
      <c r="E48" s="284" t="s">
        <v>471</v>
      </c>
      <c r="F48" s="284"/>
      <c r="G48" s="286"/>
      <c r="H48" s="128"/>
      <c r="I48" s="165"/>
      <c r="J48" s="137">
        <f>SUM(L48:Q48)</f>
        <v>0</v>
      </c>
      <c r="K48" s="137">
        <f t="shared" si="7"/>
        <v>0</v>
      </c>
      <c r="L48" s="135"/>
      <c r="M48" s="135"/>
      <c r="N48" s="135"/>
      <c r="O48" s="135"/>
      <c r="P48" s="136"/>
      <c r="Q48" s="135"/>
      <c r="R48" s="136"/>
      <c r="T48" s="138" t="str">
        <f t="shared" si="11"/>
        <v/>
      </c>
      <c r="U48" s="160" t="e">
        <f>1/$J$62</f>
        <v>#DIV/0!</v>
      </c>
      <c r="V48" s="140" t="e">
        <f t="shared" si="14"/>
        <v>#DIV/0!</v>
      </c>
      <c r="W48" s="152" t="e">
        <f>IF(R48=1,0,T48*U48)</f>
        <v>#VALUE!</v>
      </c>
      <c r="X48" s="48" t="e">
        <f t="shared" si="10"/>
        <v>#VALUE!</v>
      </c>
      <c r="Z48" s="355"/>
      <c r="AA48" s="355"/>
      <c r="AH48" s="358" t="s">
        <v>1666</v>
      </c>
      <c r="AI48" s="358"/>
      <c r="AJ48" s="358"/>
      <c r="AK48" s="358"/>
      <c r="AL48" s="358"/>
      <c r="AM48" s="358"/>
      <c r="AN48" s="358"/>
    </row>
    <row r="49" spans="2:40" ht="50.25" customHeight="1" x14ac:dyDescent="0.25">
      <c r="B49" s="301" t="s">
        <v>472</v>
      </c>
      <c r="C49" s="155" t="s">
        <v>473</v>
      </c>
      <c r="D49" s="128"/>
      <c r="E49" s="284" t="s">
        <v>474</v>
      </c>
      <c r="F49" s="284"/>
      <c r="G49" s="286"/>
      <c r="H49" s="128"/>
      <c r="I49" s="165"/>
      <c r="J49" s="165"/>
      <c r="K49" s="137">
        <f t="shared" si="7"/>
        <v>0</v>
      </c>
      <c r="L49" s="135"/>
      <c r="M49" s="135"/>
      <c r="N49" s="135"/>
      <c r="O49" s="135"/>
      <c r="P49" s="136"/>
      <c r="Q49" s="135"/>
      <c r="R49" s="136"/>
      <c r="T49" s="138" t="str">
        <f t="shared" si="11"/>
        <v/>
      </c>
      <c r="U49" s="160"/>
      <c r="V49" s="140" t="e">
        <f t="shared" si="14"/>
        <v>#DIV/0!</v>
      </c>
      <c r="W49" s="152"/>
      <c r="X49" s="48" t="e">
        <f t="shared" si="10"/>
        <v>#VALUE!</v>
      </c>
      <c r="Z49" s="355"/>
      <c r="AA49" s="355"/>
      <c r="AH49" s="358" t="s">
        <v>1667</v>
      </c>
      <c r="AI49" s="358"/>
      <c r="AJ49" s="358"/>
      <c r="AK49" s="358"/>
      <c r="AL49" s="358"/>
      <c r="AM49" s="358"/>
      <c r="AN49" s="358"/>
    </row>
    <row r="50" spans="2:40" ht="50.25" customHeight="1" x14ac:dyDescent="0.25">
      <c r="B50" s="301" t="s">
        <v>475</v>
      </c>
      <c r="C50" s="157" t="s">
        <v>476</v>
      </c>
      <c r="D50" s="128"/>
      <c r="E50" s="284" t="s">
        <v>477</v>
      </c>
      <c r="F50" s="284"/>
      <c r="G50" s="286"/>
      <c r="H50" s="128"/>
      <c r="I50" s="165"/>
      <c r="J50" s="165"/>
      <c r="K50" s="137">
        <f t="shared" si="7"/>
        <v>0</v>
      </c>
      <c r="L50" s="135"/>
      <c r="M50" s="135"/>
      <c r="N50" s="135"/>
      <c r="O50" s="135"/>
      <c r="P50" s="136"/>
      <c r="Q50" s="135"/>
      <c r="R50" s="136"/>
      <c r="T50" s="138" t="str">
        <f t="shared" si="11"/>
        <v/>
      </c>
      <c r="U50" s="160"/>
      <c r="V50" s="140" t="e">
        <f t="shared" si="14"/>
        <v>#DIV/0!</v>
      </c>
      <c r="W50" s="152"/>
      <c r="X50" s="48" t="e">
        <f t="shared" si="10"/>
        <v>#VALUE!</v>
      </c>
      <c r="Z50" s="355"/>
      <c r="AA50" s="355"/>
      <c r="AH50" s="358" t="s">
        <v>1668</v>
      </c>
      <c r="AI50" s="358"/>
      <c r="AJ50" s="358"/>
      <c r="AK50" s="358"/>
      <c r="AL50" s="358"/>
      <c r="AM50" s="358"/>
      <c r="AN50" s="358"/>
    </row>
    <row r="51" spans="2:40" ht="49.5" customHeight="1" x14ac:dyDescent="0.25">
      <c r="B51" s="301">
        <v>11</v>
      </c>
      <c r="C51" s="154" t="s">
        <v>478</v>
      </c>
      <c r="D51" s="128"/>
      <c r="E51" s="284"/>
      <c r="F51" s="284"/>
      <c r="G51" s="278" t="s">
        <v>479</v>
      </c>
      <c r="H51" s="128"/>
      <c r="I51" s="165"/>
      <c r="J51" s="137">
        <f>SUM(L51:Q51)</f>
        <v>0</v>
      </c>
      <c r="K51" s="137">
        <f t="shared" ref="K51" si="15">SUM(L51:Q51)</f>
        <v>0</v>
      </c>
      <c r="L51" s="135"/>
      <c r="M51" s="135"/>
      <c r="N51" s="135"/>
      <c r="O51" s="135"/>
      <c r="P51" s="136"/>
      <c r="Q51" s="135"/>
      <c r="R51" s="136"/>
      <c r="T51" s="138" t="str">
        <f t="shared" ref="T51" si="16">IF(SUM(L51:Q51)=1,((L51*0)+(M51*20)+(N51*40)+(O51*60)+(P51*80)+(Q51*100)),"")</f>
        <v/>
      </c>
      <c r="U51" s="160" t="e">
        <f>1/$J$62</f>
        <v>#DIV/0!</v>
      </c>
      <c r="V51" s="140" t="e">
        <f t="shared" si="14"/>
        <v>#DIV/0!</v>
      </c>
      <c r="W51" s="152" t="e">
        <f>IF(R51=1,0,T51*U51)</f>
        <v>#VALUE!</v>
      </c>
      <c r="X51" s="48" t="e">
        <f t="shared" ref="X51" si="17">IF(R51=1,0,T51*V51)</f>
        <v>#VALUE!</v>
      </c>
      <c r="Z51" s="355"/>
      <c r="AA51" s="355"/>
      <c r="AH51" s="357" t="s">
        <v>1669</v>
      </c>
      <c r="AI51" s="357"/>
      <c r="AJ51" s="357"/>
      <c r="AK51" s="357"/>
      <c r="AL51" s="357"/>
      <c r="AM51" s="357"/>
      <c r="AN51" s="357"/>
    </row>
    <row r="52" spans="2:40" ht="46.5" customHeight="1" x14ac:dyDescent="0.25">
      <c r="B52" s="301" t="s">
        <v>480</v>
      </c>
      <c r="C52" s="155" t="s">
        <v>481</v>
      </c>
      <c r="D52" s="128"/>
      <c r="E52" s="284"/>
      <c r="F52" s="284"/>
      <c r="G52" s="278" t="s">
        <v>482</v>
      </c>
      <c r="H52" s="128"/>
      <c r="I52" s="165"/>
      <c r="J52" s="165"/>
      <c r="K52" s="137">
        <f t="shared" ref="K52" si="18">SUM(L52:Q52)</f>
        <v>0</v>
      </c>
      <c r="L52" s="135"/>
      <c r="M52" s="135"/>
      <c r="N52" s="135"/>
      <c r="O52" s="135"/>
      <c r="P52" s="136"/>
      <c r="Q52" s="135"/>
      <c r="R52" s="136"/>
      <c r="T52" s="138" t="str">
        <f t="shared" ref="T52" si="19">IF(SUM(L52:Q52)=1,((L52*0)+(M52*20)+(N52*40)+(O52*60)+(P52*80)+(Q52*100)),"")</f>
        <v/>
      </c>
      <c r="U52" s="160"/>
      <c r="V52" s="140" t="e">
        <f t="shared" si="14"/>
        <v>#DIV/0!</v>
      </c>
      <c r="W52" s="152"/>
      <c r="X52" s="48" t="e">
        <f t="shared" ref="X52" si="20">IF(R52=1,0,T52*V52)</f>
        <v>#VALUE!</v>
      </c>
      <c r="Z52" s="355"/>
      <c r="AA52" s="355"/>
      <c r="AH52" s="358" t="s">
        <v>1670</v>
      </c>
      <c r="AI52" s="358"/>
      <c r="AJ52" s="358"/>
      <c r="AK52" s="358"/>
      <c r="AL52" s="358"/>
      <c r="AM52" s="358"/>
      <c r="AN52" s="358"/>
    </row>
    <row r="53" spans="2:40" ht="48.75" customHeight="1" x14ac:dyDescent="0.25">
      <c r="B53" s="301" t="s">
        <v>483</v>
      </c>
      <c r="C53" s="157" t="s">
        <v>484</v>
      </c>
      <c r="D53" s="189"/>
      <c r="E53" s="279"/>
      <c r="F53" s="279"/>
      <c r="G53" s="278" t="s">
        <v>485</v>
      </c>
      <c r="I53" s="165"/>
      <c r="J53" s="165"/>
      <c r="K53" s="137">
        <f t="shared" ref="K53:K60" si="21">SUM(L53:Q53)</f>
        <v>0</v>
      </c>
      <c r="L53" s="135"/>
      <c r="M53" s="135"/>
      <c r="N53" s="135"/>
      <c r="O53" s="135"/>
      <c r="P53" s="136"/>
      <c r="Q53" s="135"/>
      <c r="R53" s="136"/>
      <c r="T53" s="138" t="str">
        <f t="shared" ref="T53:T60" si="22">IF(SUM(L53:Q53)=1,((L53*0)+(M53*20)+(N53*40)+(O53*60)+(P53*80)+(Q53*100)),"")</f>
        <v/>
      </c>
      <c r="U53" s="160"/>
      <c r="V53" s="140" t="e">
        <f t="shared" si="14"/>
        <v>#DIV/0!</v>
      </c>
      <c r="W53" s="152"/>
      <c r="X53" s="48" t="e">
        <f t="shared" ref="X53:X60" si="23">IF(R53=1,0,T53*V53)</f>
        <v>#VALUE!</v>
      </c>
      <c r="Z53" s="355"/>
      <c r="AA53" s="355"/>
      <c r="AH53" s="358" t="s">
        <v>1671</v>
      </c>
      <c r="AI53" s="358"/>
      <c r="AJ53" s="358"/>
      <c r="AK53" s="358"/>
      <c r="AL53" s="358"/>
      <c r="AM53" s="358"/>
      <c r="AN53" s="358"/>
    </row>
    <row r="54" spans="2:40" ht="61.5" customHeight="1" x14ac:dyDescent="0.25">
      <c r="B54" s="301">
        <v>12</v>
      </c>
      <c r="C54" s="154" t="s">
        <v>486</v>
      </c>
      <c r="D54" s="189"/>
      <c r="E54" s="279" t="s">
        <v>487</v>
      </c>
      <c r="F54" s="279"/>
      <c r="G54" s="278" t="s">
        <v>488</v>
      </c>
      <c r="I54" s="165"/>
      <c r="J54" s="137">
        <f>SUM(L54:Q54)</f>
        <v>0</v>
      </c>
      <c r="K54" s="137">
        <f t="shared" si="21"/>
        <v>0</v>
      </c>
      <c r="L54" s="135"/>
      <c r="M54" s="135"/>
      <c r="N54" s="135"/>
      <c r="O54" s="135"/>
      <c r="P54" s="136"/>
      <c r="Q54" s="135"/>
      <c r="R54" s="136"/>
      <c r="T54" s="138" t="str">
        <f t="shared" si="22"/>
        <v/>
      </c>
      <c r="U54" s="160" t="e">
        <f>1/$J$62</f>
        <v>#DIV/0!</v>
      </c>
      <c r="V54" s="140" t="e">
        <f t="shared" si="14"/>
        <v>#DIV/0!</v>
      </c>
      <c r="W54" s="199" t="e">
        <f>IF(R54=1,0,T54*U54)</f>
        <v>#VALUE!</v>
      </c>
      <c r="X54" s="48" t="e">
        <f t="shared" si="23"/>
        <v>#VALUE!</v>
      </c>
      <c r="Z54" s="355"/>
      <c r="AA54" s="355"/>
      <c r="AH54" s="358" t="s">
        <v>1672</v>
      </c>
      <c r="AI54" s="358"/>
      <c r="AJ54" s="358"/>
      <c r="AK54" s="358"/>
      <c r="AL54" s="358"/>
      <c r="AM54" s="358"/>
      <c r="AN54" s="358"/>
    </row>
    <row r="55" spans="2:40" ht="46.5" customHeight="1" x14ac:dyDescent="0.25">
      <c r="B55" s="301" t="s">
        <v>489</v>
      </c>
      <c r="C55" s="155" t="s">
        <v>490</v>
      </c>
      <c r="D55" s="189"/>
      <c r="E55" s="279" t="s">
        <v>491</v>
      </c>
      <c r="F55" s="279"/>
      <c r="G55" s="279"/>
      <c r="I55" s="165"/>
      <c r="J55" s="165"/>
      <c r="K55" s="137">
        <f t="shared" si="21"/>
        <v>0</v>
      </c>
      <c r="L55" s="135"/>
      <c r="M55" s="135"/>
      <c r="N55" s="135"/>
      <c r="O55" s="135"/>
      <c r="P55" s="136"/>
      <c r="Q55" s="135"/>
      <c r="R55" s="136"/>
      <c r="T55" s="138" t="str">
        <f t="shared" si="22"/>
        <v/>
      </c>
      <c r="U55" s="160"/>
      <c r="V55" s="140" t="e">
        <f t="shared" si="14"/>
        <v>#DIV/0!</v>
      </c>
      <c r="W55" s="152"/>
      <c r="X55" s="48" t="e">
        <f t="shared" si="23"/>
        <v>#VALUE!</v>
      </c>
      <c r="Z55" s="355"/>
      <c r="AA55" s="355"/>
      <c r="AH55" s="358" t="s">
        <v>1673</v>
      </c>
      <c r="AI55" s="358"/>
      <c r="AJ55" s="358"/>
      <c r="AK55" s="358"/>
      <c r="AL55" s="358"/>
      <c r="AM55" s="358"/>
      <c r="AN55" s="358"/>
    </row>
    <row r="56" spans="2:40" ht="49.5" customHeight="1" x14ac:dyDescent="0.25">
      <c r="B56" s="301" t="s">
        <v>492</v>
      </c>
      <c r="C56" s="156" t="s">
        <v>493</v>
      </c>
      <c r="D56" s="189"/>
      <c r="E56" s="279" t="s">
        <v>494</v>
      </c>
      <c r="F56" s="279"/>
      <c r="G56" s="278" t="s">
        <v>495</v>
      </c>
      <c r="I56" s="165"/>
      <c r="J56" s="165"/>
      <c r="K56" s="137">
        <f t="shared" si="21"/>
        <v>0</v>
      </c>
      <c r="L56" s="135"/>
      <c r="M56" s="135"/>
      <c r="N56" s="135"/>
      <c r="O56" s="135"/>
      <c r="P56" s="136"/>
      <c r="Q56" s="135"/>
      <c r="R56" s="136"/>
      <c r="T56" s="138" t="str">
        <f t="shared" si="22"/>
        <v/>
      </c>
      <c r="U56" s="160"/>
      <c r="V56" s="140" t="e">
        <f t="shared" si="14"/>
        <v>#DIV/0!</v>
      </c>
      <c r="W56" s="152"/>
      <c r="X56" s="48" t="e">
        <f t="shared" si="23"/>
        <v>#VALUE!</v>
      </c>
      <c r="Z56" s="355"/>
      <c r="AA56" s="355"/>
      <c r="AH56" s="358" t="s">
        <v>1674</v>
      </c>
      <c r="AI56" s="358"/>
      <c r="AJ56" s="358"/>
      <c r="AK56" s="358"/>
      <c r="AL56" s="358"/>
      <c r="AM56" s="358"/>
      <c r="AN56" s="358"/>
    </row>
    <row r="57" spans="2:40" ht="53.25" customHeight="1" x14ac:dyDescent="0.25">
      <c r="B57" s="301" t="s">
        <v>496</v>
      </c>
      <c r="C57" s="156" t="s">
        <v>497</v>
      </c>
      <c r="D57" s="189"/>
      <c r="E57" s="279" t="s">
        <v>498</v>
      </c>
      <c r="F57" s="279"/>
      <c r="G57" s="279"/>
      <c r="I57" s="165"/>
      <c r="J57" s="165"/>
      <c r="K57" s="137">
        <f t="shared" si="21"/>
        <v>0</v>
      </c>
      <c r="L57" s="135"/>
      <c r="M57" s="135"/>
      <c r="N57" s="135"/>
      <c r="O57" s="135"/>
      <c r="P57" s="136"/>
      <c r="Q57" s="135"/>
      <c r="R57" s="136"/>
      <c r="T57" s="138" t="str">
        <f t="shared" si="22"/>
        <v/>
      </c>
      <c r="U57" s="160"/>
      <c r="V57" s="140" t="e">
        <f t="shared" si="14"/>
        <v>#DIV/0!</v>
      </c>
      <c r="W57" s="152"/>
      <c r="X57" s="48" t="e">
        <f t="shared" si="23"/>
        <v>#VALUE!</v>
      </c>
      <c r="Z57" s="355"/>
      <c r="AA57" s="355"/>
      <c r="AH57" s="358" t="s">
        <v>1675</v>
      </c>
      <c r="AI57" s="358"/>
      <c r="AJ57" s="358"/>
      <c r="AK57" s="358"/>
      <c r="AL57" s="358"/>
      <c r="AM57" s="358"/>
      <c r="AN57" s="358"/>
    </row>
    <row r="58" spans="2:40" ht="48.75" customHeight="1" x14ac:dyDescent="0.25">
      <c r="B58" s="301" t="s">
        <v>499</v>
      </c>
      <c r="C58" s="156" t="s">
        <v>500</v>
      </c>
      <c r="D58" s="189"/>
      <c r="E58" s="279" t="s">
        <v>501</v>
      </c>
      <c r="F58" s="279"/>
      <c r="G58" s="279"/>
      <c r="I58" s="165"/>
      <c r="J58" s="165"/>
      <c r="K58" s="137">
        <f t="shared" si="21"/>
        <v>0</v>
      </c>
      <c r="L58" s="135"/>
      <c r="M58" s="135"/>
      <c r="N58" s="135"/>
      <c r="O58" s="135"/>
      <c r="P58" s="136"/>
      <c r="Q58" s="135"/>
      <c r="R58" s="136"/>
      <c r="T58" s="138" t="str">
        <f t="shared" si="22"/>
        <v/>
      </c>
      <c r="U58" s="160"/>
      <c r="V58" s="140" t="e">
        <f t="shared" si="14"/>
        <v>#DIV/0!</v>
      </c>
      <c r="W58" s="152"/>
      <c r="X58" s="48" t="e">
        <f t="shared" si="23"/>
        <v>#VALUE!</v>
      </c>
      <c r="Z58" s="355"/>
      <c r="AA58" s="355"/>
      <c r="AH58" s="358" t="s">
        <v>1676</v>
      </c>
      <c r="AI58" s="358"/>
      <c r="AJ58" s="358"/>
      <c r="AK58" s="358"/>
      <c r="AL58" s="358"/>
      <c r="AM58" s="358"/>
      <c r="AN58" s="358"/>
    </row>
    <row r="59" spans="2:40" ht="51.75" customHeight="1" x14ac:dyDescent="0.25">
      <c r="B59" s="301" t="s">
        <v>502</v>
      </c>
      <c r="C59" s="156" t="s">
        <v>503</v>
      </c>
      <c r="D59" s="189"/>
      <c r="E59" s="279" t="s">
        <v>504</v>
      </c>
      <c r="F59" s="279"/>
      <c r="G59" s="278" t="s">
        <v>505</v>
      </c>
      <c r="I59" s="165"/>
      <c r="J59" s="165"/>
      <c r="K59" s="137">
        <f t="shared" si="21"/>
        <v>0</v>
      </c>
      <c r="L59" s="135"/>
      <c r="M59" s="135"/>
      <c r="N59" s="135"/>
      <c r="O59" s="135"/>
      <c r="P59" s="136"/>
      <c r="Q59" s="135"/>
      <c r="R59" s="136"/>
      <c r="T59" s="138" t="str">
        <f t="shared" si="22"/>
        <v/>
      </c>
      <c r="U59" s="160"/>
      <c r="V59" s="140" t="e">
        <f t="shared" si="14"/>
        <v>#DIV/0!</v>
      </c>
      <c r="W59" s="152"/>
      <c r="X59" s="48" t="e">
        <f t="shared" si="23"/>
        <v>#VALUE!</v>
      </c>
      <c r="Z59" s="355"/>
      <c r="AA59" s="355"/>
      <c r="AH59" s="358" t="s">
        <v>1677</v>
      </c>
      <c r="AI59" s="358"/>
      <c r="AJ59" s="358"/>
      <c r="AK59" s="358"/>
      <c r="AL59" s="358"/>
      <c r="AM59" s="358"/>
      <c r="AN59" s="358"/>
    </row>
    <row r="60" spans="2:40" ht="63.75" customHeight="1" x14ac:dyDescent="0.25">
      <c r="B60" s="301" t="s">
        <v>506</v>
      </c>
      <c r="C60" s="157" t="s">
        <v>507</v>
      </c>
      <c r="D60" s="189"/>
      <c r="E60" s="279" t="s">
        <v>508</v>
      </c>
      <c r="F60" s="279"/>
      <c r="G60" s="279"/>
      <c r="I60" s="165"/>
      <c r="J60" s="165"/>
      <c r="K60" s="137">
        <f t="shared" si="21"/>
        <v>0</v>
      </c>
      <c r="L60" s="135"/>
      <c r="M60" s="135"/>
      <c r="N60" s="135"/>
      <c r="O60" s="135"/>
      <c r="P60" s="136"/>
      <c r="Q60" s="135"/>
      <c r="R60" s="136"/>
      <c r="T60" s="138" t="str">
        <f t="shared" si="22"/>
        <v/>
      </c>
      <c r="U60" s="160"/>
      <c r="V60" s="140" t="e">
        <f t="shared" si="14"/>
        <v>#DIV/0!</v>
      </c>
      <c r="W60" s="152"/>
      <c r="X60" s="48" t="e">
        <f t="shared" si="23"/>
        <v>#VALUE!</v>
      </c>
      <c r="Z60" s="355"/>
      <c r="AA60" s="355"/>
      <c r="AH60" s="358" t="s">
        <v>1678</v>
      </c>
      <c r="AI60" s="358"/>
      <c r="AJ60" s="358"/>
      <c r="AK60" s="358"/>
      <c r="AL60" s="358"/>
      <c r="AM60" s="358"/>
      <c r="AN60" s="358"/>
    </row>
    <row r="61" spans="2:40" x14ac:dyDescent="0.25">
      <c r="C61" s="165"/>
      <c r="G61" s="116"/>
    </row>
    <row r="62" spans="2:40" x14ac:dyDescent="0.25">
      <c r="C62" s="165"/>
      <c r="J62" s="163">
        <f>SUM(J10:J60)</f>
        <v>0</v>
      </c>
      <c r="K62" s="163">
        <f>SUM(K10:K60)</f>
        <v>0</v>
      </c>
      <c r="S62" s="131" t="s">
        <v>509</v>
      </c>
      <c r="T62" s="142">
        <f>SUMIF(J62,12-W64,W62)</f>
        <v>0</v>
      </c>
      <c r="W62" s="184" t="e">
        <f>SUM(W10:W60)</f>
        <v>#VALUE!</v>
      </c>
      <c r="X62" s="184" t="e">
        <f>SUM(X10:X60)</f>
        <v>#VALUE!</v>
      </c>
    </row>
    <row r="63" spans="2:40" x14ac:dyDescent="0.25">
      <c r="C63" s="165"/>
      <c r="S63" s="131" t="s">
        <v>510</v>
      </c>
      <c r="T63" s="142">
        <f>SUMIF(K62,51-W65,X62)</f>
        <v>0</v>
      </c>
      <c r="Y63" s="141"/>
    </row>
    <row r="64" spans="2:40" x14ac:dyDescent="0.25">
      <c r="C64" s="165"/>
      <c r="V64" s="163" t="s">
        <v>517</v>
      </c>
      <c r="W64" s="163">
        <f>SUM(R10,R12,R14,R16,R17,R25,R26,R34,R41,R48,R51,R54)</f>
        <v>0</v>
      </c>
      <c r="Y64" s="141"/>
    </row>
    <row r="65" spans="3:33" x14ac:dyDescent="0.25">
      <c r="C65" s="165"/>
      <c r="V65" s="163" t="s">
        <v>518</v>
      </c>
      <c r="W65" s="163">
        <f>SUM(R10:R60)</f>
        <v>0</v>
      </c>
    </row>
    <row r="66" spans="3:33" ht="13.5" customHeight="1" x14ac:dyDescent="0.25">
      <c r="C66" s="165"/>
    </row>
    <row r="67" spans="3:33" x14ac:dyDescent="0.25">
      <c r="C67" s="165"/>
    </row>
    <row r="74" spans="3:33" ht="22.5" customHeight="1" x14ac:dyDescent="0.25">
      <c r="AB74" s="164"/>
      <c r="AC74" s="164"/>
      <c r="AD74" s="164"/>
    </row>
    <row r="76" spans="3:33" ht="15" customHeight="1" x14ac:dyDescent="0.25">
      <c r="AB76" s="164"/>
      <c r="AC76" s="164"/>
      <c r="AD76" s="164"/>
      <c r="AE76" s="164"/>
      <c r="AF76" s="164"/>
      <c r="AG76" s="164"/>
    </row>
  </sheetData>
  <sheetProtection formatCells="0" formatColumns="0" formatRows="0" insertColumns="0" insertRows="0" insertHyperlinks="0" deleteColumns="0" deleteRows="0" sort="0" autoFilter="0" pivotTables="0"/>
  <mergeCells count="108">
    <mergeCell ref="C6:S6"/>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 ref="Z47:AA47"/>
    <mergeCell ref="Z32:AA32"/>
    <mergeCell ref="Z33:AA33"/>
    <mergeCell ref="Z34:AA34"/>
    <mergeCell ref="Z35:AA35"/>
    <mergeCell ref="Z36:AA36"/>
    <mergeCell ref="Z48:AA48"/>
    <mergeCell ref="Z49:AA49"/>
    <mergeCell ref="Z50:AA50"/>
    <mergeCell ref="Z51:AA51"/>
    <mergeCell ref="Z44:AA44"/>
    <mergeCell ref="Z45:AA45"/>
    <mergeCell ref="Z46:AA46"/>
    <mergeCell ref="Z29:AA29"/>
    <mergeCell ref="Z30:AA30"/>
    <mergeCell ref="Z31:AA31"/>
    <mergeCell ref="Z43:AA43"/>
    <mergeCell ref="Z42:AA42"/>
    <mergeCell ref="Z37:AA37"/>
    <mergeCell ref="J7:R7"/>
    <mergeCell ref="C1:W1"/>
    <mergeCell ref="C2:V2"/>
    <mergeCell ref="C3:V3"/>
    <mergeCell ref="E7:E8"/>
    <mergeCell ref="G7:G8"/>
    <mergeCell ref="C7:C8"/>
    <mergeCell ref="T7:V7"/>
    <mergeCell ref="L5:AD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showRowColHeaders="0" zoomScale="90" zoomScaleNormal="90" workbookViewId="0">
      <pane ySplit="8" topLeftCell="A14" activePane="bottomLeft" state="frozen"/>
      <selection pane="bottomLeft" activeCell="AG12" sqref="AG12:AM12"/>
    </sheetView>
  </sheetViews>
  <sheetFormatPr defaultRowHeight="15" outlineLevelCol="1" x14ac:dyDescent="0.25"/>
  <cols>
    <col min="1" max="1" width="1.7109375" style="163" customWidth="1"/>
    <col min="2" max="2" width="4.85546875" style="163" customWidth="1"/>
    <col min="3" max="3" width="65.85546875" style="163" customWidth="1"/>
    <col min="4" max="4" width="2.5703125" style="163" customWidth="1" outlineLevel="1"/>
    <col min="5" max="5" width="6" style="163" customWidth="1" outlineLevel="1"/>
    <col min="6" max="6" width="2.5703125" style="163" customWidth="1" outlineLevel="1"/>
    <col min="7" max="7" width="5.2851562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6.85546875" style="163" customWidth="1"/>
    <col min="19" max="19" width="13.28515625" style="163" customWidth="1"/>
    <col min="20" max="20" width="8.28515625" style="163" hidden="1" customWidth="1"/>
    <col min="21" max="21" width="9.7109375"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6.75" customHeight="1" x14ac:dyDescent="0.25">
      <c r="B1" s="185"/>
      <c r="C1" s="363" t="s">
        <v>519</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1679</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1680</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66"/>
      <c r="J5" s="366"/>
      <c r="K5" s="366"/>
      <c r="L5" s="366"/>
      <c r="M5" s="366"/>
      <c r="N5" s="366"/>
      <c r="O5" s="366"/>
      <c r="P5" s="366"/>
      <c r="Q5" s="366"/>
      <c r="R5" s="366"/>
      <c r="S5" s="366"/>
      <c r="T5" s="366"/>
      <c r="U5" s="366"/>
      <c r="V5" s="366"/>
      <c r="W5" s="366"/>
      <c r="X5" s="366"/>
      <c r="Y5" s="366"/>
      <c r="Z5" s="366"/>
      <c r="AA5" s="366"/>
      <c r="AB5" s="366"/>
      <c r="AC5" s="366"/>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2:39" s="166" customFormat="1" ht="37.5" customHeight="1" x14ac:dyDescent="0.25">
      <c r="B7" s="181"/>
      <c r="C7" s="356" t="s">
        <v>520</v>
      </c>
      <c r="D7" s="338"/>
      <c r="E7" s="359" t="s">
        <v>521</v>
      </c>
      <c r="F7" s="339"/>
      <c r="G7" s="359" t="s">
        <v>522</v>
      </c>
      <c r="H7" s="169"/>
      <c r="I7" s="361" t="s">
        <v>1694</v>
      </c>
      <c r="J7" s="362"/>
      <c r="K7" s="362"/>
      <c r="L7" s="362"/>
      <c r="M7" s="362"/>
      <c r="N7" s="362"/>
      <c r="O7" s="362"/>
      <c r="P7" s="362"/>
      <c r="Q7" s="362"/>
      <c r="R7" s="169"/>
      <c r="S7" s="360" t="s">
        <v>523</v>
      </c>
      <c r="T7" s="360"/>
      <c r="U7" s="360"/>
      <c r="V7" s="170"/>
      <c r="W7" s="170"/>
      <c r="X7" s="170"/>
      <c r="Y7" s="170"/>
      <c r="AG7" s="356" t="s">
        <v>524</v>
      </c>
      <c r="AH7" s="356"/>
      <c r="AI7" s="356"/>
      <c r="AJ7" s="356"/>
      <c r="AK7" s="356"/>
      <c r="AL7" s="356"/>
      <c r="AM7" s="356"/>
    </row>
    <row r="8" spans="2:39" s="166" customFormat="1" ht="80.25" customHeight="1" x14ac:dyDescent="0.25">
      <c r="B8" s="181"/>
      <c r="C8" s="356"/>
      <c r="D8" s="338"/>
      <c r="E8" s="359"/>
      <c r="F8" s="340"/>
      <c r="G8" s="359"/>
      <c r="H8" s="171"/>
      <c r="I8" s="172" t="s">
        <v>550</v>
      </c>
      <c r="J8" s="172" t="s">
        <v>551</v>
      </c>
      <c r="K8" s="192">
        <v>0</v>
      </c>
      <c r="L8" s="192">
        <v>0.2</v>
      </c>
      <c r="M8" s="192">
        <v>0.4</v>
      </c>
      <c r="N8" s="192">
        <v>0.6</v>
      </c>
      <c r="O8" s="192">
        <v>0.8</v>
      </c>
      <c r="P8" s="192">
        <v>1</v>
      </c>
      <c r="Q8" s="193" t="s">
        <v>525</v>
      </c>
      <c r="S8" s="174"/>
      <c r="T8" s="174" t="s">
        <v>552</v>
      </c>
      <c r="U8" s="173" t="s">
        <v>553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554</v>
      </c>
      <c r="W9" s="163" t="s">
        <v>555</v>
      </c>
      <c r="Y9" s="131" t="s">
        <v>526</v>
      </c>
    </row>
    <row r="10" spans="2:39" ht="48" customHeight="1" x14ac:dyDescent="0.45">
      <c r="B10" s="301">
        <v>1</v>
      </c>
      <c r="C10" s="154" t="s">
        <v>527</v>
      </c>
      <c r="D10" s="139"/>
      <c r="E10" s="283" t="s">
        <v>528</v>
      </c>
      <c r="F10" s="139"/>
      <c r="G10" s="204"/>
      <c r="H10" s="165"/>
      <c r="I10" s="137">
        <f>SUM(K10:P10)</f>
        <v>0</v>
      </c>
      <c r="J10" s="137">
        <f t="shared" ref="J10" si="0">SUM(K10:P10)</f>
        <v>0</v>
      </c>
      <c r="K10" s="135"/>
      <c r="L10" s="135"/>
      <c r="M10" s="135"/>
      <c r="N10" s="135"/>
      <c r="O10" s="136"/>
      <c r="P10" s="197"/>
      <c r="Q10" s="136"/>
      <c r="S10" s="138" t="str">
        <f>IF(SUM(K10:P10)=1,((K10*0)+(L10*20)+(M10*40)+(N10*60)+(O10*80)+(P10*100)),"")</f>
        <v/>
      </c>
      <c r="T10" s="160" t="e">
        <f>1/$I$19</f>
        <v>#DIV/0!</v>
      </c>
      <c r="U10" s="140" t="e">
        <f t="shared" ref="U10" si="1">1/$J$19</f>
        <v>#DIV/0!</v>
      </c>
      <c r="V10" s="152" t="e">
        <f>IF(Q10=1,0,S10*T10)</f>
        <v>#VALUE!</v>
      </c>
      <c r="W10" s="48" t="e">
        <f>IF(Q10=1,0,S10*U10)</f>
        <v>#VALUE!</v>
      </c>
      <c r="Y10" s="355"/>
      <c r="Z10" s="355"/>
      <c r="AG10" s="358" t="s">
        <v>1681</v>
      </c>
      <c r="AH10" s="358"/>
      <c r="AI10" s="358"/>
      <c r="AJ10" s="358"/>
      <c r="AK10" s="358"/>
      <c r="AL10" s="358"/>
      <c r="AM10" s="358"/>
    </row>
    <row r="11" spans="2:39" ht="47.25" customHeight="1" x14ac:dyDescent="0.25">
      <c r="B11" s="301" t="s">
        <v>529</v>
      </c>
      <c r="C11" s="158" t="s">
        <v>530</v>
      </c>
      <c r="D11" s="189"/>
      <c r="E11" s="279" t="s">
        <v>531</v>
      </c>
      <c r="F11" s="279"/>
      <c r="G11" s="279"/>
      <c r="H11" s="165"/>
      <c r="I11" s="165"/>
      <c r="J11" s="137">
        <f t="shared" ref="J11" si="2">SUM(K11:P11)</f>
        <v>0</v>
      </c>
      <c r="K11" s="135"/>
      <c r="L11" s="135"/>
      <c r="M11" s="135"/>
      <c r="N11" s="135"/>
      <c r="O11" s="136"/>
      <c r="P11" s="135"/>
      <c r="Q11" s="136"/>
      <c r="S11" s="138" t="str">
        <f>IF(SUM(K11:P11)=1,((K11*0)+(L11*20)+(M11*40)+(N11*60)+(O11*80)+(P11*100)),"")</f>
        <v/>
      </c>
      <c r="T11" s="160"/>
      <c r="U11" s="140" t="e">
        <f t="shared" ref="U11" si="3">1/$J$19</f>
        <v>#DIV/0!</v>
      </c>
      <c r="V11" s="152"/>
      <c r="W11" s="48" t="e">
        <f>IF(Q11=1,0,S11*U11)</f>
        <v>#VALUE!</v>
      </c>
      <c r="Y11" s="355"/>
      <c r="Z11" s="355"/>
      <c r="AF11" s="308"/>
      <c r="AG11" s="357" t="s">
        <v>1682</v>
      </c>
      <c r="AH11" s="357"/>
      <c r="AI11" s="357"/>
      <c r="AJ11" s="357"/>
      <c r="AK11" s="357"/>
      <c r="AL11" s="357"/>
      <c r="AM11" s="357"/>
    </row>
    <row r="12" spans="2:39" ht="54.75" customHeight="1" x14ac:dyDescent="0.45">
      <c r="B12" s="301">
        <v>2</v>
      </c>
      <c r="C12" s="154" t="s">
        <v>532</v>
      </c>
      <c r="D12" s="139"/>
      <c r="E12" s="283" t="s">
        <v>533</v>
      </c>
      <c r="F12" s="139"/>
      <c r="G12" s="204"/>
      <c r="H12" s="165"/>
      <c r="I12" s="137">
        <f>SUM(K12:P12)</f>
        <v>0</v>
      </c>
      <c r="J12" s="137">
        <f t="shared" ref="J12:J17" si="4">SUM(K12:P12)</f>
        <v>0</v>
      </c>
      <c r="K12" s="135"/>
      <c r="L12" s="135"/>
      <c r="M12" s="135"/>
      <c r="N12" s="135"/>
      <c r="O12" s="136"/>
      <c r="P12" s="135"/>
      <c r="Q12" s="136"/>
      <c r="S12" s="138" t="str">
        <f t="shared" ref="S12" si="5">IF(SUM(K12:P12)=1,((K12*0)+(L12*20)+(M12*40)+(N12*60)+(O12*80)+(P12*100)),"")</f>
        <v/>
      </c>
      <c r="T12" s="160" t="e">
        <f>1/$I$19</f>
        <v>#DIV/0!</v>
      </c>
      <c r="U12" s="140" t="e">
        <f t="shared" ref="U12:U17" si="6">1/$J$19</f>
        <v>#DIV/0!</v>
      </c>
      <c r="V12" s="152" t="e">
        <f>IF(Q12=1,0,S12*T12)</f>
        <v>#VALUE!</v>
      </c>
      <c r="W12" s="48" t="e">
        <f t="shared" ref="W12" si="7">IF(Q12=1,0,S12*U12)</f>
        <v>#VALUE!</v>
      </c>
      <c r="Y12" s="355"/>
      <c r="Z12" s="355"/>
      <c r="AG12" s="358" t="s">
        <v>1683</v>
      </c>
      <c r="AH12" s="358"/>
      <c r="AI12" s="358"/>
      <c r="AJ12" s="358"/>
      <c r="AK12" s="358"/>
      <c r="AL12" s="358"/>
      <c r="AM12" s="358"/>
    </row>
    <row r="13" spans="2:39" ht="48" customHeight="1" collapsed="1" x14ac:dyDescent="0.45">
      <c r="B13" s="301" t="s">
        <v>534</v>
      </c>
      <c r="C13" s="155" t="s">
        <v>535</v>
      </c>
      <c r="D13" s="139"/>
      <c r="E13" s="283" t="s">
        <v>536</v>
      </c>
      <c r="F13" s="139"/>
      <c r="G13" s="204"/>
      <c r="H13" s="165"/>
      <c r="I13" s="165"/>
      <c r="J13" s="137">
        <f t="shared" si="4"/>
        <v>0</v>
      </c>
      <c r="K13" s="135"/>
      <c r="L13" s="135"/>
      <c r="M13" s="135"/>
      <c r="N13" s="135"/>
      <c r="O13" s="136"/>
      <c r="P13" s="135"/>
      <c r="Q13" s="136"/>
      <c r="S13" s="138" t="str">
        <f>IF(SUM(K13:P13)=1,((K13*0)+(L13*20)+(M13*40)+(N13*60)+(O13*80)+(P13*100)),"")</f>
        <v/>
      </c>
      <c r="T13" s="160"/>
      <c r="U13" s="140" t="e">
        <f t="shared" si="6"/>
        <v>#DIV/0!</v>
      </c>
      <c r="V13" s="152"/>
      <c r="W13" s="48" t="e">
        <f>IF(Q13=1,0,S13*U13)</f>
        <v>#VALUE!</v>
      </c>
      <c r="Y13" s="355"/>
      <c r="Z13" s="355"/>
      <c r="AG13" s="358" t="s">
        <v>1684</v>
      </c>
      <c r="AH13" s="358"/>
      <c r="AI13" s="358"/>
      <c r="AJ13" s="358"/>
      <c r="AK13" s="358"/>
      <c r="AL13" s="358"/>
      <c r="AM13" s="358"/>
    </row>
    <row r="14" spans="2:39" ht="49.5" customHeight="1" collapsed="1" x14ac:dyDescent="0.25">
      <c r="B14" s="301" t="s">
        <v>537</v>
      </c>
      <c r="C14" s="156" t="s">
        <v>538</v>
      </c>
      <c r="D14" s="128"/>
      <c r="E14" s="283" t="s">
        <v>539</v>
      </c>
      <c r="F14" s="128"/>
      <c r="G14" s="205"/>
      <c r="H14" s="165"/>
      <c r="I14" s="165"/>
      <c r="J14" s="137">
        <f t="shared" si="4"/>
        <v>0</v>
      </c>
      <c r="K14" s="135"/>
      <c r="L14" s="135"/>
      <c r="M14" s="135"/>
      <c r="N14" s="135"/>
      <c r="O14" s="136"/>
      <c r="P14" s="135"/>
      <c r="Q14" s="136"/>
      <c r="S14" s="138" t="str">
        <f>IF(SUM(K14:P14)=1,((K14*0)+(L14*20)+(M14*40)+(N14*60)+(O14*80)+(P14*100)),"")</f>
        <v/>
      </c>
      <c r="T14" s="160"/>
      <c r="U14" s="140" t="e">
        <f t="shared" si="6"/>
        <v>#DIV/0!</v>
      </c>
      <c r="V14" s="152"/>
      <c r="W14" s="48" t="e">
        <f>IF(Q14=1,0,S14*U14)</f>
        <v>#VALUE!</v>
      </c>
      <c r="Y14" s="355"/>
      <c r="Z14" s="355"/>
      <c r="AG14" s="358" t="s">
        <v>1685</v>
      </c>
      <c r="AH14" s="358"/>
      <c r="AI14" s="358"/>
      <c r="AJ14" s="358"/>
      <c r="AK14" s="358"/>
      <c r="AL14" s="358"/>
      <c r="AM14" s="358"/>
    </row>
    <row r="15" spans="2:39" ht="49.5" customHeight="1" x14ac:dyDescent="0.25">
      <c r="B15" s="301" t="s">
        <v>540</v>
      </c>
      <c r="C15" s="156" t="s">
        <v>541</v>
      </c>
      <c r="D15" s="128"/>
      <c r="E15" s="283" t="s">
        <v>542</v>
      </c>
      <c r="F15" s="128"/>
      <c r="G15" s="205"/>
      <c r="H15" s="165"/>
      <c r="I15" s="165"/>
      <c r="J15" s="137">
        <f t="shared" si="4"/>
        <v>0</v>
      </c>
      <c r="K15" s="135"/>
      <c r="L15" s="135"/>
      <c r="M15" s="135"/>
      <c r="N15" s="135"/>
      <c r="O15" s="136"/>
      <c r="P15" s="135"/>
      <c r="Q15" s="136"/>
      <c r="S15" s="138" t="str">
        <f>IF(SUM(K15:P15)=1,((K15*0)+(L15*20)+(M15*40)+(N15*60)+(O15*80)+(P15*100)),"")</f>
        <v/>
      </c>
      <c r="T15" s="160"/>
      <c r="U15" s="140" t="e">
        <f t="shared" si="6"/>
        <v>#DIV/0!</v>
      </c>
      <c r="V15" s="152"/>
      <c r="W15" s="48" t="e">
        <f>IF(Q15=1,0,S15*U15)</f>
        <v>#VALUE!</v>
      </c>
      <c r="Y15" s="355"/>
      <c r="Z15" s="355"/>
      <c r="AG15" s="358" t="s">
        <v>1686</v>
      </c>
      <c r="AH15" s="358"/>
      <c r="AI15" s="358"/>
      <c r="AJ15" s="358"/>
      <c r="AK15" s="358"/>
      <c r="AL15" s="358"/>
      <c r="AM15" s="358"/>
    </row>
    <row r="16" spans="2:39" ht="66.75" customHeight="1" x14ac:dyDescent="0.25">
      <c r="B16" s="301" t="s">
        <v>543</v>
      </c>
      <c r="C16" s="157" t="s">
        <v>544</v>
      </c>
      <c r="D16" s="128"/>
      <c r="E16" s="283" t="s">
        <v>545</v>
      </c>
      <c r="F16" s="128"/>
      <c r="G16" s="205"/>
      <c r="H16" s="165"/>
      <c r="I16" s="165"/>
      <c r="J16" s="137">
        <f t="shared" si="4"/>
        <v>0</v>
      </c>
      <c r="K16" s="135"/>
      <c r="L16" s="135"/>
      <c r="M16" s="135"/>
      <c r="N16" s="135"/>
      <c r="O16" s="136"/>
      <c r="P16" s="135"/>
      <c r="Q16" s="136"/>
      <c r="S16" s="138" t="str">
        <f>IF(SUM(K16:P16)=1,((K16*0)+(L16*20)+(M16*40)+(N16*60)+(O16*80)+(P16*100)),"")</f>
        <v/>
      </c>
      <c r="T16" s="160"/>
      <c r="U16" s="140" t="e">
        <f t="shared" si="6"/>
        <v>#DIV/0!</v>
      </c>
      <c r="W16" s="48" t="e">
        <f>IF(Q16=1,0,S16*U16)</f>
        <v>#VALUE!</v>
      </c>
      <c r="Y16" s="355"/>
      <c r="Z16" s="355"/>
      <c r="AG16" s="358" t="s">
        <v>1687</v>
      </c>
      <c r="AH16" s="358"/>
      <c r="AI16" s="358"/>
      <c r="AJ16" s="358"/>
      <c r="AK16" s="358"/>
      <c r="AL16" s="358"/>
      <c r="AM16" s="358"/>
    </row>
    <row r="17" spans="2:29" ht="45.75" customHeight="1" x14ac:dyDescent="0.25">
      <c r="B17" s="301">
        <v>3</v>
      </c>
      <c r="C17" s="154" t="s">
        <v>546</v>
      </c>
      <c r="D17" s="128"/>
      <c r="E17" s="283" t="s">
        <v>547</v>
      </c>
      <c r="F17" s="128"/>
      <c r="G17" s="205"/>
      <c r="H17" s="165"/>
      <c r="I17" s="137">
        <f>SUM(K17:P17)</f>
        <v>0</v>
      </c>
      <c r="J17" s="137">
        <f t="shared" si="4"/>
        <v>0</v>
      </c>
      <c r="K17" s="135"/>
      <c r="L17" s="135"/>
      <c r="M17" s="135"/>
      <c r="N17" s="135"/>
      <c r="O17" s="136"/>
      <c r="P17" s="135"/>
      <c r="Q17" s="136"/>
      <c r="S17" s="138" t="str">
        <f>IF(SUM(K17:P17)=1,((K17*0)+(L17*20)+(M17*40)+(N17*60)+(O17*80)+(P17*100)),"")</f>
        <v/>
      </c>
      <c r="T17" s="160" t="e">
        <f>1/$I$19</f>
        <v>#DIV/0!</v>
      </c>
      <c r="U17" s="140" t="e">
        <f t="shared" si="6"/>
        <v>#DIV/0!</v>
      </c>
      <c r="V17" s="152" t="e">
        <f>IF(Q17=1,0,S17*T17)</f>
        <v>#VALUE!</v>
      </c>
      <c r="W17" s="48" t="e">
        <f>IF(Q17=1,0,S17*U17)</f>
        <v>#VALUE!</v>
      </c>
      <c r="Y17" s="355"/>
      <c r="Z17" s="355"/>
    </row>
    <row r="18" spans="2:29" x14ac:dyDescent="0.25">
      <c r="C18" s="165"/>
    </row>
    <row r="19" spans="2:29" ht="12.75" customHeight="1" x14ac:dyDescent="0.25">
      <c r="C19" s="165"/>
      <c r="I19" s="163">
        <f>SUM(I10:I17)</f>
        <v>0</v>
      </c>
      <c r="J19" s="163">
        <f>SUM(J10:J17)</f>
        <v>0</v>
      </c>
      <c r="R19" s="131" t="s">
        <v>548</v>
      </c>
      <c r="S19" s="142">
        <f>SUMIF(I19,3-V21,V19)</f>
        <v>0</v>
      </c>
      <c r="V19" s="184" t="e">
        <f>SUM(V10:V17)</f>
        <v>#VALUE!</v>
      </c>
      <c r="W19" s="184" t="e">
        <f>SUM(W10:W17)</f>
        <v>#VALUE!</v>
      </c>
    </row>
    <row r="20" spans="2:29" x14ac:dyDescent="0.25">
      <c r="C20" s="165"/>
      <c r="R20" s="131" t="s">
        <v>549</v>
      </c>
      <c r="S20" s="142">
        <f>SUMIF(J19,8-V22,W19)</f>
        <v>0</v>
      </c>
      <c r="X20" s="141"/>
    </row>
    <row r="21" spans="2:29" x14ac:dyDescent="0.25">
      <c r="C21" s="165"/>
      <c r="U21" s="163" t="s">
        <v>556</v>
      </c>
      <c r="V21" s="163">
        <f>SUM(Q10,Q12,Q17)</f>
        <v>0</v>
      </c>
      <c r="X21" s="141"/>
    </row>
    <row r="22" spans="2:29" x14ac:dyDescent="0.25">
      <c r="C22" s="165"/>
      <c r="U22" s="163" t="s">
        <v>557</v>
      </c>
      <c r="V22" s="163">
        <f>SUM(Q10:Q17)</f>
        <v>0</v>
      </c>
    </row>
    <row r="23" spans="2:29" ht="13.5" customHeight="1" x14ac:dyDescent="0.25">
      <c r="C23" s="165"/>
    </row>
    <row r="24" spans="2:29" x14ac:dyDescent="0.25">
      <c r="C24" s="165"/>
    </row>
    <row r="31" spans="2:29" ht="22.5" customHeight="1" x14ac:dyDescent="0.25">
      <c r="AA31" s="164"/>
      <c r="AB31" s="164"/>
      <c r="AC31" s="164"/>
    </row>
    <row r="33" spans="27:32" ht="15" customHeight="1" x14ac:dyDescent="0.25">
      <c r="AA33" s="164"/>
      <c r="AB33" s="164"/>
      <c r="AC33" s="164"/>
      <c r="AD33" s="164"/>
      <c r="AE33" s="164"/>
      <c r="AF33" s="164"/>
    </row>
  </sheetData>
  <sheetProtection formatCells="0" formatColumns="0" formatRows="0" insertColumns="0" insertRows="0" insertHyperlinks="0" deleteColumns="0" deleteRows="0" sort="0" autoFilter="0" pivotTables="0"/>
  <mergeCells count="26">
    <mergeCell ref="Y17:Z17"/>
    <mergeCell ref="Y10:Z10"/>
    <mergeCell ref="Y12:Z12"/>
    <mergeCell ref="Y13:Z13"/>
    <mergeCell ref="Y14:Z14"/>
    <mergeCell ref="Y15:Z15"/>
    <mergeCell ref="Y16:Z16"/>
    <mergeCell ref="Y11:Z11"/>
    <mergeCell ref="I7:Q7"/>
    <mergeCell ref="C1:U1"/>
    <mergeCell ref="C2:U2"/>
    <mergeCell ref="C3:U3"/>
    <mergeCell ref="E7:E8"/>
    <mergeCell ref="G7:G8"/>
    <mergeCell ref="C7:C8"/>
    <mergeCell ref="S7:U7"/>
    <mergeCell ref="I5:AC5"/>
    <mergeCell ref="C6:R6"/>
    <mergeCell ref="AG16:AM16"/>
    <mergeCell ref="AG7:AM8"/>
    <mergeCell ref="AG10:AM10"/>
    <mergeCell ref="AG12:AM12"/>
    <mergeCell ref="AG13:AM13"/>
    <mergeCell ref="AG14:AM14"/>
    <mergeCell ref="AG15:AM15"/>
    <mergeCell ref="AG11:AM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zoomScale="80" zoomScaleNormal="80" zoomScaleSheetLayoutView="90" workbookViewId="0">
      <pane ySplit="8" topLeftCell="A9" activePane="bottomLeft" state="frozen"/>
      <selection activeCell="D1" sqref="D1"/>
      <selection pane="bottomLeft" activeCell="AG13" sqref="AG13:AM13"/>
    </sheetView>
  </sheetViews>
  <sheetFormatPr defaultRowHeight="15" outlineLevelCol="1" x14ac:dyDescent="0.25"/>
  <cols>
    <col min="1" max="1" width="2" style="163" customWidth="1"/>
    <col min="2" max="2" width="4.5703125" style="163" customWidth="1"/>
    <col min="3" max="3" width="65.85546875" style="163" customWidth="1"/>
    <col min="4" max="4" width="2.5703125" style="163" customWidth="1" outlineLevel="1"/>
    <col min="5" max="5" width="5.28515625" style="163" customWidth="1" outlineLevel="1"/>
    <col min="6" max="6" width="2.5703125" style="163" customWidth="1" outlineLevel="1"/>
    <col min="7" max="7" width="5.710937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8.28515625" style="163" customWidth="1"/>
    <col min="19" max="19" width="13.28515625" style="163" customWidth="1"/>
    <col min="20" max="20" width="8.28515625" style="163" hidden="1" customWidth="1"/>
    <col min="21" max="21" width="9.85546875" style="163" hidden="1" customWidth="1"/>
    <col min="22" max="22" width="10.42578125" style="163" hidden="1" customWidth="1"/>
    <col min="23" max="23" width="9"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0" customHeight="1" x14ac:dyDescent="0.25">
      <c r="B1" s="185"/>
      <c r="C1" s="363" t="s">
        <v>558</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1688</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1689</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02"/>
      <c r="J5" s="302"/>
      <c r="K5" s="364"/>
      <c r="L5" s="364"/>
      <c r="M5" s="364"/>
      <c r="N5" s="364"/>
      <c r="O5" s="364"/>
      <c r="P5" s="364"/>
      <c r="Q5" s="364"/>
      <c r="R5" s="364"/>
      <c r="S5" s="364"/>
      <c r="T5" s="364"/>
      <c r="U5" s="364"/>
      <c r="V5" s="364"/>
      <c r="W5" s="364"/>
      <c r="X5" s="364"/>
      <c r="Y5" s="364"/>
      <c r="Z5" s="364"/>
      <c r="AA5" s="364"/>
      <c r="AB5" s="364"/>
      <c r="AC5" s="364"/>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2:39" s="166" customFormat="1" ht="37.5" customHeight="1" x14ac:dyDescent="0.25">
      <c r="B7" s="181"/>
      <c r="C7" s="356" t="s">
        <v>559</v>
      </c>
      <c r="D7" s="338"/>
      <c r="E7" s="359" t="s">
        <v>560</v>
      </c>
      <c r="F7" s="339"/>
      <c r="G7" s="359" t="s">
        <v>561</v>
      </c>
      <c r="H7" s="169"/>
      <c r="I7" s="361" t="s">
        <v>1694</v>
      </c>
      <c r="J7" s="362"/>
      <c r="K7" s="362"/>
      <c r="L7" s="362"/>
      <c r="M7" s="362"/>
      <c r="N7" s="362"/>
      <c r="O7" s="362"/>
      <c r="P7" s="362"/>
      <c r="Q7" s="362"/>
      <c r="R7" s="169"/>
      <c r="S7" s="360" t="s">
        <v>562</v>
      </c>
      <c r="T7" s="360"/>
      <c r="U7" s="360"/>
      <c r="V7" s="170"/>
      <c r="W7" s="170"/>
      <c r="X7" s="170"/>
      <c r="Y7" s="170"/>
      <c r="AG7" s="356" t="s">
        <v>563</v>
      </c>
      <c r="AH7" s="356"/>
      <c r="AI7" s="356"/>
      <c r="AJ7" s="356"/>
      <c r="AK7" s="356"/>
      <c r="AL7" s="356"/>
      <c r="AM7" s="356"/>
    </row>
    <row r="8" spans="2:39" s="166" customFormat="1" ht="80.25" customHeight="1" x14ac:dyDescent="0.25">
      <c r="B8" s="181"/>
      <c r="C8" s="356"/>
      <c r="D8" s="338"/>
      <c r="E8" s="359"/>
      <c r="F8" s="340"/>
      <c r="G8" s="359"/>
      <c r="H8" s="171"/>
      <c r="I8" s="172" t="s">
        <v>580</v>
      </c>
      <c r="J8" s="172" t="s">
        <v>581</v>
      </c>
      <c r="K8" s="192">
        <v>0</v>
      </c>
      <c r="L8" s="192">
        <v>0.2</v>
      </c>
      <c r="M8" s="192">
        <v>0.4</v>
      </c>
      <c r="N8" s="192">
        <v>0.6</v>
      </c>
      <c r="O8" s="192">
        <v>0.8</v>
      </c>
      <c r="P8" s="192">
        <v>1</v>
      </c>
      <c r="Q8" s="193" t="s">
        <v>564</v>
      </c>
      <c r="S8" s="174"/>
      <c r="T8" s="174" t="s">
        <v>582</v>
      </c>
      <c r="U8" s="173" t="s">
        <v>583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584</v>
      </c>
      <c r="W9" s="163" t="s">
        <v>585</v>
      </c>
      <c r="Y9" s="131" t="s">
        <v>565</v>
      </c>
    </row>
    <row r="10" spans="2:39" ht="96" customHeight="1" x14ac:dyDescent="0.45">
      <c r="B10" s="301">
        <v>1</v>
      </c>
      <c r="C10" s="154" t="s">
        <v>566</v>
      </c>
      <c r="D10" s="139"/>
      <c r="E10" s="285" t="s">
        <v>567</v>
      </c>
      <c r="F10" s="139"/>
      <c r="G10" s="204"/>
      <c r="H10" s="165"/>
      <c r="I10" s="137">
        <f>SUM(K10:P10)</f>
        <v>0</v>
      </c>
      <c r="J10" s="137">
        <f>SUM(K10:P10)</f>
        <v>0</v>
      </c>
      <c r="K10" s="135"/>
      <c r="L10" s="135"/>
      <c r="M10" s="135"/>
      <c r="N10" s="135"/>
      <c r="O10" s="136"/>
      <c r="P10" s="197"/>
      <c r="Q10" s="136"/>
      <c r="S10" s="138" t="str">
        <f>IF(SUM(K10:P10)=1,((K10*0)+(L10*20)+(M10*40)+(N10*60)+(O10*80)+(P10*100)),"")</f>
        <v/>
      </c>
      <c r="T10" s="160" t="e">
        <f>1/$I$16</f>
        <v>#DIV/0!</v>
      </c>
      <c r="U10" s="140" t="e">
        <f>1/$J$16</f>
        <v>#DIV/0!</v>
      </c>
      <c r="V10" s="152" t="e">
        <f>IF(Q10=1,0,S10*T10)</f>
        <v>#VALUE!</v>
      </c>
      <c r="W10" s="48" t="e">
        <f>IF(Q10=1,0,S10*U10)</f>
        <v>#VALUE!</v>
      </c>
      <c r="Y10" s="355"/>
      <c r="Z10" s="355"/>
      <c r="AG10" s="358" t="s">
        <v>1690</v>
      </c>
      <c r="AH10" s="358"/>
      <c r="AI10" s="358"/>
      <c r="AJ10" s="358"/>
      <c r="AK10" s="358"/>
      <c r="AL10" s="358"/>
      <c r="AM10" s="358"/>
    </row>
    <row r="11" spans="2:39" ht="47.25" customHeight="1" x14ac:dyDescent="0.45">
      <c r="B11" s="301">
        <v>2</v>
      </c>
      <c r="C11" s="154" t="s">
        <v>568</v>
      </c>
      <c r="D11" s="139"/>
      <c r="E11" s="285" t="s">
        <v>569</v>
      </c>
      <c r="F11" s="139"/>
      <c r="G11" s="204"/>
      <c r="H11" s="165"/>
      <c r="I11" s="137">
        <f>SUM(K11:P11)</f>
        <v>0</v>
      </c>
      <c r="J11" s="137">
        <f>SUM(K11:P11)</f>
        <v>0</v>
      </c>
      <c r="K11" s="135"/>
      <c r="L11" s="135"/>
      <c r="M11" s="135"/>
      <c r="N11" s="135"/>
      <c r="O11" s="136"/>
      <c r="P11" s="135"/>
      <c r="Q11" s="136"/>
      <c r="S11" s="138" t="str">
        <f>IF(SUM(K11:P11)=1,((K11*0)+(L11*20)+(M11*40)+(N11*60)+(O11*80)+(P11*100)),"")</f>
        <v/>
      </c>
      <c r="T11" s="160" t="e">
        <f>1/$I$16</f>
        <v>#DIV/0!</v>
      </c>
      <c r="U11" s="140" t="e">
        <f>1/$J$16</f>
        <v>#DIV/0!</v>
      </c>
      <c r="V11" s="152" t="e">
        <f>IF(Q11=1,0,S11*T11)</f>
        <v>#VALUE!</v>
      </c>
      <c r="W11" s="48" t="e">
        <f>IF(Q11=1,0,S11*U11)</f>
        <v>#VALUE!</v>
      </c>
      <c r="Y11" s="355"/>
      <c r="Z11" s="355"/>
      <c r="AG11" s="358" t="s">
        <v>1691</v>
      </c>
      <c r="AH11" s="358"/>
      <c r="AI11" s="358"/>
      <c r="AJ11" s="358"/>
      <c r="AK11" s="358"/>
      <c r="AL11" s="358"/>
      <c r="AM11" s="358"/>
    </row>
    <row r="12" spans="2:39" ht="45.75" customHeight="1" x14ac:dyDescent="0.45">
      <c r="B12" s="301">
        <v>3</v>
      </c>
      <c r="C12" s="154" t="s">
        <v>570</v>
      </c>
      <c r="D12" s="139"/>
      <c r="E12" s="285" t="s">
        <v>571</v>
      </c>
      <c r="F12" s="139"/>
      <c r="G12" s="204"/>
      <c r="H12" s="165"/>
      <c r="I12" s="137">
        <f>SUM(K12:P12)</f>
        <v>0</v>
      </c>
      <c r="J12" s="137">
        <f>SUM(K12:P12)</f>
        <v>0</v>
      </c>
      <c r="K12" s="135"/>
      <c r="L12" s="135"/>
      <c r="M12" s="135"/>
      <c r="N12" s="135"/>
      <c r="O12" s="136"/>
      <c r="P12" s="135"/>
      <c r="Q12" s="136"/>
      <c r="S12" s="138" t="str">
        <f>IF(SUM(K12:P12)=1,((K12*0)+(L12*20)+(M12*40)+(N12*60)+(O12*80)+(P12*100)),"")</f>
        <v/>
      </c>
      <c r="T12" s="160" t="e">
        <f>1/$I$16</f>
        <v>#DIV/0!</v>
      </c>
      <c r="U12" s="140" t="e">
        <f>1/$J$16</f>
        <v>#DIV/0!</v>
      </c>
      <c r="V12" s="152" t="e">
        <f>IF(Q12=1,0,S12*T12)</f>
        <v>#VALUE!</v>
      </c>
      <c r="W12" s="48" t="e">
        <f>IF(Q12=1,0,S12*U12)</f>
        <v>#VALUE!</v>
      </c>
      <c r="Y12" s="355"/>
      <c r="Z12" s="355"/>
      <c r="AG12" s="358" t="s">
        <v>1692</v>
      </c>
      <c r="AH12" s="358"/>
      <c r="AI12" s="358"/>
      <c r="AJ12" s="358"/>
      <c r="AK12" s="358"/>
      <c r="AL12" s="358"/>
      <c r="AM12" s="358"/>
    </row>
    <row r="13" spans="2:39" ht="50.25" customHeight="1" collapsed="1" x14ac:dyDescent="0.25">
      <c r="B13" s="301" t="s">
        <v>572</v>
      </c>
      <c r="C13" s="155" t="s">
        <v>573</v>
      </c>
      <c r="D13" s="128"/>
      <c r="E13" s="285" t="s">
        <v>574</v>
      </c>
      <c r="F13" s="128"/>
      <c r="G13" s="128"/>
      <c r="H13" s="165"/>
      <c r="I13" s="165"/>
      <c r="J13" s="137">
        <f>SUM(K13:P13)</f>
        <v>0</v>
      </c>
      <c r="K13" s="135"/>
      <c r="L13" s="135"/>
      <c r="M13" s="135"/>
      <c r="N13" s="135"/>
      <c r="O13" s="136"/>
      <c r="P13" s="135"/>
      <c r="Q13" s="136"/>
      <c r="S13" s="138" t="str">
        <f>IF(SUM(K13:P13)=1,((K13*0)+(L13*20)+(M13*40)+(N13*60)+(O13*80)+(P13*100)),"")</f>
        <v/>
      </c>
      <c r="T13" s="160"/>
      <c r="U13" s="140" t="e">
        <f>1/$J$16</f>
        <v>#DIV/0!</v>
      </c>
      <c r="V13" s="152"/>
      <c r="W13" s="48" t="e">
        <f>IF(Q13=1,0,S13*U13)</f>
        <v>#VALUE!</v>
      </c>
      <c r="Y13" s="368"/>
      <c r="Z13" s="368"/>
      <c r="AG13" s="358" t="s">
        <v>1693</v>
      </c>
      <c r="AH13" s="358"/>
      <c r="AI13" s="358"/>
      <c r="AJ13" s="358"/>
      <c r="AK13" s="358"/>
      <c r="AL13" s="358"/>
      <c r="AM13" s="358"/>
    </row>
    <row r="14" spans="2:39" ht="44.25" customHeight="1" x14ac:dyDescent="0.25">
      <c r="B14" s="301" t="s">
        <v>575</v>
      </c>
      <c r="C14" s="157" t="s">
        <v>576</v>
      </c>
      <c r="D14" s="128"/>
      <c r="E14" s="285" t="s">
        <v>577</v>
      </c>
      <c r="F14" s="128"/>
      <c r="G14" s="128"/>
      <c r="H14" s="165"/>
      <c r="I14" s="165"/>
      <c r="J14" s="137">
        <f>SUM(K14:P14)</f>
        <v>0</v>
      </c>
      <c r="K14" s="135"/>
      <c r="L14" s="135"/>
      <c r="M14" s="135"/>
      <c r="N14" s="135"/>
      <c r="O14" s="136"/>
      <c r="P14" s="135"/>
      <c r="Q14" s="136"/>
      <c r="S14" s="138" t="str">
        <f>IF(SUM(K14:P14)=1,((K14*0)+(L14*20)+(M14*40)+(N14*60)+(O14*80)+(P14*100)),"")</f>
        <v/>
      </c>
      <c r="T14" s="160"/>
      <c r="U14" s="140" t="e">
        <f>1/$J$16</f>
        <v>#DIV/0!</v>
      </c>
      <c r="V14" s="152"/>
      <c r="W14" s="48" t="e">
        <f>IF(Q14=1,0,S14*U14)</f>
        <v>#VALUE!</v>
      </c>
      <c r="Y14" s="355"/>
      <c r="Z14" s="355"/>
    </row>
    <row r="15" spans="2:39" x14ac:dyDescent="0.25">
      <c r="C15" s="165"/>
    </row>
    <row r="16" spans="2:39" x14ac:dyDescent="0.25">
      <c r="C16" s="165"/>
      <c r="I16" s="163">
        <f>SUM(I10:I14)</f>
        <v>0</v>
      </c>
      <c r="J16" s="163">
        <f>SUM(J10:J14)</f>
        <v>0</v>
      </c>
      <c r="R16" s="131" t="s">
        <v>578</v>
      </c>
      <c r="S16" s="142">
        <f>SUMIF(I16,3-U18,V16)</f>
        <v>0</v>
      </c>
      <c r="V16" s="184" t="e">
        <f>SUM(V10:V14)</f>
        <v>#VALUE!</v>
      </c>
      <c r="W16" s="184" t="e">
        <f>SUM(W10:W14)</f>
        <v>#VALUE!</v>
      </c>
    </row>
    <row r="17" spans="3:32" x14ac:dyDescent="0.25">
      <c r="C17" s="165"/>
      <c r="R17" s="131" t="s">
        <v>579</v>
      </c>
      <c r="S17" s="142">
        <f>SUMIF(J16,5-U19,W16)</f>
        <v>0</v>
      </c>
      <c r="X17" s="141"/>
    </row>
    <row r="18" spans="3:32" x14ac:dyDescent="0.25">
      <c r="C18" s="165"/>
      <c r="T18" s="163" t="s">
        <v>586</v>
      </c>
      <c r="U18" s="163">
        <f>SUM(Q10,Q11,,Q12)</f>
        <v>0</v>
      </c>
      <c r="X18" s="141"/>
    </row>
    <row r="19" spans="3:32" x14ac:dyDescent="0.25">
      <c r="C19" s="165"/>
      <c r="T19" s="163" t="s">
        <v>587</v>
      </c>
      <c r="U19" s="163">
        <f>SUM(Q10:Q14)</f>
        <v>0</v>
      </c>
    </row>
    <row r="20" spans="3:32" ht="13.5" customHeight="1" x14ac:dyDescent="0.25">
      <c r="C20" s="165"/>
    </row>
    <row r="21" spans="3:32" x14ac:dyDescent="0.25">
      <c r="C21" s="165"/>
    </row>
    <row r="28" spans="3:32" ht="22.5" customHeight="1" x14ac:dyDescent="0.25">
      <c r="AA28" s="164"/>
      <c r="AB28" s="164"/>
      <c r="AC28" s="164"/>
    </row>
    <row r="30" spans="3:32" ht="15" customHeight="1" x14ac:dyDescent="0.25">
      <c r="AA30" s="164"/>
      <c r="AB30" s="164"/>
      <c r="AC30" s="164"/>
      <c r="AD30" s="164"/>
      <c r="AE30" s="164"/>
      <c r="AF30" s="164"/>
    </row>
  </sheetData>
  <sheetProtection formatCells="0" formatColumns="0" formatRows="0" insertColumns="0" insertRows="0" insertHyperlinks="0" deleteColumns="0" deleteRows="0" sort="0" autoFilter="0" pivotTables="0"/>
  <mergeCells count="20">
    <mergeCell ref="Y12:Z12"/>
    <mergeCell ref="Y13:Z13"/>
    <mergeCell ref="Y14:Z14"/>
    <mergeCell ref="E7:E8"/>
    <mergeCell ref="C7:C8"/>
    <mergeCell ref="S7:U7"/>
    <mergeCell ref="Y10:Z10"/>
    <mergeCell ref="Y11:Z11"/>
    <mergeCell ref="G7:G8"/>
    <mergeCell ref="C1:U1"/>
    <mergeCell ref="C2:U2"/>
    <mergeCell ref="C3:U3"/>
    <mergeCell ref="I7:Q7"/>
    <mergeCell ref="K5:AC5"/>
    <mergeCell ref="C6:R6"/>
    <mergeCell ref="AG7:AM8"/>
    <mergeCell ref="AG12:AM12"/>
    <mergeCell ref="AG11:AM11"/>
    <mergeCell ref="AG10:AM10"/>
    <mergeCell ref="AG13:AM13"/>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showRowColHeaders="0" topLeftCell="A28" zoomScale="70" zoomScaleNormal="70" workbookViewId="0">
      <selection activeCell="C119" sqref="C119"/>
    </sheetView>
  </sheetViews>
  <sheetFormatPr defaultColWidth="11.42578125" defaultRowHeight="12.75" x14ac:dyDescent="0.25"/>
  <cols>
    <col min="1" max="1" width="4.85546875" style="63" customWidth="1"/>
    <col min="2" max="2" width="23.28515625" style="63" customWidth="1"/>
    <col min="3" max="3" width="75" style="63" customWidth="1"/>
    <col min="4" max="4" width="14" style="63" hidden="1" customWidth="1"/>
    <col min="5" max="5" width="28.7109375" style="63" customWidth="1"/>
    <col min="6" max="6" width="20.85546875" style="63" customWidth="1"/>
    <col min="7" max="7" width="10" style="63" customWidth="1"/>
    <col min="8" max="8" width="14.42578125" style="63" customWidth="1"/>
    <col min="9" max="20" width="11.42578125" style="63" customWidth="1"/>
    <col min="21" max="21" width="14.42578125" style="63" customWidth="1"/>
    <col min="22" max="16384" width="11.42578125" style="63"/>
  </cols>
  <sheetData>
    <row r="1" spans="2:22" ht="19.5" customHeight="1" thickBot="1" x14ac:dyDescent="0.3">
      <c r="V1" s="64"/>
    </row>
    <row r="2" spans="2:22" ht="28.5" customHeight="1" thickBot="1" x14ac:dyDescent="0.3">
      <c r="B2" s="410" t="s">
        <v>588</v>
      </c>
      <c r="C2" s="411"/>
      <c r="D2" s="411"/>
      <c r="E2" s="411"/>
      <c r="F2" s="411"/>
      <c r="G2" s="412"/>
      <c r="I2" s="65"/>
      <c r="J2" s="65"/>
      <c r="K2" s="65"/>
      <c r="L2" s="65"/>
      <c r="M2" s="65"/>
      <c r="N2" s="65"/>
      <c r="O2" s="65"/>
      <c r="P2" s="65"/>
      <c r="Q2" s="65"/>
      <c r="R2" s="65"/>
      <c r="S2" s="65"/>
      <c r="T2" s="65"/>
      <c r="U2" s="43"/>
      <c r="V2" s="64"/>
    </row>
    <row r="3" spans="2:22" s="44" customFormat="1" ht="15.75" customHeight="1" thickBot="1" x14ac:dyDescent="0.3">
      <c r="B3" s="77"/>
      <c r="C3" s="77"/>
      <c r="D3" s="77"/>
      <c r="E3" s="77"/>
      <c r="F3" s="77"/>
      <c r="G3" s="77"/>
      <c r="I3" s="78"/>
      <c r="J3" s="78"/>
      <c r="K3" s="78"/>
      <c r="L3" s="78"/>
      <c r="M3" s="78"/>
      <c r="N3" s="78"/>
      <c r="O3" s="78"/>
      <c r="P3" s="78"/>
      <c r="Q3" s="78"/>
      <c r="R3" s="78"/>
      <c r="S3" s="78"/>
      <c r="T3" s="78"/>
      <c r="U3" s="49"/>
    </row>
    <row r="4" spans="2:22" ht="25.5" customHeight="1" thickBot="1" x14ac:dyDescent="0.3">
      <c r="B4" s="389" t="s">
        <v>589</v>
      </c>
      <c r="C4" s="390"/>
      <c r="D4" s="390"/>
      <c r="E4" s="390"/>
      <c r="F4" s="390"/>
      <c r="G4" s="81" t="s">
        <v>590</v>
      </c>
      <c r="V4" s="64"/>
    </row>
    <row r="5" spans="2:22" ht="18" customHeight="1" x14ac:dyDescent="0.25">
      <c r="B5" s="108" t="s">
        <v>591</v>
      </c>
      <c r="C5" s="117" t="s">
        <v>592</v>
      </c>
      <c r="D5" s="117"/>
      <c r="E5" s="117"/>
      <c r="F5" s="117"/>
      <c r="G5" s="79">
        <f>'D1'!T49</f>
        <v>0</v>
      </c>
      <c r="V5" s="64"/>
    </row>
    <row r="6" spans="2:22" ht="18" customHeight="1" thickBot="1" x14ac:dyDescent="0.3">
      <c r="B6" s="110" t="s">
        <v>593</v>
      </c>
      <c r="C6" s="118" t="s">
        <v>594</v>
      </c>
      <c r="D6" s="118"/>
      <c r="E6" s="118"/>
      <c r="F6" s="118"/>
      <c r="G6" s="80">
        <f>'D1'!T50</f>
        <v>0</v>
      </c>
      <c r="V6" s="64"/>
    </row>
    <row r="7" spans="2:22" ht="18" customHeight="1" thickBot="1" x14ac:dyDescent="0.3">
      <c r="B7" s="66"/>
      <c r="C7" s="67"/>
      <c r="D7" s="67"/>
      <c r="E7" s="68"/>
      <c r="F7" s="69"/>
      <c r="G7" s="68"/>
      <c r="V7" s="64"/>
    </row>
    <row r="8" spans="2:22" ht="28.5" customHeight="1" thickBot="1" x14ac:dyDescent="0.3">
      <c r="B8" s="389" t="s">
        <v>595</v>
      </c>
      <c r="C8" s="390"/>
      <c r="D8" s="390"/>
      <c r="E8" s="390"/>
      <c r="F8" s="390"/>
      <c r="G8" s="81" t="s">
        <v>596</v>
      </c>
      <c r="V8" s="64"/>
    </row>
    <row r="9" spans="2:22" ht="18" customHeight="1" x14ac:dyDescent="0.25">
      <c r="B9" s="108" t="s">
        <v>597</v>
      </c>
      <c r="C9" s="117" t="s">
        <v>598</v>
      </c>
      <c r="D9" s="117"/>
      <c r="E9" s="117"/>
      <c r="F9" s="117"/>
      <c r="G9" s="82">
        <f>'D2'!T24</f>
        <v>0</v>
      </c>
      <c r="V9" s="64"/>
    </row>
    <row r="10" spans="2:22" ht="21" customHeight="1" thickBot="1" x14ac:dyDescent="0.3">
      <c r="B10" s="110" t="s">
        <v>599</v>
      </c>
      <c r="C10" s="118" t="s">
        <v>600</v>
      </c>
      <c r="D10" s="118"/>
      <c r="E10" s="118"/>
      <c r="F10" s="118"/>
      <c r="G10" s="83">
        <f>'D2'!T25</f>
        <v>0</v>
      </c>
      <c r="I10" s="69"/>
      <c r="J10" s="69"/>
      <c r="K10" s="69"/>
      <c r="L10" s="69"/>
      <c r="M10" s="69"/>
      <c r="N10" s="69"/>
      <c r="O10" s="69"/>
      <c r="P10" s="69"/>
      <c r="Q10" s="69"/>
      <c r="R10" s="69"/>
      <c r="S10" s="69"/>
      <c r="T10" s="69"/>
      <c r="U10" s="52"/>
      <c r="V10" s="64"/>
    </row>
    <row r="11" spans="2:22" ht="25.5" customHeight="1" thickBot="1" x14ac:dyDescent="0.3">
      <c r="B11" s="66"/>
      <c r="C11" s="67"/>
      <c r="D11" s="67"/>
      <c r="E11" s="68"/>
      <c r="F11" s="69"/>
      <c r="G11" s="68"/>
      <c r="U11" s="52"/>
      <c r="V11" s="64"/>
    </row>
    <row r="12" spans="2:22" ht="29.25" customHeight="1" thickBot="1" x14ac:dyDescent="0.3">
      <c r="B12" s="413" t="s">
        <v>601</v>
      </c>
      <c r="C12" s="414"/>
      <c r="D12" s="414"/>
      <c r="E12" s="414"/>
      <c r="F12" s="414"/>
      <c r="G12" s="107" t="s">
        <v>602</v>
      </c>
      <c r="U12" s="52"/>
      <c r="V12" s="64"/>
    </row>
    <row r="13" spans="2:22" ht="18" customHeight="1" x14ac:dyDescent="0.25">
      <c r="B13" s="108" t="s">
        <v>603</v>
      </c>
      <c r="C13" s="119" t="s">
        <v>604</v>
      </c>
      <c r="D13" s="119"/>
      <c r="E13" s="119"/>
      <c r="F13" s="119"/>
      <c r="G13" s="109">
        <f>'D3'!S30</f>
        <v>0</v>
      </c>
      <c r="U13" s="55"/>
      <c r="V13" s="64"/>
    </row>
    <row r="14" spans="2:22" ht="18" customHeight="1" thickBot="1" x14ac:dyDescent="0.3">
      <c r="B14" s="110" t="s">
        <v>605</v>
      </c>
      <c r="C14" s="120" t="s">
        <v>606</v>
      </c>
      <c r="D14" s="120"/>
      <c r="E14" s="120"/>
      <c r="F14" s="120"/>
      <c r="G14" s="111">
        <f>'D3'!S31</f>
        <v>0</v>
      </c>
      <c r="V14" s="64"/>
    </row>
    <row r="15" spans="2:22" ht="18.75" customHeight="1" thickBot="1" x14ac:dyDescent="0.3">
      <c r="B15" s="66"/>
      <c r="C15" s="67"/>
      <c r="D15" s="67"/>
      <c r="E15" s="68"/>
      <c r="F15" s="69"/>
      <c r="G15" s="68"/>
      <c r="V15" s="64"/>
    </row>
    <row r="16" spans="2:22" ht="33" customHeight="1" thickBot="1" x14ac:dyDescent="0.3">
      <c r="B16" s="389" t="s">
        <v>607</v>
      </c>
      <c r="C16" s="390"/>
      <c r="D16" s="390"/>
      <c r="E16" s="390"/>
      <c r="F16" s="390"/>
      <c r="G16" s="81" t="s">
        <v>608</v>
      </c>
      <c r="V16" s="64"/>
    </row>
    <row r="17" spans="2:22" ht="18" customHeight="1" x14ac:dyDescent="0.25">
      <c r="B17" s="108" t="s">
        <v>609</v>
      </c>
      <c r="C17" s="117" t="s">
        <v>610</v>
      </c>
      <c r="D17" s="117"/>
      <c r="E17" s="117"/>
      <c r="F17" s="117"/>
      <c r="G17" s="79">
        <f>'D4'!T28</f>
        <v>0</v>
      </c>
      <c r="V17" s="64"/>
    </row>
    <row r="18" spans="2:22" ht="18" customHeight="1" thickBot="1" x14ac:dyDescent="0.3">
      <c r="B18" s="110" t="s">
        <v>611</v>
      </c>
      <c r="C18" s="118" t="s">
        <v>612</v>
      </c>
      <c r="D18" s="118"/>
      <c r="E18" s="118"/>
      <c r="F18" s="118"/>
      <c r="G18" s="80">
        <f>'D4'!T29</f>
        <v>0</v>
      </c>
      <c r="V18" s="64"/>
    </row>
    <row r="19" spans="2:22" ht="18" customHeight="1" thickBot="1" x14ac:dyDescent="0.3">
      <c r="B19" s="66"/>
      <c r="C19" s="67"/>
      <c r="D19" s="67"/>
      <c r="E19" s="68"/>
      <c r="F19" s="69"/>
      <c r="G19" s="68"/>
      <c r="V19" s="64"/>
    </row>
    <row r="20" spans="2:22" ht="27.75" customHeight="1" thickBot="1" x14ac:dyDescent="0.3">
      <c r="B20" s="389" t="s">
        <v>613</v>
      </c>
      <c r="C20" s="390"/>
      <c r="D20" s="390"/>
      <c r="E20" s="390"/>
      <c r="F20" s="390"/>
      <c r="G20" s="81" t="s">
        <v>614</v>
      </c>
      <c r="V20" s="64"/>
    </row>
    <row r="21" spans="2:22" ht="18" customHeight="1" x14ac:dyDescent="0.25">
      <c r="B21" s="108" t="s">
        <v>615</v>
      </c>
      <c r="C21" s="117" t="s">
        <v>616</v>
      </c>
      <c r="D21" s="117"/>
      <c r="E21" s="117"/>
      <c r="F21" s="117"/>
      <c r="G21" s="79">
        <f>'D5'!T62</f>
        <v>0</v>
      </c>
      <c r="V21" s="64"/>
    </row>
    <row r="22" spans="2:22" ht="18" customHeight="1" thickBot="1" x14ac:dyDescent="0.3">
      <c r="B22" s="110" t="s">
        <v>617</v>
      </c>
      <c r="C22" s="118" t="s">
        <v>618</v>
      </c>
      <c r="D22" s="118"/>
      <c r="E22" s="118"/>
      <c r="F22" s="118"/>
      <c r="G22" s="80">
        <f>'D5'!T63</f>
        <v>0</v>
      </c>
      <c r="V22" s="64"/>
    </row>
    <row r="23" spans="2:22" ht="18" customHeight="1" thickBot="1" x14ac:dyDescent="0.3">
      <c r="B23" s="66"/>
      <c r="C23" s="67"/>
      <c r="D23" s="67"/>
      <c r="E23" s="68"/>
      <c r="F23" s="69"/>
      <c r="G23" s="68"/>
      <c r="V23" s="64"/>
    </row>
    <row r="24" spans="2:22" ht="27.75" customHeight="1" thickBot="1" x14ac:dyDescent="0.3">
      <c r="B24" s="389" t="s">
        <v>619</v>
      </c>
      <c r="C24" s="390"/>
      <c r="D24" s="390"/>
      <c r="E24" s="390"/>
      <c r="F24" s="390"/>
      <c r="G24" s="81" t="s">
        <v>620</v>
      </c>
      <c r="V24" s="64"/>
    </row>
    <row r="25" spans="2:22" ht="18" customHeight="1" x14ac:dyDescent="0.25">
      <c r="B25" s="108" t="s">
        <v>621</v>
      </c>
      <c r="C25" s="117" t="s">
        <v>622</v>
      </c>
      <c r="D25" s="117"/>
      <c r="E25" s="117"/>
      <c r="F25" s="117"/>
      <c r="G25" s="79">
        <f>'D6'!S19</f>
        <v>0</v>
      </c>
      <c r="V25" s="64"/>
    </row>
    <row r="26" spans="2:22" ht="18" customHeight="1" thickBot="1" x14ac:dyDescent="0.3">
      <c r="B26" s="110" t="s">
        <v>623</v>
      </c>
      <c r="C26" s="118" t="s">
        <v>624</v>
      </c>
      <c r="D26" s="118"/>
      <c r="E26" s="118"/>
      <c r="F26" s="118"/>
      <c r="G26" s="80">
        <f>'D6'!S20</f>
        <v>0</v>
      </c>
      <c r="V26" s="64"/>
    </row>
    <row r="27" spans="2:22" ht="18" customHeight="1" thickBot="1" x14ac:dyDescent="0.3">
      <c r="B27" s="70"/>
      <c r="C27" s="71"/>
      <c r="D27" s="71"/>
      <c r="E27" s="72"/>
      <c r="F27" s="74"/>
      <c r="G27" s="73"/>
      <c r="V27" s="64"/>
    </row>
    <row r="28" spans="2:22" ht="26.25" customHeight="1" thickBot="1" x14ac:dyDescent="0.3">
      <c r="B28" s="389" t="s">
        <v>625</v>
      </c>
      <c r="C28" s="390"/>
      <c r="D28" s="390"/>
      <c r="E28" s="390"/>
      <c r="F28" s="390"/>
      <c r="G28" s="81" t="s">
        <v>626</v>
      </c>
      <c r="V28" s="64"/>
    </row>
    <row r="29" spans="2:22" ht="18" customHeight="1" x14ac:dyDescent="0.25">
      <c r="B29" s="108" t="s">
        <v>627</v>
      </c>
      <c r="C29" s="117" t="s">
        <v>628</v>
      </c>
      <c r="D29" s="117"/>
      <c r="E29" s="117"/>
      <c r="F29" s="117"/>
      <c r="G29" s="79">
        <f>'D7'!S16</f>
        <v>0</v>
      </c>
      <c r="V29" s="64"/>
    </row>
    <row r="30" spans="2:22" ht="24.75" customHeight="1" thickBot="1" x14ac:dyDescent="0.3">
      <c r="B30" s="110" t="s">
        <v>629</v>
      </c>
      <c r="C30" s="118" t="s">
        <v>630</v>
      </c>
      <c r="D30" s="118"/>
      <c r="E30" s="118"/>
      <c r="F30" s="118"/>
      <c r="G30" s="80">
        <f>'D7'!S17</f>
        <v>0</v>
      </c>
      <c r="H30" s="75"/>
      <c r="V30" s="64"/>
    </row>
    <row r="31" spans="2:22" ht="28.5" customHeight="1" thickBot="1" x14ac:dyDescent="0.3">
      <c r="B31" s="76"/>
      <c r="C31" s="67"/>
      <c r="D31" s="67"/>
      <c r="E31" s="68"/>
      <c r="F31" s="69"/>
      <c r="G31" s="68"/>
      <c r="H31" s="100"/>
      <c r="V31" s="64"/>
    </row>
    <row r="32" spans="2:22" ht="20.25" customHeight="1" thickBot="1" x14ac:dyDescent="0.3">
      <c r="B32" s="421" t="s">
        <v>631</v>
      </c>
      <c r="C32" s="422"/>
      <c r="D32" s="289"/>
      <c r="E32" s="423">
        <f>AVERAGE(G5,G9,G13,G17,G21,G25,G29)</f>
        <v>0</v>
      </c>
      <c r="F32" s="423"/>
      <c r="G32" s="424"/>
      <c r="H32" s="100" t="e">
        <f>_xlfn.NUMBERVALUE(#REF!)</f>
        <v>#REF!</v>
      </c>
      <c r="V32" s="64"/>
    </row>
    <row r="33" spans="2:22" ht="18" customHeight="1" x14ac:dyDescent="0.25">
      <c r="E33" s="68"/>
      <c r="F33" s="69"/>
      <c r="G33" s="68"/>
      <c r="H33" s="100" t="e">
        <f>_xlfn.NUMBERVALUE(#REF!)</f>
        <v>#REF!</v>
      </c>
      <c r="V33" s="64"/>
    </row>
    <row r="34" spans="2:22" ht="36" customHeight="1" x14ac:dyDescent="0.25">
      <c r="E34" s="394" t="s">
        <v>632</v>
      </c>
      <c r="F34" s="395"/>
      <c r="G34" s="182">
        <f>G5</f>
        <v>0</v>
      </c>
      <c r="V34" s="64"/>
    </row>
    <row r="35" spans="2:22" ht="33" customHeight="1" x14ac:dyDescent="0.25">
      <c r="E35" s="394" t="s">
        <v>633</v>
      </c>
      <c r="F35" s="395"/>
      <c r="G35" s="183">
        <f>G9</f>
        <v>0</v>
      </c>
      <c r="V35" s="64"/>
    </row>
    <row r="36" spans="2:22" ht="28.5" customHeight="1" x14ac:dyDescent="0.25">
      <c r="E36" s="394" t="s">
        <v>634</v>
      </c>
      <c r="F36" s="395"/>
      <c r="G36" s="182">
        <f>G13</f>
        <v>0</v>
      </c>
    </row>
    <row r="37" spans="2:22" ht="27" customHeight="1" x14ac:dyDescent="0.25">
      <c r="E37" s="396" t="s">
        <v>635</v>
      </c>
      <c r="F37" s="397"/>
      <c r="G37" s="182">
        <f>G17</f>
        <v>0</v>
      </c>
    </row>
    <row r="38" spans="2:22" ht="30" customHeight="1" x14ac:dyDescent="0.25">
      <c r="E38" s="394" t="s">
        <v>636</v>
      </c>
      <c r="F38" s="395"/>
      <c r="G38" s="182">
        <f>G21</f>
        <v>0</v>
      </c>
    </row>
    <row r="39" spans="2:22" ht="24.75" customHeight="1" x14ac:dyDescent="0.25">
      <c r="E39" s="394" t="s">
        <v>637</v>
      </c>
      <c r="F39" s="395"/>
      <c r="G39" s="182">
        <f>G25</f>
        <v>0</v>
      </c>
    </row>
    <row r="40" spans="2:22" ht="27.75" customHeight="1" x14ac:dyDescent="0.25">
      <c r="E40" s="394" t="s">
        <v>638</v>
      </c>
      <c r="F40" s="395"/>
      <c r="G40" s="182">
        <f>G29</f>
        <v>0</v>
      </c>
    </row>
    <row r="41" spans="2:22" ht="21" customHeight="1" x14ac:dyDescent="0.25">
      <c r="E41" s="68"/>
      <c r="F41" s="69"/>
      <c r="G41"/>
      <c r="H41"/>
    </row>
    <row r="42" spans="2:22" ht="28.5" customHeight="1" x14ac:dyDescent="0.25">
      <c r="E42" s="68"/>
      <c r="F42" s="69"/>
      <c r="G42"/>
      <c r="H42"/>
    </row>
    <row r="43" spans="2:22" ht="12" customHeight="1" thickBot="1" x14ac:dyDescent="0.3">
      <c r="I43" s="69"/>
      <c r="J43" s="69"/>
      <c r="K43" s="69"/>
      <c r="L43" s="69"/>
      <c r="M43" s="69"/>
      <c r="N43" s="69"/>
      <c r="O43" s="69"/>
      <c r="P43" s="69"/>
      <c r="Q43" s="69"/>
      <c r="R43" s="69"/>
      <c r="S43" s="69"/>
      <c r="T43" s="69"/>
    </row>
    <row r="44" spans="2:22" ht="20.25" customHeight="1" thickBot="1" x14ac:dyDescent="0.3">
      <c r="B44" s="421" t="s">
        <v>639</v>
      </c>
      <c r="C44" s="422"/>
      <c r="D44" s="289"/>
      <c r="E44" s="423">
        <f>AVERAGE(G6,G10,G14,G18,G22,G26,G30)</f>
        <v>0</v>
      </c>
      <c r="F44" s="423"/>
      <c r="G44" s="424"/>
      <c r="I44" s="69"/>
      <c r="J44" s="69"/>
      <c r="K44" s="69"/>
      <c r="L44" s="69"/>
      <c r="M44" s="69"/>
      <c r="N44" s="69"/>
      <c r="O44" s="69"/>
      <c r="P44" s="69"/>
      <c r="Q44" s="69"/>
      <c r="R44" s="69"/>
      <c r="S44" s="69"/>
      <c r="T44" s="69"/>
    </row>
    <row r="45" spans="2:22" ht="12" customHeight="1" x14ac:dyDescent="0.25">
      <c r="E45" s="68"/>
      <c r="F45" s="69"/>
      <c r="G45" s="68"/>
      <c r="I45" s="69"/>
      <c r="J45" s="69"/>
      <c r="K45" s="69"/>
      <c r="L45" s="69"/>
      <c r="M45" s="69"/>
      <c r="N45" s="69"/>
      <c r="O45" s="69"/>
      <c r="P45" s="69"/>
      <c r="Q45" s="69"/>
      <c r="R45" s="69"/>
      <c r="S45" s="69"/>
      <c r="T45" s="69"/>
    </row>
    <row r="46" spans="2:22" ht="30" customHeight="1" x14ac:dyDescent="0.25">
      <c r="E46" s="394" t="s">
        <v>640</v>
      </c>
      <c r="F46" s="395"/>
      <c r="G46" s="182">
        <f>G6</f>
        <v>0</v>
      </c>
    </row>
    <row r="47" spans="2:22" ht="30" customHeight="1" x14ac:dyDescent="0.25">
      <c r="E47" s="394" t="s">
        <v>641</v>
      </c>
      <c r="F47" s="395"/>
      <c r="G47" s="183">
        <f>G10</f>
        <v>0</v>
      </c>
    </row>
    <row r="48" spans="2:22" ht="25.5" customHeight="1" x14ac:dyDescent="0.25">
      <c r="E48" s="394" t="s">
        <v>642</v>
      </c>
      <c r="F48" s="395"/>
      <c r="G48" s="182">
        <f>G14</f>
        <v>0</v>
      </c>
    </row>
    <row r="49" spans="1:9" ht="25.5" customHeight="1" x14ac:dyDescent="0.25">
      <c r="E49" s="396" t="s">
        <v>643</v>
      </c>
      <c r="F49" s="397"/>
      <c r="G49" s="182">
        <f>G18</f>
        <v>0</v>
      </c>
    </row>
    <row r="50" spans="1:9" ht="28.5" customHeight="1" x14ac:dyDescent="0.25">
      <c r="E50" s="394" t="s">
        <v>644</v>
      </c>
      <c r="F50" s="395"/>
      <c r="G50" s="182">
        <f>G22</f>
        <v>0</v>
      </c>
    </row>
    <row r="51" spans="1:9" ht="26.25" customHeight="1" x14ac:dyDescent="0.25">
      <c r="E51" s="394" t="s">
        <v>645</v>
      </c>
      <c r="F51" s="395"/>
      <c r="G51" s="182">
        <f>G26</f>
        <v>0</v>
      </c>
    </row>
    <row r="52" spans="1:9" ht="30" customHeight="1" x14ac:dyDescent="0.25">
      <c r="E52" s="394" t="s">
        <v>646</v>
      </c>
      <c r="F52" s="395"/>
      <c r="G52" s="182">
        <f>G30</f>
        <v>0</v>
      </c>
    </row>
    <row r="53" spans="1:9" ht="15" x14ac:dyDescent="0.25">
      <c r="E53" s="68"/>
      <c r="F53" s="69"/>
      <c r="G53" s="163"/>
    </row>
    <row r="60" spans="1:9" ht="23.25" x14ac:dyDescent="0.25">
      <c r="B60" s="415" t="s">
        <v>647</v>
      </c>
      <c r="C60" s="415"/>
      <c r="D60" s="415"/>
      <c r="E60" s="415"/>
      <c r="F60" s="415"/>
      <c r="G60" s="415"/>
      <c r="H60" s="415"/>
      <c r="I60" s="415"/>
    </row>
    <row r="61" spans="1:9" ht="15" x14ac:dyDescent="0.25">
      <c r="A61" s="200"/>
      <c r="B61" s="306"/>
      <c r="C61" s="306"/>
      <c r="D61" s="306"/>
      <c r="E61" s="306"/>
      <c r="F61" s="299"/>
      <c r="G61" s="307"/>
      <c r="H61" s="307"/>
      <c r="I61" s="64"/>
    </row>
    <row r="62" spans="1:9" ht="31.5" customHeight="1" x14ac:dyDescent="0.25">
      <c r="A62" s="200"/>
      <c r="B62" s="379" t="s">
        <v>648</v>
      </c>
      <c r="C62" s="379"/>
      <c r="D62" s="379"/>
      <c r="E62" s="379"/>
      <c r="F62" s="379"/>
      <c r="G62" s="379"/>
      <c r="H62" s="379"/>
      <c r="I62" s="379"/>
    </row>
    <row r="63" spans="1:9" ht="15" x14ac:dyDescent="0.25">
      <c r="A63" s="200"/>
      <c r="B63" s="201"/>
      <c r="C63" s="201"/>
      <c r="D63" s="201"/>
      <c r="E63" s="201"/>
      <c r="F63" s="201"/>
      <c r="G63" s="200"/>
      <c r="H63" s="200"/>
    </row>
    <row r="64" spans="1:9" ht="15" x14ac:dyDescent="0.25">
      <c r="A64" s="200"/>
      <c r="B64" s="201"/>
      <c r="C64" s="201"/>
      <c r="D64" s="201"/>
      <c r="E64" s="201"/>
      <c r="F64" s="201"/>
      <c r="G64" s="200"/>
      <c r="H64" s="200"/>
    </row>
    <row r="65" spans="1:9" ht="15" x14ac:dyDescent="0.25">
      <c r="A65" s="200"/>
      <c r="B65" s="201"/>
      <c r="C65" s="201"/>
      <c r="D65" s="201"/>
      <c r="E65" s="201"/>
      <c r="F65" s="201"/>
      <c r="G65" s="200"/>
      <c r="H65" s="200"/>
    </row>
    <row r="66" spans="1:9" ht="15" x14ac:dyDescent="0.25">
      <c r="A66" s="200"/>
      <c r="B66" s="201"/>
      <c r="C66" s="201"/>
      <c r="D66" s="201"/>
      <c r="E66" s="201"/>
      <c r="F66" s="201"/>
      <c r="G66" s="200"/>
      <c r="H66" s="200"/>
    </row>
    <row r="67" spans="1:9" ht="15" x14ac:dyDescent="0.25">
      <c r="A67" s="200"/>
      <c r="B67" s="201"/>
      <c r="C67" s="201"/>
      <c r="D67" s="201"/>
      <c r="E67" s="201"/>
      <c r="F67" s="201"/>
      <c r="G67" s="200"/>
      <c r="H67" s="200"/>
    </row>
    <row r="68" spans="1:9" ht="15" x14ac:dyDescent="0.25">
      <c r="A68" s="200"/>
      <c r="B68" s="201"/>
      <c r="C68" s="201"/>
      <c r="D68" s="201"/>
      <c r="E68" s="201"/>
      <c r="F68" s="201"/>
      <c r="G68" s="200"/>
      <c r="H68" s="200"/>
    </row>
    <row r="69" spans="1:9" ht="15" x14ac:dyDescent="0.25">
      <c r="A69" s="200"/>
      <c r="B69" s="201"/>
      <c r="C69" s="201"/>
      <c r="D69" s="201"/>
      <c r="E69" s="201"/>
      <c r="F69" s="201"/>
      <c r="G69" s="200"/>
      <c r="H69" s="200"/>
    </row>
    <row r="70" spans="1:9" ht="15" x14ac:dyDescent="0.25">
      <c r="A70" s="200"/>
      <c r="B70" s="201"/>
      <c r="C70" s="201"/>
      <c r="D70" s="201"/>
      <c r="E70" s="201"/>
      <c r="F70" s="201"/>
      <c r="G70" s="200"/>
      <c r="H70" s="200"/>
    </row>
    <row r="71" spans="1:9" ht="15" x14ac:dyDescent="0.25">
      <c r="A71" s="200"/>
      <c r="B71" s="201"/>
      <c r="C71" s="201"/>
      <c r="D71" s="201"/>
      <c r="E71" s="201"/>
      <c r="F71" s="201"/>
      <c r="G71" s="200"/>
      <c r="H71" s="200"/>
    </row>
    <row r="72" spans="1:9" ht="15" x14ac:dyDescent="0.25">
      <c r="A72" s="200"/>
      <c r="B72" s="201"/>
      <c r="C72" s="201"/>
      <c r="D72" s="201"/>
      <c r="E72" s="201"/>
      <c r="F72" s="201"/>
      <c r="G72" s="200"/>
      <c r="H72" s="200"/>
    </row>
    <row r="73" spans="1:9" ht="22.5" customHeight="1" x14ac:dyDescent="0.25">
      <c r="A73" s="200"/>
      <c r="B73" s="211"/>
      <c r="C73" s="212" t="s">
        <v>649</v>
      </c>
      <c r="D73" s="287"/>
      <c r="E73" s="213"/>
      <c r="F73" s="380" t="s">
        <v>650</v>
      </c>
      <c r="G73" s="380"/>
      <c r="H73" s="214"/>
      <c r="I73" s="212" t="s">
        <v>651</v>
      </c>
    </row>
    <row r="74" spans="1:9" ht="15.75" thickBot="1" x14ac:dyDescent="0.3">
      <c r="A74" s="200"/>
      <c r="B74" s="201"/>
      <c r="C74" s="299"/>
      <c r="D74" s="299"/>
      <c r="E74" s="299"/>
      <c r="F74" s="299"/>
      <c r="G74" s="200"/>
      <c r="H74" s="200"/>
    </row>
    <row r="75" spans="1:9" ht="59.25" customHeight="1" x14ac:dyDescent="0.25">
      <c r="A75" s="200"/>
      <c r="B75" s="416" t="s">
        <v>652</v>
      </c>
      <c r="C75" s="220" t="s">
        <v>653</v>
      </c>
      <c r="D75" s="290"/>
      <c r="E75" s="391"/>
      <c r="F75" s="391"/>
      <c r="G75" s="391"/>
      <c r="H75" s="391"/>
      <c r="I75" s="293"/>
    </row>
    <row r="76" spans="1:9" ht="63.75" customHeight="1" x14ac:dyDescent="0.25">
      <c r="A76" s="200"/>
      <c r="B76" s="417"/>
      <c r="C76" s="221" t="s">
        <v>654</v>
      </c>
      <c r="D76" s="291"/>
      <c r="E76" s="384"/>
      <c r="F76" s="384"/>
      <c r="G76" s="384"/>
      <c r="H76" s="384"/>
      <c r="I76" s="294"/>
    </row>
    <row r="77" spans="1:9" ht="30" x14ac:dyDescent="0.25">
      <c r="A77" s="200"/>
      <c r="B77" s="417"/>
      <c r="C77" s="215" t="s">
        <v>655</v>
      </c>
      <c r="D77" s="292"/>
      <c r="E77" s="385"/>
      <c r="F77" s="385"/>
      <c r="G77" s="385"/>
      <c r="H77" s="385"/>
      <c r="I77" s="294"/>
    </row>
    <row r="78" spans="1:9" ht="15" x14ac:dyDescent="0.25">
      <c r="A78" s="200"/>
      <c r="B78" s="417"/>
      <c r="C78" s="222"/>
      <c r="D78" s="223"/>
      <c r="E78" s="386"/>
      <c r="F78" s="386"/>
      <c r="G78" s="386"/>
      <c r="H78" s="386"/>
      <c r="I78" s="295"/>
    </row>
    <row r="79" spans="1:9" ht="39" customHeight="1" x14ac:dyDescent="0.25">
      <c r="A79" s="200"/>
      <c r="B79" s="417"/>
      <c r="C79" s="221" t="s">
        <v>656</v>
      </c>
      <c r="D79" s="291"/>
      <c r="E79" s="384"/>
      <c r="F79" s="384"/>
      <c r="G79" s="384"/>
      <c r="H79" s="384"/>
      <c r="I79" s="294"/>
    </row>
    <row r="80" spans="1:9" ht="35.25" customHeight="1" x14ac:dyDescent="0.25">
      <c r="A80" s="200"/>
      <c r="B80" s="417"/>
      <c r="C80" s="238" t="s">
        <v>657</v>
      </c>
      <c r="D80" s="245"/>
      <c r="E80" s="245"/>
      <c r="F80" s="245"/>
      <c r="G80" s="246"/>
      <c r="H80" s="246"/>
      <c r="I80" s="295"/>
    </row>
    <row r="81" spans="1:9" ht="36" customHeight="1" x14ac:dyDescent="0.25">
      <c r="A81" s="200"/>
      <c r="B81" s="417"/>
      <c r="C81" s="243" t="s">
        <v>658</v>
      </c>
      <c r="D81" s="244" t="s">
        <v>743</v>
      </c>
      <c r="E81" s="381" t="s">
        <v>659</v>
      </c>
      <c r="F81" s="381"/>
      <c r="G81" s="381"/>
      <c r="H81" s="381"/>
      <c r="I81" s="298" t="str">
        <f>'D5'!T12</f>
        <v/>
      </c>
    </row>
    <row r="82" spans="1:9" ht="43.5" customHeight="1" x14ac:dyDescent="0.25">
      <c r="A82" s="200"/>
      <c r="B82" s="417"/>
      <c r="C82" s="243" t="s">
        <v>660</v>
      </c>
      <c r="D82" s="244" t="s">
        <v>744</v>
      </c>
      <c r="E82" s="381" t="s">
        <v>661</v>
      </c>
      <c r="F82" s="381"/>
      <c r="G82" s="381"/>
      <c r="H82" s="381"/>
      <c r="I82" s="298" t="str">
        <f>'D1'!T30</f>
        <v/>
      </c>
    </row>
    <row r="83" spans="1:9" ht="26.25" customHeight="1" x14ac:dyDescent="0.25">
      <c r="A83" s="200"/>
      <c r="B83" s="417"/>
      <c r="C83" s="222" t="s">
        <v>662</v>
      </c>
      <c r="D83" s="224"/>
      <c r="E83" s="382"/>
      <c r="F83" s="382"/>
      <c r="G83" s="382"/>
      <c r="H83" s="382"/>
      <c r="I83" s="296"/>
    </row>
    <row r="84" spans="1:9" ht="36" customHeight="1" x14ac:dyDescent="0.25">
      <c r="A84" s="200"/>
      <c r="B84" s="417"/>
      <c r="C84" s="238" t="s">
        <v>663</v>
      </c>
      <c r="D84" s="240"/>
      <c r="E84" s="383"/>
      <c r="F84" s="383"/>
      <c r="G84" s="383"/>
      <c r="H84" s="383"/>
      <c r="I84" s="296"/>
    </row>
    <row r="85" spans="1:9" ht="44.25" customHeight="1" x14ac:dyDescent="0.25">
      <c r="A85" s="200"/>
      <c r="B85" s="417"/>
      <c r="C85" s="243" t="s">
        <v>664</v>
      </c>
      <c r="D85" s="244" t="s">
        <v>745</v>
      </c>
      <c r="E85" s="381" t="s">
        <v>665</v>
      </c>
      <c r="F85" s="381"/>
      <c r="G85" s="381"/>
      <c r="H85" s="381"/>
      <c r="I85" s="298" t="str">
        <f>'D5'!T30</f>
        <v/>
      </c>
    </row>
    <row r="86" spans="1:9" ht="46.5" customHeight="1" x14ac:dyDescent="0.25">
      <c r="A86" s="200"/>
      <c r="B86" s="417"/>
      <c r="C86" s="243" t="s">
        <v>666</v>
      </c>
      <c r="D86" s="244" t="s">
        <v>746</v>
      </c>
      <c r="E86" s="381" t="s">
        <v>667</v>
      </c>
      <c r="F86" s="381"/>
      <c r="G86" s="381"/>
      <c r="H86" s="381"/>
      <c r="I86" s="298" t="str">
        <f>'D5'!T29</f>
        <v/>
      </c>
    </row>
    <row r="87" spans="1:9" ht="49.5" customHeight="1" x14ac:dyDescent="0.25">
      <c r="A87" s="200"/>
      <c r="B87" s="417"/>
      <c r="C87" s="243" t="s">
        <v>668</v>
      </c>
      <c r="D87" s="244" t="s">
        <v>747</v>
      </c>
      <c r="E87" s="381" t="s">
        <v>669</v>
      </c>
      <c r="F87" s="381"/>
      <c r="G87" s="381"/>
      <c r="H87" s="381"/>
      <c r="I87" s="298" t="str">
        <f>'D1'!T25</f>
        <v/>
      </c>
    </row>
    <row r="88" spans="1:9" ht="15" x14ac:dyDescent="0.25">
      <c r="A88" s="200"/>
      <c r="B88" s="417"/>
      <c r="C88" s="215" t="s">
        <v>670</v>
      </c>
      <c r="D88" s="207"/>
      <c r="E88" s="392"/>
      <c r="F88" s="392"/>
      <c r="G88" s="392"/>
      <c r="H88" s="392"/>
      <c r="I88" s="296"/>
    </row>
    <row r="89" spans="1:9" ht="15" x14ac:dyDescent="0.25">
      <c r="A89" s="200"/>
      <c r="B89" s="417"/>
      <c r="C89" s="222"/>
      <c r="D89" s="224"/>
      <c r="E89" s="393"/>
      <c r="F89" s="393"/>
      <c r="G89" s="393"/>
      <c r="H89" s="393"/>
      <c r="I89" s="296"/>
    </row>
    <row r="90" spans="1:9" ht="18.75" customHeight="1" x14ac:dyDescent="0.25">
      <c r="A90" s="200"/>
      <c r="B90" s="417"/>
      <c r="C90" s="221" t="s">
        <v>671</v>
      </c>
      <c r="D90" s="225"/>
      <c r="E90" s="373"/>
      <c r="F90" s="373"/>
      <c r="G90" s="373"/>
      <c r="H90" s="373"/>
      <c r="I90" s="296"/>
    </row>
    <row r="91" spans="1:9" ht="25.5" customHeight="1" x14ac:dyDescent="0.25">
      <c r="A91" s="200"/>
      <c r="B91" s="418"/>
      <c r="C91" s="231" t="s">
        <v>672</v>
      </c>
      <c r="D91" s="242"/>
      <c r="E91" s="376"/>
      <c r="F91" s="376"/>
      <c r="G91" s="376"/>
      <c r="H91" s="376"/>
      <c r="I91" s="296"/>
    </row>
    <row r="92" spans="1:9" ht="38.25" customHeight="1" x14ac:dyDescent="0.25">
      <c r="A92" s="200"/>
      <c r="B92" s="419" t="s">
        <v>673</v>
      </c>
      <c r="C92" s="234" t="s">
        <v>674</v>
      </c>
      <c r="D92" s="235" t="s">
        <v>748</v>
      </c>
      <c r="E92" s="375" t="s">
        <v>675</v>
      </c>
      <c r="F92" s="375"/>
      <c r="G92" s="375"/>
      <c r="H92" s="375"/>
      <c r="I92" s="298" t="str">
        <f>'D5'!T14</f>
        <v/>
      </c>
    </row>
    <row r="93" spans="1:9" ht="36" customHeight="1" x14ac:dyDescent="0.25">
      <c r="A93" s="200"/>
      <c r="B93" s="419"/>
      <c r="C93" s="222" t="s">
        <v>676</v>
      </c>
      <c r="D93" s="241"/>
      <c r="E93" s="387"/>
      <c r="F93" s="387"/>
      <c r="G93" s="387"/>
      <c r="H93" s="387"/>
      <c r="I93" s="296"/>
    </row>
    <row r="94" spans="1:9" ht="31.5" customHeight="1" x14ac:dyDescent="0.25">
      <c r="A94" s="200"/>
      <c r="B94" s="419"/>
      <c r="C94" s="221" t="s">
        <v>677</v>
      </c>
      <c r="D94" s="226"/>
      <c r="E94" s="388"/>
      <c r="F94" s="388"/>
      <c r="G94" s="388"/>
      <c r="H94" s="388"/>
      <c r="I94" s="296"/>
    </row>
    <row r="95" spans="1:9" ht="36" customHeight="1" x14ac:dyDescent="0.25">
      <c r="A95" s="200"/>
      <c r="B95" s="419"/>
      <c r="C95" s="238" t="s">
        <v>678</v>
      </c>
      <c r="D95" s="239"/>
      <c r="E95" s="376"/>
      <c r="F95" s="376"/>
      <c r="G95" s="376"/>
      <c r="H95" s="376"/>
      <c r="I95" s="296"/>
    </row>
    <row r="96" spans="1:9" ht="38.25" customHeight="1" x14ac:dyDescent="0.25">
      <c r="A96" s="200"/>
      <c r="B96" s="419"/>
      <c r="C96" s="217" t="s">
        <v>679</v>
      </c>
      <c r="D96" s="208" t="s">
        <v>749</v>
      </c>
      <c r="E96" s="377" t="s">
        <v>680</v>
      </c>
      <c r="F96" s="377"/>
      <c r="G96" s="377"/>
      <c r="H96" s="377"/>
      <c r="I96" s="298" t="str">
        <f>'D3'!S10</f>
        <v/>
      </c>
    </row>
    <row r="97" spans="1:10" ht="32.25" customHeight="1" x14ac:dyDescent="0.25">
      <c r="A97" s="200"/>
      <c r="B97" s="419"/>
      <c r="C97" s="234"/>
      <c r="D97" s="235" t="s">
        <v>750</v>
      </c>
      <c r="E97" s="374" t="s">
        <v>681</v>
      </c>
      <c r="F97" s="374"/>
      <c r="G97" s="374"/>
      <c r="H97" s="374"/>
      <c r="I97" s="298" t="str">
        <f>'D3'!S12</f>
        <v/>
      </c>
    </row>
    <row r="98" spans="1:10" ht="30.75" customHeight="1" x14ac:dyDescent="0.25">
      <c r="A98" s="200"/>
      <c r="B98" s="419"/>
      <c r="C98" s="217" t="s">
        <v>682</v>
      </c>
      <c r="D98" s="208" t="s">
        <v>751</v>
      </c>
      <c r="E98" s="377" t="s">
        <v>683</v>
      </c>
      <c r="F98" s="377"/>
      <c r="G98" s="377"/>
      <c r="H98" s="377"/>
      <c r="I98" s="298" t="str">
        <f>'D3'!S14</f>
        <v/>
      </c>
      <c r="J98" s="64"/>
    </row>
    <row r="99" spans="1:10" ht="39.75" customHeight="1" x14ac:dyDescent="0.25">
      <c r="A99" s="200"/>
      <c r="B99" s="419"/>
      <c r="C99" s="217"/>
      <c r="D99" s="208" t="s">
        <v>752</v>
      </c>
      <c r="E99" s="378" t="s">
        <v>684</v>
      </c>
      <c r="F99" s="378"/>
      <c r="G99" s="378"/>
      <c r="H99" s="378"/>
      <c r="I99" s="298" t="str">
        <f>'D3'!S26</f>
        <v/>
      </c>
      <c r="J99" s="64"/>
    </row>
    <row r="100" spans="1:10" ht="29.25" customHeight="1" x14ac:dyDescent="0.25">
      <c r="A100" s="200"/>
      <c r="B100" s="419"/>
      <c r="C100" s="217"/>
      <c r="D100" s="208" t="s">
        <v>753</v>
      </c>
      <c r="E100" s="378" t="s">
        <v>685</v>
      </c>
      <c r="F100" s="378"/>
      <c r="G100" s="378"/>
      <c r="H100" s="378"/>
      <c r="I100" s="298" t="str">
        <f>'D3'!S27</f>
        <v/>
      </c>
      <c r="J100" s="64"/>
    </row>
    <row r="101" spans="1:10" ht="56.25" customHeight="1" x14ac:dyDescent="0.25">
      <c r="A101" s="200"/>
      <c r="B101" s="419"/>
      <c r="C101" s="217"/>
      <c r="D101" s="208" t="s">
        <v>754</v>
      </c>
      <c r="E101" s="378" t="s">
        <v>686</v>
      </c>
      <c r="F101" s="378"/>
      <c r="G101" s="378"/>
      <c r="H101" s="378"/>
      <c r="I101" s="298" t="str">
        <f>'D3'!S24</f>
        <v/>
      </c>
      <c r="J101" s="64"/>
    </row>
    <row r="102" spans="1:10" ht="33" customHeight="1" x14ac:dyDescent="0.25">
      <c r="A102" s="200"/>
      <c r="B102" s="419"/>
      <c r="C102" s="234"/>
      <c r="D102" s="235" t="s">
        <v>755</v>
      </c>
      <c r="E102" s="374" t="s">
        <v>687</v>
      </c>
      <c r="F102" s="374"/>
      <c r="G102" s="374"/>
      <c r="H102" s="374"/>
      <c r="I102" s="298" t="str">
        <f>'D3'!S23</f>
        <v/>
      </c>
      <c r="J102" s="64"/>
    </row>
    <row r="103" spans="1:10" ht="40.5" customHeight="1" x14ac:dyDescent="0.25">
      <c r="A103" s="200"/>
      <c r="B103" s="419"/>
      <c r="C103" s="234" t="s">
        <v>688</v>
      </c>
      <c r="D103" s="235" t="s">
        <v>756</v>
      </c>
      <c r="E103" s="375" t="s">
        <v>689</v>
      </c>
      <c r="F103" s="375"/>
      <c r="G103" s="375"/>
      <c r="H103" s="375"/>
      <c r="I103" s="298" t="str">
        <f>'D3'!S28</f>
        <v/>
      </c>
      <c r="J103" s="64"/>
    </row>
    <row r="104" spans="1:10" ht="45" customHeight="1" x14ac:dyDescent="0.25">
      <c r="A104" s="200"/>
      <c r="B104" s="419"/>
      <c r="C104" s="234" t="s">
        <v>690</v>
      </c>
      <c r="D104" s="235" t="s">
        <v>757</v>
      </c>
      <c r="E104" s="375" t="s">
        <v>691</v>
      </c>
      <c r="F104" s="375"/>
      <c r="G104" s="375"/>
      <c r="H104" s="375"/>
      <c r="I104" s="298" t="str">
        <f>'D3'!S12</f>
        <v/>
      </c>
      <c r="J104" s="64"/>
    </row>
    <row r="105" spans="1:10" ht="35.25" customHeight="1" x14ac:dyDescent="0.25">
      <c r="A105" s="200"/>
      <c r="B105" s="419"/>
      <c r="C105" s="234" t="s">
        <v>692</v>
      </c>
      <c r="D105" s="235" t="s">
        <v>758</v>
      </c>
      <c r="E105" s="377" t="s">
        <v>693</v>
      </c>
      <c r="F105" s="377"/>
      <c r="G105" s="377"/>
      <c r="H105" s="377"/>
      <c r="I105" s="298" t="str">
        <f>'D5'!T42</f>
        <v/>
      </c>
      <c r="J105" s="64"/>
    </row>
    <row r="106" spans="1:10" ht="35.25" customHeight="1" x14ac:dyDescent="0.25">
      <c r="A106" s="200"/>
      <c r="B106" s="419"/>
      <c r="C106" s="408" t="s">
        <v>694</v>
      </c>
      <c r="D106" s="235"/>
      <c r="E106" s="377" t="s">
        <v>695</v>
      </c>
      <c r="F106" s="377"/>
      <c r="G106" s="377"/>
      <c r="H106" s="377"/>
      <c r="I106" s="298" t="str">
        <f>'D1'!T37</f>
        <v/>
      </c>
      <c r="J106" s="64"/>
    </row>
    <row r="107" spans="1:10" ht="38.25" customHeight="1" x14ac:dyDescent="0.25">
      <c r="A107" s="200"/>
      <c r="B107" s="419"/>
      <c r="C107" s="409"/>
      <c r="D107" s="235" t="s">
        <v>759</v>
      </c>
      <c r="E107" s="374" t="s">
        <v>696</v>
      </c>
      <c r="F107" s="374"/>
      <c r="G107" s="374"/>
      <c r="H107" s="374"/>
      <c r="I107" s="298" t="str">
        <f>'D3'!S27</f>
        <v/>
      </c>
      <c r="J107" s="64"/>
    </row>
    <row r="108" spans="1:10" ht="32.25" customHeight="1" x14ac:dyDescent="0.25">
      <c r="A108" s="200"/>
      <c r="B108" s="419"/>
      <c r="C108" s="234" t="s">
        <v>697</v>
      </c>
      <c r="D108" s="235" t="s">
        <v>760</v>
      </c>
      <c r="E108" s="374" t="s">
        <v>698</v>
      </c>
      <c r="F108" s="374"/>
      <c r="G108" s="374"/>
      <c r="H108" s="374"/>
      <c r="I108" s="298" t="str">
        <f>'D2'!T11</f>
        <v/>
      </c>
    </row>
    <row r="109" spans="1:10" ht="31.5" customHeight="1" x14ac:dyDescent="0.25">
      <c r="A109" s="200"/>
      <c r="B109" s="419"/>
      <c r="C109" s="236" t="s">
        <v>699</v>
      </c>
      <c r="D109" s="237"/>
      <c r="E109" s="372"/>
      <c r="F109" s="372"/>
      <c r="G109" s="372"/>
      <c r="H109" s="372"/>
      <c r="I109" s="296"/>
    </row>
    <row r="110" spans="1:10" ht="47.25" customHeight="1" x14ac:dyDescent="0.25">
      <c r="A110" s="200"/>
      <c r="B110" s="420"/>
      <c r="C110" s="234" t="s">
        <v>700</v>
      </c>
      <c r="D110" s="235" t="s">
        <v>761</v>
      </c>
      <c r="E110" s="375" t="s">
        <v>701</v>
      </c>
      <c r="F110" s="375"/>
      <c r="G110" s="375"/>
      <c r="H110" s="375"/>
      <c r="I110" s="298" t="str">
        <f>'D2'!T10</f>
        <v/>
      </c>
    </row>
    <row r="111" spans="1:10" ht="41.25" customHeight="1" x14ac:dyDescent="0.25">
      <c r="A111" s="200"/>
      <c r="B111" s="400" t="s">
        <v>702</v>
      </c>
      <c r="C111" s="218" t="s">
        <v>703</v>
      </c>
      <c r="D111" s="219" t="s">
        <v>762</v>
      </c>
      <c r="E111" s="371" t="s">
        <v>704</v>
      </c>
      <c r="F111" s="371"/>
      <c r="G111" s="371"/>
      <c r="H111" s="371"/>
      <c r="I111" s="298" t="str">
        <f>'D1'!T12</f>
        <v/>
      </c>
    </row>
    <row r="112" spans="1:10" ht="30.75" customHeight="1" x14ac:dyDescent="0.25">
      <c r="A112" s="200"/>
      <c r="B112" s="401"/>
      <c r="C112" s="227"/>
      <c r="D112" s="228" t="s">
        <v>763</v>
      </c>
      <c r="E112" s="370" t="s">
        <v>705</v>
      </c>
      <c r="F112" s="370"/>
      <c r="G112" s="370"/>
      <c r="H112" s="370"/>
      <c r="I112" s="298" t="str">
        <f>'D1'!T13</f>
        <v/>
      </c>
    </row>
    <row r="113" spans="1:9" ht="33" customHeight="1" x14ac:dyDescent="0.25">
      <c r="A113" s="200"/>
      <c r="B113" s="401"/>
      <c r="C113" s="227" t="s">
        <v>706</v>
      </c>
      <c r="D113" s="229" t="s">
        <v>764</v>
      </c>
      <c r="E113" s="406" t="s">
        <v>707</v>
      </c>
      <c r="F113" s="406"/>
      <c r="G113" s="406"/>
      <c r="H113" s="406"/>
      <c r="I113" s="298" t="str">
        <f>'D1'!T29</f>
        <v/>
      </c>
    </row>
    <row r="114" spans="1:9" ht="30" customHeight="1" x14ac:dyDescent="0.25">
      <c r="A114" s="200"/>
      <c r="B114" s="401"/>
      <c r="C114" s="218" t="s">
        <v>708</v>
      </c>
      <c r="D114" s="219" t="s">
        <v>765</v>
      </c>
      <c r="E114" s="371" t="s">
        <v>709</v>
      </c>
      <c r="F114" s="371"/>
      <c r="G114" s="371"/>
      <c r="H114" s="371"/>
      <c r="I114" s="402" t="str">
        <f>'D5'!T16</f>
        <v/>
      </c>
    </row>
    <row r="115" spans="1:9" ht="25.5" customHeight="1" x14ac:dyDescent="0.25">
      <c r="A115" s="200"/>
      <c r="B115" s="401"/>
      <c r="C115" s="218" t="s">
        <v>710</v>
      </c>
      <c r="D115" s="209"/>
      <c r="E115" s="407"/>
      <c r="F115" s="407"/>
      <c r="G115" s="407"/>
      <c r="H115" s="407"/>
      <c r="I115" s="403"/>
    </row>
    <row r="116" spans="1:9" ht="24.75" customHeight="1" x14ac:dyDescent="0.25">
      <c r="A116" s="200"/>
      <c r="B116" s="401"/>
      <c r="C116" s="227" t="s">
        <v>711</v>
      </c>
      <c r="D116" s="288"/>
      <c r="E116" s="370"/>
      <c r="F116" s="370"/>
      <c r="G116" s="370"/>
      <c r="H116" s="370"/>
      <c r="I116" s="404"/>
    </row>
    <row r="117" spans="1:9" ht="34.5" customHeight="1" x14ac:dyDescent="0.25">
      <c r="A117" s="200"/>
      <c r="B117" s="401"/>
      <c r="C117" s="227" t="s">
        <v>712</v>
      </c>
      <c r="D117" s="229" t="s">
        <v>766</v>
      </c>
      <c r="E117" s="406" t="s">
        <v>713</v>
      </c>
      <c r="F117" s="406"/>
      <c r="G117" s="406"/>
      <c r="H117" s="406"/>
      <c r="I117" s="298" t="str">
        <f>'D5'!T52</f>
        <v/>
      </c>
    </row>
    <row r="118" spans="1:9" ht="51.75" customHeight="1" x14ac:dyDescent="0.25">
      <c r="A118" s="200"/>
      <c r="B118" s="401"/>
      <c r="C118" s="227" t="s">
        <v>714</v>
      </c>
      <c r="D118" s="229" t="s">
        <v>767</v>
      </c>
      <c r="E118" s="406" t="s">
        <v>715</v>
      </c>
      <c r="F118" s="406"/>
      <c r="G118" s="406"/>
      <c r="H118" s="406"/>
      <c r="I118" s="298" t="str">
        <f>'D1'!T24</f>
        <v/>
      </c>
    </row>
    <row r="119" spans="1:9" ht="39" customHeight="1" x14ac:dyDescent="0.25">
      <c r="A119" s="200"/>
      <c r="B119" s="401"/>
      <c r="C119" s="227" t="s">
        <v>716</v>
      </c>
      <c r="D119" s="229" t="s">
        <v>768</v>
      </c>
      <c r="E119" s="406" t="s">
        <v>717</v>
      </c>
      <c r="F119" s="406"/>
      <c r="G119" s="406"/>
      <c r="H119" s="406"/>
      <c r="I119" s="298" t="str">
        <f>'D5'!T28</f>
        <v/>
      </c>
    </row>
    <row r="120" spans="1:9" ht="37.5" customHeight="1" x14ac:dyDescent="0.25">
      <c r="A120" s="200"/>
      <c r="B120" s="401"/>
      <c r="C120" s="227" t="s">
        <v>718</v>
      </c>
      <c r="D120" s="229" t="s">
        <v>769</v>
      </c>
      <c r="E120" s="406" t="s">
        <v>719</v>
      </c>
      <c r="F120" s="406"/>
      <c r="G120" s="406"/>
      <c r="H120" s="406"/>
      <c r="I120" s="298" t="str">
        <f>'D5'!T33</f>
        <v/>
      </c>
    </row>
    <row r="121" spans="1:9" ht="45.75" customHeight="1" x14ac:dyDescent="0.25">
      <c r="A121" s="200"/>
      <c r="B121" s="401"/>
      <c r="C121" s="227" t="s">
        <v>720</v>
      </c>
      <c r="D121" s="229" t="s">
        <v>770</v>
      </c>
      <c r="E121" s="406" t="s">
        <v>721</v>
      </c>
      <c r="F121" s="406"/>
      <c r="G121" s="406"/>
      <c r="H121" s="406"/>
      <c r="I121" s="298" t="str">
        <f>'D1'!T38</f>
        <v/>
      </c>
    </row>
    <row r="122" spans="1:9" ht="48" customHeight="1" x14ac:dyDescent="0.25">
      <c r="A122" s="200"/>
      <c r="B122" s="401"/>
      <c r="C122" s="218" t="s">
        <v>722</v>
      </c>
      <c r="D122" s="219" t="s">
        <v>771</v>
      </c>
      <c r="E122" s="371" t="s">
        <v>723</v>
      </c>
      <c r="F122" s="371"/>
      <c r="G122" s="371"/>
      <c r="H122" s="371"/>
      <c r="I122" s="298" t="str">
        <f>'D1'!T38</f>
        <v/>
      </c>
    </row>
    <row r="123" spans="1:9" ht="46.5" customHeight="1" x14ac:dyDescent="0.25">
      <c r="A123" s="200"/>
      <c r="B123" s="401"/>
      <c r="C123" s="218"/>
      <c r="D123" s="210" t="s">
        <v>772</v>
      </c>
      <c r="E123" s="407" t="s">
        <v>724</v>
      </c>
      <c r="F123" s="407"/>
      <c r="G123" s="407"/>
      <c r="H123" s="407"/>
      <c r="I123" s="298" t="str">
        <f>'D5'!T20</f>
        <v/>
      </c>
    </row>
    <row r="124" spans="1:9" ht="39.75" customHeight="1" x14ac:dyDescent="0.25">
      <c r="A124" s="200"/>
      <c r="B124" s="401"/>
      <c r="C124" s="227"/>
      <c r="D124" s="228" t="s">
        <v>773</v>
      </c>
      <c r="E124" s="370" t="s">
        <v>725</v>
      </c>
      <c r="F124" s="370"/>
      <c r="G124" s="370"/>
      <c r="H124" s="370"/>
      <c r="I124" s="298" t="str">
        <f>'D5'!T22</f>
        <v/>
      </c>
    </row>
    <row r="125" spans="1:9" ht="42" customHeight="1" x14ac:dyDescent="0.25">
      <c r="A125" s="200"/>
      <c r="B125" s="401"/>
      <c r="C125" s="218" t="s">
        <v>726</v>
      </c>
      <c r="D125" s="219" t="s">
        <v>774</v>
      </c>
      <c r="E125" s="371" t="s">
        <v>727</v>
      </c>
      <c r="F125" s="371"/>
      <c r="G125" s="371"/>
      <c r="H125" s="371"/>
      <c r="I125" s="298" t="str">
        <f>'D5'!T54</f>
        <v/>
      </c>
    </row>
    <row r="126" spans="1:9" ht="45" customHeight="1" x14ac:dyDescent="0.25">
      <c r="A126" s="200"/>
      <c r="B126" s="401"/>
      <c r="C126" s="232"/>
      <c r="D126" s="233" t="s">
        <v>775</v>
      </c>
      <c r="E126" s="370" t="s">
        <v>728</v>
      </c>
      <c r="F126" s="370"/>
      <c r="G126" s="370"/>
      <c r="H126" s="370"/>
      <c r="I126" s="298" t="str">
        <f>'D5'!T56</f>
        <v/>
      </c>
    </row>
    <row r="127" spans="1:9" ht="36.75" customHeight="1" x14ac:dyDescent="0.25">
      <c r="A127" s="200"/>
      <c r="B127" s="401"/>
      <c r="C127" s="231" t="s">
        <v>729</v>
      </c>
      <c r="D127" s="230"/>
      <c r="E127" s="372"/>
      <c r="F127" s="372"/>
      <c r="G127" s="372"/>
      <c r="H127" s="372"/>
      <c r="I127" s="296"/>
    </row>
    <row r="128" spans="1:9" ht="39" customHeight="1" x14ac:dyDescent="0.25">
      <c r="A128" s="200"/>
      <c r="B128" s="401"/>
      <c r="C128" s="218" t="s">
        <v>730</v>
      </c>
      <c r="D128" s="219" t="s">
        <v>776</v>
      </c>
      <c r="E128" s="371" t="s">
        <v>731</v>
      </c>
      <c r="F128" s="371"/>
      <c r="G128" s="371"/>
      <c r="H128" s="371"/>
      <c r="I128" s="298" t="str">
        <f>'D5'!T59</f>
        <v/>
      </c>
    </row>
    <row r="129" spans="1:9" ht="39.75" customHeight="1" x14ac:dyDescent="0.25">
      <c r="A129" s="200"/>
      <c r="B129" s="401"/>
      <c r="C129" s="227"/>
      <c r="D129" s="228" t="s">
        <v>777</v>
      </c>
      <c r="E129" s="370" t="s">
        <v>732</v>
      </c>
      <c r="F129" s="370"/>
      <c r="G129" s="370"/>
      <c r="H129" s="370"/>
      <c r="I129" s="298" t="str">
        <f>'D5'!T24</f>
        <v/>
      </c>
    </row>
    <row r="130" spans="1:9" ht="38.25" customHeight="1" x14ac:dyDescent="0.25">
      <c r="A130" s="200"/>
      <c r="B130" s="398" t="s">
        <v>733</v>
      </c>
      <c r="C130" s="248" t="s">
        <v>734</v>
      </c>
      <c r="D130" s="249" t="s">
        <v>778</v>
      </c>
      <c r="E130" s="405" t="s">
        <v>735</v>
      </c>
      <c r="F130" s="405"/>
      <c r="G130" s="405"/>
      <c r="H130" s="405"/>
      <c r="I130" s="298" t="str">
        <f>'D5'!T53</f>
        <v/>
      </c>
    </row>
    <row r="131" spans="1:9" ht="43.5" customHeight="1" x14ac:dyDescent="0.25">
      <c r="A131" s="200"/>
      <c r="B131" s="398"/>
      <c r="C131" s="248" t="s">
        <v>736</v>
      </c>
      <c r="D131" s="249" t="s">
        <v>779</v>
      </c>
      <c r="E131" s="405" t="s">
        <v>737</v>
      </c>
      <c r="F131" s="405"/>
      <c r="G131" s="405"/>
      <c r="H131" s="405"/>
      <c r="I131" s="298" t="str">
        <f>'D5'!T51</f>
        <v/>
      </c>
    </row>
    <row r="132" spans="1:9" ht="48" customHeight="1" x14ac:dyDescent="0.25">
      <c r="A132" s="200"/>
      <c r="B132" s="398"/>
      <c r="C132" s="248" t="s">
        <v>738</v>
      </c>
      <c r="D132" s="250" t="s">
        <v>780</v>
      </c>
      <c r="E132" s="405" t="s">
        <v>739</v>
      </c>
      <c r="F132" s="405"/>
      <c r="G132" s="405"/>
      <c r="H132" s="405"/>
      <c r="I132" s="298" t="str">
        <f>'D1'!T33</f>
        <v/>
      </c>
    </row>
    <row r="133" spans="1:9" ht="42.75" customHeight="1" x14ac:dyDescent="0.25">
      <c r="A133" s="200"/>
      <c r="B133" s="398"/>
      <c r="C133" s="222" t="s">
        <v>740</v>
      </c>
      <c r="D133" s="224"/>
      <c r="E133" s="382"/>
      <c r="F133" s="382"/>
      <c r="G133" s="382"/>
      <c r="H133" s="382"/>
      <c r="I133" s="296"/>
    </row>
    <row r="134" spans="1:9" ht="48" customHeight="1" x14ac:dyDescent="0.25">
      <c r="A134" s="200"/>
      <c r="B134" s="398"/>
      <c r="C134" s="221" t="s">
        <v>741</v>
      </c>
      <c r="D134" s="225"/>
      <c r="E134" s="373"/>
      <c r="F134" s="373"/>
      <c r="G134" s="373"/>
      <c r="H134" s="373"/>
      <c r="I134" s="296"/>
    </row>
    <row r="135" spans="1:9" ht="33.75" customHeight="1" thickBot="1" x14ac:dyDescent="0.3">
      <c r="A135" s="200"/>
      <c r="B135" s="399"/>
      <c r="C135" s="216" t="s">
        <v>742</v>
      </c>
      <c r="D135" s="206"/>
      <c r="E135" s="369"/>
      <c r="F135" s="369"/>
      <c r="G135" s="369"/>
      <c r="H135" s="369"/>
      <c r="I135" s="297"/>
    </row>
  </sheetData>
  <sheetProtection formatCells="0" formatColumns="0" formatRows="0" insertColumns="0" insertRows="0" insertHyperlinks="0" deleteColumns="0" deleteRows="0" sort="0" autoFilter="0" pivotTables="0"/>
  <mergeCells count="91">
    <mergeCell ref="E46:F46"/>
    <mergeCell ref="E47:F47"/>
    <mergeCell ref="E48:F48"/>
    <mergeCell ref="E49:F49"/>
    <mergeCell ref="E50:F50"/>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5:H95"/>
    <mergeCell ref="E96:H96"/>
    <mergeCell ref="E97:H97"/>
    <mergeCell ref="E98:H98"/>
    <mergeCell ref="E104:H104"/>
    <mergeCell ref="E99:H99"/>
    <mergeCell ref="E100:H100"/>
    <mergeCell ref="E101:H101"/>
    <mergeCell ref="E107:H107"/>
    <mergeCell ref="E108:H108"/>
    <mergeCell ref="E109:H109"/>
    <mergeCell ref="E110:H110"/>
    <mergeCell ref="E112:H112"/>
    <mergeCell ref="E111:H111"/>
    <mergeCell ref="E135:H135"/>
    <mergeCell ref="E124:H124"/>
    <mergeCell ref="E125:H125"/>
    <mergeCell ref="E126:H126"/>
    <mergeCell ref="E127:H127"/>
    <mergeCell ref="E129:H129"/>
    <mergeCell ref="E128:H128"/>
    <mergeCell ref="E134:H134"/>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topLeftCell="A115" zoomScale="70" zoomScaleNormal="70" workbookViewId="0">
      <selection activeCell="B134" sqref="B134"/>
    </sheetView>
  </sheetViews>
  <sheetFormatPr defaultRowHeight="15" x14ac:dyDescent="0.25"/>
  <cols>
    <col min="1" max="1" width="9.140625" style="180"/>
    <col min="2" max="2" width="79.42578125" style="180" customWidth="1"/>
    <col min="3" max="3" width="69.5703125" style="180" customWidth="1"/>
    <col min="4" max="4" width="9.140625" style="180" customWidth="1"/>
    <col min="5" max="16384" width="9.140625" style="180"/>
  </cols>
  <sheetData>
    <row r="2" spans="2:4" ht="23.25" x14ac:dyDescent="0.35">
      <c r="B2" s="425" t="s">
        <v>781</v>
      </c>
      <c r="C2" s="425"/>
      <c r="D2" s="425"/>
    </row>
    <row r="4" spans="2:4" x14ac:dyDescent="0.25">
      <c r="B4" s="427" t="s">
        <v>782</v>
      </c>
      <c r="C4" s="427"/>
      <c r="D4" s="427"/>
    </row>
    <row r="5" spans="2:4" x14ac:dyDescent="0.25">
      <c r="B5" s="309" t="s">
        <v>783</v>
      </c>
      <c r="C5" s="428" t="s">
        <v>784</v>
      </c>
      <c r="D5" s="428"/>
    </row>
    <row r="6" spans="2:4" ht="30" x14ac:dyDescent="0.25">
      <c r="B6" s="310" t="s">
        <v>785</v>
      </c>
      <c r="C6" s="429"/>
      <c r="D6" s="429"/>
    </row>
    <row r="7" spans="2:4" ht="30" x14ac:dyDescent="0.25">
      <c r="B7" s="310" t="s">
        <v>786</v>
      </c>
      <c r="C7" s="429"/>
      <c r="D7" s="429"/>
    </row>
    <row r="8" spans="2:4" ht="18" customHeight="1" x14ac:dyDescent="0.25">
      <c r="B8" s="426" t="s">
        <v>787</v>
      </c>
      <c r="C8" s="429" t="s">
        <v>788</v>
      </c>
      <c r="D8" s="429"/>
    </row>
    <row r="9" spans="2:4" x14ac:dyDescent="0.25">
      <c r="B9" s="426"/>
      <c r="C9" s="429" t="s">
        <v>789</v>
      </c>
      <c r="D9" s="429"/>
    </row>
    <row r="10" spans="2:4" ht="32.25" customHeight="1" x14ac:dyDescent="0.25">
      <c r="B10" s="426"/>
      <c r="C10" s="429" t="s">
        <v>790</v>
      </c>
      <c r="D10" s="429"/>
    </row>
    <row r="11" spans="2:4" ht="45" x14ac:dyDescent="0.25">
      <c r="B11" s="310" t="s">
        <v>791</v>
      </c>
      <c r="C11" s="429" t="s">
        <v>792</v>
      </c>
      <c r="D11" s="429"/>
    </row>
    <row r="12" spans="2:4" ht="19.5" customHeight="1" x14ac:dyDescent="0.25">
      <c r="B12" s="426" t="s">
        <v>793</v>
      </c>
      <c r="C12" s="429" t="s">
        <v>794</v>
      </c>
      <c r="D12" s="429"/>
    </row>
    <row r="13" spans="2:4" ht="30.75" customHeight="1" x14ac:dyDescent="0.25">
      <c r="B13" s="426"/>
      <c r="C13" s="429" t="s">
        <v>795</v>
      </c>
      <c r="D13" s="429"/>
    </row>
    <row r="14" spans="2:4" ht="30.75" customHeight="1" x14ac:dyDescent="0.25">
      <c r="B14" s="426"/>
      <c r="C14" s="429" t="s">
        <v>796</v>
      </c>
      <c r="D14" s="429"/>
    </row>
    <row r="15" spans="2:4" ht="30" x14ac:dyDescent="0.25">
      <c r="B15" s="310" t="s">
        <v>797</v>
      </c>
      <c r="C15" s="429" t="s">
        <v>798</v>
      </c>
      <c r="D15" s="429"/>
    </row>
    <row r="16" spans="2:4" ht="30" x14ac:dyDescent="0.25">
      <c r="B16" s="310" t="s">
        <v>799</v>
      </c>
      <c r="C16" s="429" t="s">
        <v>800</v>
      </c>
      <c r="D16" s="429"/>
    </row>
    <row r="17" spans="2:4" ht="28.5" customHeight="1" x14ac:dyDescent="0.25">
      <c r="B17" s="310"/>
      <c r="C17" s="429" t="s">
        <v>801</v>
      </c>
      <c r="D17" s="429"/>
    </row>
    <row r="18" spans="2:4" ht="29.25" customHeight="1" x14ac:dyDescent="0.25">
      <c r="B18" s="310"/>
      <c r="C18" s="429" t="s">
        <v>802</v>
      </c>
      <c r="D18" s="429"/>
    </row>
    <row r="19" spans="2:4" ht="46.5" customHeight="1" x14ac:dyDescent="0.25">
      <c r="B19" s="310"/>
      <c r="C19" s="429" t="s">
        <v>803</v>
      </c>
      <c r="D19" s="429"/>
    </row>
    <row r="20" spans="2:4" ht="28.5" customHeight="1" x14ac:dyDescent="0.25">
      <c r="B20" s="426" t="s">
        <v>804</v>
      </c>
      <c r="C20" s="429" t="s">
        <v>805</v>
      </c>
      <c r="D20" s="429"/>
    </row>
    <row r="21" spans="2:4" ht="32.25" customHeight="1" x14ac:dyDescent="0.25">
      <c r="B21" s="426"/>
      <c r="C21" s="429" t="s">
        <v>806</v>
      </c>
      <c r="D21" s="429"/>
    </row>
    <row r="22" spans="2:4" ht="45" customHeight="1" x14ac:dyDescent="0.25">
      <c r="B22" s="426" t="s">
        <v>807</v>
      </c>
      <c r="C22" s="429" t="s">
        <v>808</v>
      </c>
      <c r="D22" s="429"/>
    </row>
    <row r="23" spans="2:4" ht="50.25" customHeight="1" x14ac:dyDescent="0.25">
      <c r="B23" s="426"/>
      <c r="C23" s="429" t="s">
        <v>809</v>
      </c>
      <c r="D23" s="429"/>
    </row>
    <row r="24" spans="2:4" x14ac:dyDescent="0.25">
      <c r="B24" s="310" t="s">
        <v>810</v>
      </c>
      <c r="C24" s="429"/>
      <c r="D24" s="429"/>
    </row>
    <row r="25" spans="2:4" x14ac:dyDescent="0.25">
      <c r="B25" s="310" t="s">
        <v>811</v>
      </c>
      <c r="C25" s="429"/>
      <c r="D25" s="429"/>
    </row>
    <row r="26" spans="2:4" ht="30" x14ac:dyDescent="0.25">
      <c r="B26" s="310" t="s">
        <v>812</v>
      </c>
      <c r="C26" s="429"/>
      <c r="D26" s="429"/>
    </row>
    <row r="27" spans="2:4" ht="30.75" customHeight="1" x14ac:dyDescent="0.25">
      <c r="B27" s="426" t="s">
        <v>813</v>
      </c>
      <c r="C27" s="429" t="s">
        <v>814</v>
      </c>
      <c r="D27" s="429"/>
    </row>
    <row r="28" spans="2:4" x14ac:dyDescent="0.25">
      <c r="B28" s="426"/>
      <c r="C28" s="429" t="s">
        <v>815</v>
      </c>
      <c r="D28" s="429"/>
    </row>
    <row r="29" spans="2:4" ht="29.25" customHeight="1" x14ac:dyDescent="0.25">
      <c r="B29" s="426"/>
      <c r="C29" s="429" t="s">
        <v>816</v>
      </c>
      <c r="D29" s="429"/>
    </row>
    <row r="30" spans="2:4" ht="32.25" customHeight="1" x14ac:dyDescent="0.25">
      <c r="B30" s="426"/>
      <c r="C30" s="429" t="s">
        <v>817</v>
      </c>
      <c r="D30" s="429"/>
    </row>
    <row r="31" spans="2:4" ht="30.75" customHeight="1" x14ac:dyDescent="0.25">
      <c r="B31" s="426"/>
      <c r="C31" s="429" t="s">
        <v>818</v>
      </c>
      <c r="D31" s="429"/>
    </row>
    <row r="32" spans="2:4" ht="30" customHeight="1" x14ac:dyDescent="0.25">
      <c r="B32" s="426"/>
      <c r="C32" s="429" t="s">
        <v>819</v>
      </c>
      <c r="D32" s="429"/>
    </row>
    <row r="33" spans="2:4" ht="30.75" customHeight="1" x14ac:dyDescent="0.25">
      <c r="B33" s="426"/>
      <c r="C33" s="429" t="s">
        <v>820</v>
      </c>
      <c r="D33" s="429"/>
    </row>
    <row r="34" spans="2:4" ht="29.25" customHeight="1" x14ac:dyDescent="0.25">
      <c r="B34" s="426"/>
      <c r="C34" s="429" t="s">
        <v>821</v>
      </c>
      <c r="D34" s="429"/>
    </row>
    <row r="35" spans="2:4" ht="47.25" customHeight="1" x14ac:dyDescent="0.25">
      <c r="B35" s="426"/>
      <c r="C35" s="429" t="s">
        <v>822</v>
      </c>
      <c r="D35" s="429"/>
    </row>
    <row r="36" spans="2:4" x14ac:dyDescent="0.25">
      <c r="B36" s="430" t="s">
        <v>823</v>
      </c>
      <c r="C36" s="430"/>
      <c r="D36" s="430"/>
    </row>
    <row r="37" spans="2:4" x14ac:dyDescent="0.25">
      <c r="B37" s="311" t="s">
        <v>824</v>
      </c>
      <c r="C37" s="428" t="s">
        <v>825</v>
      </c>
      <c r="D37" s="428"/>
    </row>
    <row r="38" spans="2:4" ht="45" x14ac:dyDescent="0.25">
      <c r="B38" s="310" t="s">
        <v>826</v>
      </c>
      <c r="C38" s="429"/>
      <c r="D38" s="429"/>
    </row>
    <row r="39" spans="2:4" ht="30" x14ac:dyDescent="0.25">
      <c r="B39" s="310" t="s">
        <v>827</v>
      </c>
      <c r="C39" s="429"/>
      <c r="D39" s="429"/>
    </row>
    <row r="40" spans="2:4" ht="30" x14ac:dyDescent="0.25">
      <c r="B40" s="310" t="s">
        <v>828</v>
      </c>
      <c r="C40" s="429"/>
      <c r="D40" s="429"/>
    </row>
    <row r="41" spans="2:4" ht="30" x14ac:dyDescent="0.25">
      <c r="B41" s="310" t="s">
        <v>829</v>
      </c>
      <c r="C41" s="429" t="s">
        <v>830</v>
      </c>
      <c r="D41" s="429"/>
    </row>
    <row r="42" spans="2:4" ht="33" customHeight="1" x14ac:dyDescent="0.25">
      <c r="B42" s="310" t="s">
        <v>831</v>
      </c>
      <c r="C42" s="429" t="s">
        <v>832</v>
      </c>
      <c r="D42" s="429"/>
    </row>
    <row r="43" spans="2:4" ht="30" customHeight="1" x14ac:dyDescent="0.25">
      <c r="B43" s="426" t="s">
        <v>833</v>
      </c>
      <c r="C43" s="429" t="s">
        <v>834</v>
      </c>
      <c r="D43" s="429"/>
    </row>
    <row r="44" spans="2:4" ht="30.75" customHeight="1" x14ac:dyDescent="0.25">
      <c r="B44" s="426"/>
      <c r="C44" s="429" t="s">
        <v>835</v>
      </c>
      <c r="D44" s="429"/>
    </row>
    <row r="45" spans="2:4" ht="18" customHeight="1" x14ac:dyDescent="0.25">
      <c r="B45" s="426"/>
      <c r="C45" s="429" t="s">
        <v>836</v>
      </c>
      <c r="D45" s="429"/>
    </row>
    <row r="46" spans="2:4" ht="30" x14ac:dyDescent="0.25">
      <c r="B46" s="310" t="s">
        <v>837</v>
      </c>
      <c r="C46" s="429"/>
      <c r="D46" s="429"/>
    </row>
    <row r="47" spans="2:4" ht="30" x14ac:dyDescent="0.25">
      <c r="B47" s="310" t="s">
        <v>838</v>
      </c>
      <c r="C47" s="429"/>
      <c r="D47" s="429"/>
    </row>
    <row r="48" spans="2:4" x14ac:dyDescent="0.25">
      <c r="B48" s="430" t="s">
        <v>839</v>
      </c>
      <c r="C48" s="430"/>
      <c r="D48" s="430"/>
    </row>
    <row r="49" spans="2:4" x14ac:dyDescent="0.25">
      <c r="B49" s="311" t="s">
        <v>840</v>
      </c>
      <c r="C49" s="428" t="s">
        <v>841</v>
      </c>
      <c r="D49" s="428"/>
    </row>
    <row r="50" spans="2:4" ht="36" customHeight="1" x14ac:dyDescent="0.25">
      <c r="B50" s="310" t="s">
        <v>842</v>
      </c>
      <c r="C50" s="429" t="s">
        <v>843</v>
      </c>
      <c r="D50" s="429"/>
    </row>
    <row r="51" spans="2:4" ht="33.75" customHeight="1" x14ac:dyDescent="0.25">
      <c r="B51" s="426" t="s">
        <v>844</v>
      </c>
      <c r="C51" s="429" t="s">
        <v>845</v>
      </c>
      <c r="D51" s="429"/>
    </row>
    <row r="52" spans="2:4" x14ac:dyDescent="0.25">
      <c r="B52" s="426"/>
      <c r="C52" s="429" t="s">
        <v>846</v>
      </c>
      <c r="D52" s="429"/>
    </row>
    <row r="53" spans="2:4" ht="34.5" customHeight="1" x14ac:dyDescent="0.25">
      <c r="B53" s="426"/>
      <c r="C53" s="429" t="s">
        <v>847</v>
      </c>
      <c r="D53" s="429"/>
    </row>
    <row r="54" spans="2:4" ht="29.25" customHeight="1" x14ac:dyDescent="0.25">
      <c r="B54" s="426"/>
      <c r="C54" s="429" t="s">
        <v>848</v>
      </c>
      <c r="D54" s="429"/>
    </row>
    <row r="55" spans="2:4" x14ac:dyDescent="0.25">
      <c r="B55" s="426"/>
      <c r="C55" s="429" t="s">
        <v>849</v>
      </c>
      <c r="D55" s="429"/>
    </row>
    <row r="56" spans="2:4" ht="29.25" customHeight="1" x14ac:dyDescent="0.25">
      <c r="B56" s="426"/>
      <c r="C56" s="429" t="s">
        <v>850</v>
      </c>
      <c r="D56" s="429"/>
    </row>
    <row r="57" spans="2:4" ht="33" customHeight="1" x14ac:dyDescent="0.25">
      <c r="B57" s="426"/>
      <c r="C57" s="429" t="s">
        <v>851</v>
      </c>
      <c r="D57" s="429"/>
    </row>
    <row r="58" spans="2:4" ht="30" customHeight="1" x14ac:dyDescent="0.25">
      <c r="B58" s="426"/>
      <c r="C58" s="429" t="s">
        <v>852</v>
      </c>
      <c r="D58" s="429"/>
    </row>
    <row r="59" spans="2:4" ht="32.25" customHeight="1" x14ac:dyDescent="0.25">
      <c r="B59" s="426"/>
      <c r="C59" s="429" t="s">
        <v>853</v>
      </c>
      <c r="D59" s="429"/>
    </row>
    <row r="60" spans="2:4" ht="30" x14ac:dyDescent="0.25">
      <c r="B60" s="310" t="s">
        <v>854</v>
      </c>
      <c r="C60" s="429"/>
      <c r="D60" s="429"/>
    </row>
    <row r="61" spans="2:4" x14ac:dyDescent="0.25">
      <c r="B61" s="310" t="s">
        <v>855</v>
      </c>
      <c r="C61" s="429"/>
      <c r="D61" s="429"/>
    </row>
    <row r="62" spans="2:4" ht="45" x14ac:dyDescent="0.25">
      <c r="B62" s="310" t="s">
        <v>856</v>
      </c>
      <c r="C62" s="429"/>
      <c r="D62" s="429"/>
    </row>
    <row r="63" spans="2:4" ht="32.25" customHeight="1" x14ac:dyDescent="0.25">
      <c r="B63" s="426" t="s">
        <v>857</v>
      </c>
      <c r="C63" s="429" t="s">
        <v>858</v>
      </c>
      <c r="D63" s="429"/>
    </row>
    <row r="64" spans="2:4" x14ac:dyDescent="0.25">
      <c r="B64" s="426"/>
      <c r="C64" s="429" t="s">
        <v>859</v>
      </c>
      <c r="D64" s="429"/>
    </row>
    <row r="65" spans="2:4" ht="31.5" customHeight="1" x14ac:dyDescent="0.25">
      <c r="B65" s="426"/>
      <c r="C65" s="429" t="s">
        <v>860</v>
      </c>
      <c r="D65" s="429"/>
    </row>
    <row r="66" spans="2:4" x14ac:dyDescent="0.25">
      <c r="B66" s="430" t="s">
        <v>861</v>
      </c>
      <c r="C66" s="430"/>
      <c r="D66" s="430"/>
    </row>
    <row r="67" spans="2:4" x14ac:dyDescent="0.25">
      <c r="B67" s="311" t="s">
        <v>862</v>
      </c>
      <c r="C67" s="428" t="s">
        <v>863</v>
      </c>
      <c r="D67" s="428"/>
    </row>
    <row r="68" spans="2:4" ht="30" x14ac:dyDescent="0.25">
      <c r="B68" s="310" t="s">
        <v>864</v>
      </c>
      <c r="C68" s="429"/>
      <c r="D68" s="429"/>
    </row>
    <row r="69" spans="2:4" ht="28.5" customHeight="1" x14ac:dyDescent="0.25">
      <c r="B69" s="426" t="s">
        <v>865</v>
      </c>
      <c r="C69" s="429" t="s">
        <v>866</v>
      </c>
      <c r="D69" s="429"/>
    </row>
    <row r="70" spans="2:4" ht="30.75" customHeight="1" x14ac:dyDescent="0.25">
      <c r="B70" s="426"/>
      <c r="C70" s="429" t="s">
        <v>867</v>
      </c>
      <c r="D70" s="429"/>
    </row>
    <row r="71" spans="2:4" ht="28.5" customHeight="1" x14ac:dyDescent="0.25">
      <c r="B71" s="426"/>
      <c r="C71" s="429" t="s">
        <v>868</v>
      </c>
      <c r="D71" s="429"/>
    </row>
    <row r="72" spans="2:4" ht="30.75" customHeight="1" x14ac:dyDescent="0.25">
      <c r="B72" s="426"/>
      <c r="C72" s="429" t="s">
        <v>869</v>
      </c>
      <c r="D72" s="429"/>
    </row>
    <row r="73" spans="2:4" ht="30" customHeight="1" x14ac:dyDescent="0.25">
      <c r="B73" s="426"/>
      <c r="C73" s="429" t="s">
        <v>870</v>
      </c>
      <c r="D73" s="429"/>
    </row>
    <row r="74" spans="2:4" ht="45.75" customHeight="1" x14ac:dyDescent="0.25">
      <c r="B74" s="426"/>
      <c r="C74" s="429" t="s">
        <v>871</v>
      </c>
      <c r="D74" s="429"/>
    </row>
    <row r="75" spans="2:4" ht="48" customHeight="1" x14ac:dyDescent="0.25">
      <c r="B75" s="426"/>
      <c r="C75" s="429" t="s">
        <v>872</v>
      </c>
      <c r="D75" s="429"/>
    </row>
    <row r="76" spans="2:4" ht="30" customHeight="1" x14ac:dyDescent="0.25">
      <c r="B76" s="426" t="s">
        <v>873</v>
      </c>
      <c r="C76" s="429" t="s">
        <v>874</v>
      </c>
      <c r="D76" s="429"/>
    </row>
    <row r="77" spans="2:4" x14ac:dyDescent="0.25">
      <c r="B77" s="426"/>
      <c r="C77" s="429" t="s">
        <v>875</v>
      </c>
      <c r="D77" s="429"/>
    </row>
    <row r="78" spans="2:4" x14ac:dyDescent="0.25">
      <c r="B78" s="426"/>
      <c r="C78" s="429" t="s">
        <v>876</v>
      </c>
      <c r="D78" s="429"/>
    </row>
    <row r="79" spans="2:4" x14ac:dyDescent="0.25">
      <c r="B79" s="426"/>
      <c r="C79" s="429" t="s">
        <v>877</v>
      </c>
      <c r="D79" s="429"/>
    </row>
    <row r="80" spans="2:4" ht="34.5" customHeight="1" x14ac:dyDescent="0.25">
      <c r="B80" s="426"/>
      <c r="C80" s="429" t="s">
        <v>878</v>
      </c>
      <c r="D80" s="429"/>
    </row>
    <row r="81" spans="2:4" ht="32.25" customHeight="1" x14ac:dyDescent="0.25">
      <c r="B81" s="426"/>
      <c r="C81" s="429" t="s">
        <v>879</v>
      </c>
      <c r="D81" s="429"/>
    </row>
    <row r="82" spans="2:4" x14ac:dyDescent="0.25">
      <c r="B82" s="426"/>
      <c r="C82" s="429" t="s">
        <v>880</v>
      </c>
      <c r="D82" s="429"/>
    </row>
    <row r="83" spans="2:4" x14ac:dyDescent="0.25">
      <c r="B83" s="430" t="s">
        <v>881</v>
      </c>
      <c r="C83" s="430"/>
      <c r="D83" s="430"/>
    </row>
    <row r="84" spans="2:4" x14ac:dyDescent="0.25">
      <c r="B84" s="311" t="s">
        <v>882</v>
      </c>
      <c r="C84" s="428" t="s">
        <v>883</v>
      </c>
      <c r="D84" s="428"/>
    </row>
    <row r="85" spans="2:4" ht="30" x14ac:dyDescent="0.25">
      <c r="B85" s="310" t="s">
        <v>884</v>
      </c>
      <c r="C85" s="429" t="s">
        <v>885</v>
      </c>
      <c r="D85" s="429"/>
    </row>
    <row r="86" spans="2:4" ht="30" x14ac:dyDescent="0.25">
      <c r="B86" s="310" t="s">
        <v>886</v>
      </c>
      <c r="C86" s="429" t="s">
        <v>887</v>
      </c>
      <c r="D86" s="429"/>
    </row>
    <row r="87" spans="2:4" ht="33.75" customHeight="1" x14ac:dyDescent="0.25">
      <c r="B87" s="310" t="s">
        <v>888</v>
      </c>
      <c r="C87" s="429" t="s">
        <v>889</v>
      </c>
      <c r="D87" s="429"/>
    </row>
    <row r="88" spans="2:4" ht="45" x14ac:dyDescent="0.25">
      <c r="B88" s="310" t="s">
        <v>890</v>
      </c>
      <c r="C88" s="429"/>
      <c r="D88" s="429"/>
    </row>
    <row r="89" spans="2:4" x14ac:dyDescent="0.25">
      <c r="B89" s="426" t="s">
        <v>891</v>
      </c>
      <c r="C89" s="429" t="s">
        <v>892</v>
      </c>
      <c r="D89" s="429"/>
    </row>
    <row r="90" spans="2:4" x14ac:dyDescent="0.25">
      <c r="B90" s="426"/>
      <c r="C90" s="429" t="s">
        <v>893</v>
      </c>
      <c r="D90" s="429"/>
    </row>
    <row r="91" spans="2:4" ht="53.25" customHeight="1" x14ac:dyDescent="0.25">
      <c r="B91" s="426"/>
      <c r="C91" s="429" t="s">
        <v>894</v>
      </c>
      <c r="D91" s="429"/>
    </row>
    <row r="92" spans="2:4" x14ac:dyDescent="0.25">
      <c r="B92" s="426"/>
      <c r="C92" s="429" t="s">
        <v>895</v>
      </c>
      <c r="D92" s="429"/>
    </row>
    <row r="93" spans="2:4" ht="29.25" customHeight="1" x14ac:dyDescent="0.25">
      <c r="B93" s="426"/>
      <c r="C93" s="429" t="s">
        <v>896</v>
      </c>
      <c r="D93" s="429"/>
    </row>
    <row r="94" spans="2:4" ht="32.25" customHeight="1" x14ac:dyDescent="0.25">
      <c r="B94" s="426"/>
      <c r="C94" s="429" t="s">
        <v>897</v>
      </c>
      <c r="D94" s="429"/>
    </row>
    <row r="95" spans="2:4" ht="32.25" customHeight="1" x14ac:dyDescent="0.25">
      <c r="B95" s="426"/>
      <c r="C95" s="429" t="s">
        <v>898</v>
      </c>
      <c r="D95" s="429"/>
    </row>
    <row r="96" spans="2:4" x14ac:dyDescent="0.25">
      <c r="B96" s="426" t="s">
        <v>899</v>
      </c>
      <c r="C96" s="429"/>
      <c r="D96" s="429"/>
    </row>
    <row r="97" spans="2:4" x14ac:dyDescent="0.25">
      <c r="B97" s="426"/>
      <c r="C97" s="429"/>
      <c r="D97" s="429"/>
    </row>
    <row r="98" spans="2:4" ht="29.25" customHeight="1" x14ac:dyDescent="0.25">
      <c r="B98" s="426" t="s">
        <v>900</v>
      </c>
      <c r="C98" s="429" t="s">
        <v>901</v>
      </c>
      <c r="D98" s="429"/>
    </row>
    <row r="99" spans="2:4" ht="29.25" customHeight="1" x14ac:dyDescent="0.25">
      <c r="B99" s="426"/>
      <c r="C99" s="429" t="s">
        <v>902</v>
      </c>
      <c r="D99" s="429"/>
    </row>
    <row r="100" spans="2:4" ht="29.25" customHeight="1" x14ac:dyDescent="0.25">
      <c r="B100" s="426"/>
      <c r="C100" s="429" t="s">
        <v>903</v>
      </c>
      <c r="D100" s="429"/>
    </row>
    <row r="101" spans="2:4" ht="28.5" customHeight="1" x14ac:dyDescent="0.25">
      <c r="B101" s="426"/>
      <c r="C101" s="429" t="s">
        <v>904</v>
      </c>
      <c r="D101" s="429"/>
    </row>
    <row r="102" spans="2:4" ht="30.75" customHeight="1" x14ac:dyDescent="0.25">
      <c r="B102" s="426"/>
      <c r="C102" s="429" t="s">
        <v>905</v>
      </c>
      <c r="D102" s="429"/>
    </row>
    <row r="103" spans="2:4" ht="30" customHeight="1" x14ac:dyDescent="0.25">
      <c r="B103" s="426"/>
      <c r="C103" s="429" t="s">
        <v>906</v>
      </c>
      <c r="D103" s="429"/>
    </row>
    <row r="104" spans="2:4" ht="31.5" customHeight="1" x14ac:dyDescent="0.25">
      <c r="B104" s="426"/>
      <c r="C104" s="429" t="s">
        <v>907</v>
      </c>
      <c r="D104" s="429"/>
    </row>
    <row r="105" spans="2:4" x14ac:dyDescent="0.25">
      <c r="B105" s="426" t="s">
        <v>908</v>
      </c>
      <c r="C105" s="429" t="s">
        <v>909</v>
      </c>
      <c r="D105" s="429"/>
    </row>
    <row r="106" spans="2:4" x14ac:dyDescent="0.25">
      <c r="B106" s="426"/>
      <c r="C106" s="429" t="s">
        <v>910</v>
      </c>
      <c r="D106" s="429"/>
    </row>
    <row r="107" spans="2:4" ht="29.25" customHeight="1" x14ac:dyDescent="0.25">
      <c r="B107" s="426"/>
      <c r="C107" s="429" t="s">
        <v>911</v>
      </c>
      <c r="D107" s="429"/>
    </row>
    <row r="108" spans="2:4" ht="30.75" customHeight="1" x14ac:dyDescent="0.25">
      <c r="B108" s="426"/>
      <c r="C108" s="429" t="s">
        <v>912</v>
      </c>
      <c r="D108" s="429"/>
    </row>
    <row r="109" spans="2:4" ht="30.75" customHeight="1" x14ac:dyDescent="0.25">
      <c r="B109" s="426"/>
      <c r="C109" s="429" t="s">
        <v>913</v>
      </c>
      <c r="D109" s="429"/>
    </row>
    <row r="110" spans="2:4" ht="39.75" customHeight="1" x14ac:dyDescent="0.25">
      <c r="B110" s="426"/>
      <c r="C110" s="429" t="s">
        <v>914</v>
      </c>
      <c r="D110" s="429"/>
    </row>
    <row r="111" spans="2:4" ht="33" customHeight="1" x14ac:dyDescent="0.25">
      <c r="B111" s="426" t="s">
        <v>915</v>
      </c>
      <c r="C111" s="429" t="s">
        <v>916</v>
      </c>
      <c r="D111" s="429"/>
    </row>
    <row r="112" spans="2:4" ht="28.5" customHeight="1" x14ac:dyDescent="0.25">
      <c r="B112" s="426"/>
      <c r="C112" s="429" t="s">
        <v>917</v>
      </c>
      <c r="D112" s="429"/>
    </row>
    <row r="113" spans="2:4" ht="32.25" customHeight="1" x14ac:dyDescent="0.25">
      <c r="B113" s="426"/>
      <c r="C113" s="429" t="s">
        <v>918</v>
      </c>
      <c r="D113" s="429"/>
    </row>
    <row r="114" spans="2:4" ht="31.5" customHeight="1" x14ac:dyDescent="0.25">
      <c r="B114" s="426"/>
      <c r="C114" s="429" t="s">
        <v>919</v>
      </c>
      <c r="D114" s="429"/>
    </row>
    <row r="115" spans="2:4" ht="30" customHeight="1" x14ac:dyDescent="0.25">
      <c r="B115" s="426"/>
      <c r="C115" s="429" t="s">
        <v>920</v>
      </c>
      <c r="D115" s="429"/>
    </row>
    <row r="116" spans="2:4" ht="33" customHeight="1" x14ac:dyDescent="0.25">
      <c r="B116" s="426"/>
      <c r="C116" s="429" t="s">
        <v>921</v>
      </c>
      <c r="D116" s="429"/>
    </row>
    <row r="117" spans="2:4" ht="30" customHeight="1" x14ac:dyDescent="0.25">
      <c r="B117" s="426" t="s">
        <v>922</v>
      </c>
      <c r="C117" s="429" t="s">
        <v>923</v>
      </c>
      <c r="D117" s="429"/>
    </row>
    <row r="118" spans="2:4" ht="33.75" customHeight="1" x14ac:dyDescent="0.25">
      <c r="B118" s="426"/>
      <c r="C118" s="429" t="s">
        <v>924</v>
      </c>
      <c r="D118" s="429"/>
    </row>
    <row r="119" spans="2:4" ht="34.5" customHeight="1" x14ac:dyDescent="0.25">
      <c r="B119" s="426" t="s">
        <v>925</v>
      </c>
      <c r="C119" s="429" t="s">
        <v>926</v>
      </c>
      <c r="D119" s="429"/>
    </row>
    <row r="120" spans="2:4" ht="27.75" customHeight="1" x14ac:dyDescent="0.25">
      <c r="B120" s="426"/>
      <c r="C120" s="429" t="s">
        <v>927</v>
      </c>
      <c r="D120" s="429"/>
    </row>
    <row r="121" spans="2:4" ht="30" customHeight="1" x14ac:dyDescent="0.25">
      <c r="B121" s="426" t="s">
        <v>928</v>
      </c>
      <c r="C121" s="429" t="s">
        <v>929</v>
      </c>
      <c r="D121" s="429"/>
    </row>
    <row r="122" spans="2:4" ht="17.25" customHeight="1" x14ac:dyDescent="0.25">
      <c r="B122" s="426"/>
      <c r="C122" s="429" t="s">
        <v>930</v>
      </c>
      <c r="D122" s="429"/>
    </row>
    <row r="123" spans="2:4" x14ac:dyDescent="0.25">
      <c r="B123" s="426"/>
      <c r="C123" s="429" t="s">
        <v>931</v>
      </c>
      <c r="D123" s="429"/>
    </row>
    <row r="124" spans="2:4" x14ac:dyDescent="0.25">
      <c r="B124" s="426"/>
      <c r="C124" s="429" t="s">
        <v>932</v>
      </c>
      <c r="D124" s="429"/>
    </row>
    <row r="125" spans="2:4" x14ac:dyDescent="0.25">
      <c r="B125" s="426"/>
      <c r="C125" s="429" t="s">
        <v>933</v>
      </c>
      <c r="D125" s="429"/>
    </row>
    <row r="126" spans="2:4" ht="32.25" customHeight="1" x14ac:dyDescent="0.25">
      <c r="B126" s="426"/>
      <c r="C126" s="429" t="s">
        <v>934</v>
      </c>
      <c r="D126" s="429"/>
    </row>
    <row r="127" spans="2:4" x14ac:dyDescent="0.25">
      <c r="B127" s="430" t="s">
        <v>935</v>
      </c>
      <c r="C127" s="430"/>
      <c r="D127" s="430"/>
    </row>
    <row r="128" spans="2:4" x14ac:dyDescent="0.25">
      <c r="B128" s="311" t="s">
        <v>936</v>
      </c>
      <c r="C128" s="428" t="s">
        <v>937</v>
      </c>
      <c r="D128" s="428"/>
    </row>
    <row r="129" spans="2:4" ht="30" x14ac:dyDescent="0.25">
      <c r="B129" s="310" t="s">
        <v>938</v>
      </c>
      <c r="C129" s="429" t="s">
        <v>939</v>
      </c>
      <c r="D129" s="429"/>
    </row>
    <row r="130" spans="2:4" x14ac:dyDescent="0.25">
      <c r="B130" s="426" t="s">
        <v>940</v>
      </c>
      <c r="C130" s="429" t="s">
        <v>941</v>
      </c>
      <c r="D130" s="429"/>
    </row>
    <row r="131" spans="2:4" x14ac:dyDescent="0.25">
      <c r="B131" s="426"/>
      <c r="C131" s="429" t="s">
        <v>942</v>
      </c>
      <c r="D131" s="429"/>
    </row>
    <row r="132" spans="2:4" ht="43.5" customHeight="1" x14ac:dyDescent="0.25">
      <c r="B132" s="426"/>
      <c r="C132" s="429" t="s">
        <v>943</v>
      </c>
      <c r="D132" s="429"/>
    </row>
    <row r="133" spans="2:4" ht="53.25" customHeight="1" x14ac:dyDescent="0.25">
      <c r="B133" s="426"/>
      <c r="C133" s="429" t="s">
        <v>944</v>
      </c>
      <c r="D133" s="429"/>
    </row>
    <row r="134" spans="2:4" ht="30" x14ac:dyDescent="0.25">
      <c r="B134" s="310" t="s">
        <v>945</v>
      </c>
      <c r="C134" s="429"/>
      <c r="D134" s="429"/>
    </row>
    <row r="135" spans="2:4" x14ac:dyDescent="0.25">
      <c r="B135" s="430" t="s">
        <v>946</v>
      </c>
      <c r="C135" s="430"/>
      <c r="D135" s="430"/>
    </row>
    <row r="136" spans="2:4" x14ac:dyDescent="0.25">
      <c r="B136" s="311" t="s">
        <v>947</v>
      </c>
      <c r="C136" s="428" t="s">
        <v>948</v>
      </c>
      <c r="D136" s="428"/>
    </row>
    <row r="137" spans="2:4" ht="30" x14ac:dyDescent="0.25">
      <c r="B137" s="310" t="s">
        <v>949</v>
      </c>
      <c r="C137" s="429"/>
      <c r="D137" s="429"/>
    </row>
    <row r="138" spans="2:4" ht="30" x14ac:dyDescent="0.25">
      <c r="B138" s="310" t="s">
        <v>950</v>
      </c>
      <c r="C138" s="429"/>
      <c r="D138" s="429"/>
    </row>
    <row r="139" spans="2:4" ht="31.5" customHeight="1" x14ac:dyDescent="0.25">
      <c r="B139" s="426" t="s">
        <v>951</v>
      </c>
      <c r="C139" s="429" t="s">
        <v>952</v>
      </c>
      <c r="D139" s="429"/>
    </row>
    <row r="140" spans="2:4" ht="30.75" customHeight="1" x14ac:dyDescent="0.25">
      <c r="B140" s="426"/>
      <c r="C140" s="429" t="s">
        <v>953</v>
      </c>
      <c r="D140" s="429"/>
    </row>
  </sheetData>
  <sheetProtection formatCells="0" formatColumns="0" formatRows="0" insertColumns="0" insertRows="0" insertHyperlinks="0" deleteColumns="0" deleteRows="0" sort="0" autoFilter="0" pivotTables="0"/>
  <mergeCells count="157">
    <mergeCell ref="C124:D124"/>
    <mergeCell ref="C125:D125"/>
    <mergeCell ref="C134:D134"/>
    <mergeCell ref="B135:D135"/>
    <mergeCell ref="C136:D136"/>
    <mergeCell ref="B127:D127"/>
    <mergeCell ref="C128:D128"/>
    <mergeCell ref="C129:D129"/>
    <mergeCell ref="C126:D126"/>
    <mergeCell ref="C137:D137"/>
    <mergeCell ref="C138:D138"/>
    <mergeCell ref="C133:D133"/>
    <mergeCell ref="B139:B140"/>
    <mergeCell ref="C139:D139"/>
    <mergeCell ref="C140:D140"/>
    <mergeCell ref="B130:B133"/>
    <mergeCell ref="C130:D130"/>
    <mergeCell ref="C131:D131"/>
    <mergeCell ref="C132:D132"/>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B96:B97"/>
    <mergeCell ref="C96:D97"/>
    <mergeCell ref="B98:B104"/>
    <mergeCell ref="C98:D98"/>
    <mergeCell ref="C99:D99"/>
    <mergeCell ref="C100:D100"/>
    <mergeCell ref="C101:D101"/>
    <mergeCell ref="C102:D102"/>
    <mergeCell ref="C103:D103"/>
    <mergeCell ref="C104:D104"/>
    <mergeCell ref="C84:D84"/>
    <mergeCell ref="C85:D85"/>
    <mergeCell ref="C86:D86"/>
    <mergeCell ref="C87:D87"/>
    <mergeCell ref="C88:D88"/>
    <mergeCell ref="B89:B95"/>
    <mergeCell ref="C89:D89"/>
    <mergeCell ref="C90:D90"/>
    <mergeCell ref="C91:D91"/>
    <mergeCell ref="C92:D92"/>
    <mergeCell ref="C93:D93"/>
    <mergeCell ref="C94:D94"/>
    <mergeCell ref="C95:D95"/>
    <mergeCell ref="B76:B82"/>
    <mergeCell ref="C76:D76"/>
    <mergeCell ref="C77:D77"/>
    <mergeCell ref="C78:D78"/>
    <mergeCell ref="C79:D79"/>
    <mergeCell ref="C80:D80"/>
    <mergeCell ref="C81:D81"/>
    <mergeCell ref="C82:D82"/>
    <mergeCell ref="B83:D83"/>
    <mergeCell ref="C68:D68"/>
    <mergeCell ref="B69:B75"/>
    <mergeCell ref="C69:D69"/>
    <mergeCell ref="C70:D70"/>
    <mergeCell ref="C71:D71"/>
    <mergeCell ref="C72:D72"/>
    <mergeCell ref="C73:D73"/>
    <mergeCell ref="C74:D74"/>
    <mergeCell ref="C75:D75"/>
    <mergeCell ref="C60:D60"/>
    <mergeCell ref="C61:D61"/>
    <mergeCell ref="C62:D62"/>
    <mergeCell ref="B63:B65"/>
    <mergeCell ref="C63:D63"/>
    <mergeCell ref="C64:D64"/>
    <mergeCell ref="C65:D65"/>
    <mergeCell ref="B66:D66"/>
    <mergeCell ref="C67:D67"/>
    <mergeCell ref="B48:D48"/>
    <mergeCell ref="C49:D49"/>
    <mergeCell ref="C50:D50"/>
    <mergeCell ref="B51:B59"/>
    <mergeCell ref="C51:D51"/>
    <mergeCell ref="C52:D52"/>
    <mergeCell ref="C53:D53"/>
    <mergeCell ref="C54:D54"/>
    <mergeCell ref="C55:D55"/>
    <mergeCell ref="C56:D56"/>
    <mergeCell ref="C57:D57"/>
    <mergeCell ref="C58:D58"/>
    <mergeCell ref="C59:D59"/>
    <mergeCell ref="C40:D40"/>
    <mergeCell ref="C41:D41"/>
    <mergeCell ref="C42:D42"/>
    <mergeCell ref="B43:B45"/>
    <mergeCell ref="C43:D43"/>
    <mergeCell ref="C44:D44"/>
    <mergeCell ref="C45:D45"/>
    <mergeCell ref="C46:D46"/>
    <mergeCell ref="C47:D47"/>
    <mergeCell ref="C31:D31"/>
    <mergeCell ref="C32:D32"/>
    <mergeCell ref="C33:D33"/>
    <mergeCell ref="C34:D34"/>
    <mergeCell ref="C35:D35"/>
    <mergeCell ref="B36:D36"/>
    <mergeCell ref="C37:D37"/>
    <mergeCell ref="C38:D38"/>
    <mergeCell ref="C39:D39"/>
    <mergeCell ref="C22:D22"/>
    <mergeCell ref="C23:D23"/>
    <mergeCell ref="C24:D24"/>
    <mergeCell ref="C25:D25"/>
    <mergeCell ref="C26:D26"/>
    <mergeCell ref="C27:D27"/>
    <mergeCell ref="C28:D28"/>
    <mergeCell ref="C29:D29"/>
    <mergeCell ref="C30:D30"/>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91"/>
      <c r="V1" s="91"/>
      <c r="W1" s="91"/>
      <c r="X1" s="91"/>
      <c r="Y1" s="91"/>
      <c r="Z1" s="91"/>
      <c r="AA1" s="91"/>
      <c r="AB1" s="91"/>
      <c r="AC1" s="91"/>
    </row>
    <row r="2" spans="2:29" x14ac:dyDescent="0.25">
      <c r="B2" s="90" t="s">
        <v>1500</v>
      </c>
      <c r="C2" s="91"/>
      <c r="D2" s="91"/>
      <c r="E2" s="91"/>
      <c r="F2" s="91"/>
      <c r="G2" s="91"/>
      <c r="H2" s="91"/>
      <c r="I2" s="91"/>
      <c r="J2" s="91"/>
      <c r="K2" s="91"/>
      <c r="L2" s="91"/>
      <c r="M2" s="91"/>
      <c r="N2" s="91"/>
      <c r="O2" s="91"/>
      <c r="P2" s="91"/>
      <c r="Q2" s="91"/>
      <c r="R2" s="91"/>
      <c r="S2" s="91"/>
      <c r="T2" s="91"/>
      <c r="U2" s="91"/>
      <c r="V2" s="104"/>
      <c r="W2" s="104"/>
      <c r="X2" s="104"/>
      <c r="Y2" s="104"/>
      <c r="Z2" s="104"/>
      <c r="AA2" s="104"/>
      <c r="AB2" s="104"/>
      <c r="AC2" s="91"/>
    </row>
    <row r="3" spans="2:29" ht="15.75" x14ac:dyDescent="0.25">
      <c r="B3" s="95" t="s">
        <v>1501</v>
      </c>
      <c r="C3" s="95" t="s">
        <v>1502</v>
      </c>
      <c r="D3" s="96" t="s">
        <v>1503</v>
      </c>
      <c r="E3" s="431" t="s">
        <v>1504</v>
      </c>
      <c r="F3" s="431"/>
      <c r="G3" s="431"/>
      <c r="H3" s="431"/>
      <c r="I3" s="431"/>
      <c r="J3" s="431"/>
      <c r="K3" s="431"/>
      <c r="L3" s="431"/>
      <c r="M3" s="431"/>
      <c r="N3" s="431"/>
      <c r="O3" s="431"/>
      <c r="P3" s="431"/>
      <c r="Q3" s="431"/>
      <c r="R3" s="431"/>
      <c r="S3" s="431"/>
      <c r="T3" s="431"/>
      <c r="U3" s="91"/>
      <c r="V3" s="102" t="s">
        <v>1505</v>
      </c>
      <c r="W3" s="105"/>
      <c r="X3" s="102" t="s">
        <v>1506</v>
      </c>
      <c r="Y3" s="106"/>
      <c r="Z3" s="103" t="s">
        <v>1507</v>
      </c>
      <c r="AA3" s="106"/>
      <c r="AB3" s="103" t="s">
        <v>1508</v>
      </c>
      <c r="AC3" s="91"/>
    </row>
    <row r="4" spans="2:29" x14ac:dyDescent="0.25">
      <c r="B4" s="97" t="s">
        <v>1509</v>
      </c>
      <c r="C4" s="92" t="s">
        <v>1510</v>
      </c>
      <c r="D4" s="93" t="s">
        <v>1511</v>
      </c>
      <c r="E4" s="84" t="s">
        <v>1512</v>
      </c>
      <c r="F4" s="85"/>
      <c r="G4" s="86"/>
      <c r="H4" s="86"/>
      <c r="I4" s="86"/>
      <c r="J4" s="86"/>
      <c r="K4" s="86"/>
      <c r="L4" s="86"/>
      <c r="M4" s="86"/>
      <c r="N4" s="86"/>
      <c r="O4" s="86"/>
      <c r="P4" s="86"/>
      <c r="Q4" s="87"/>
      <c r="R4" s="88"/>
      <c r="S4" s="89"/>
      <c r="T4" s="86"/>
      <c r="U4" s="91"/>
      <c r="V4" s="102" t="s">
        <v>1513</v>
      </c>
      <c r="W4" s="104"/>
      <c r="X4" s="104"/>
      <c r="Y4" s="104"/>
      <c r="Z4" s="104"/>
      <c r="AA4" s="104"/>
      <c r="AB4" s="104"/>
      <c r="AC4" s="91"/>
    </row>
    <row r="5" spans="2:29" x14ac:dyDescent="0.25">
      <c r="B5" s="101">
        <v>0.33</v>
      </c>
      <c r="C5" s="94" t="s">
        <v>1514</v>
      </c>
      <c r="D5" s="93" t="s">
        <v>1515</v>
      </c>
      <c r="E5" s="84" t="s">
        <v>1516</v>
      </c>
      <c r="F5" s="85"/>
      <c r="G5" s="86"/>
      <c r="H5" s="86"/>
      <c r="I5" s="86"/>
      <c r="J5" s="86"/>
      <c r="K5" s="86"/>
      <c r="L5" s="86"/>
      <c r="M5" s="86"/>
      <c r="N5" s="86"/>
      <c r="O5" s="86"/>
      <c r="P5" s="86"/>
      <c r="Q5" s="86"/>
      <c r="R5" s="86"/>
      <c r="S5" s="86"/>
      <c r="T5" s="86"/>
      <c r="U5" s="91"/>
      <c r="V5" s="104"/>
      <c r="W5" s="104"/>
      <c r="X5" s="104"/>
      <c r="Y5" s="104"/>
      <c r="Z5" s="104"/>
      <c r="AA5" s="104"/>
      <c r="AB5" s="104"/>
      <c r="AC5" s="91"/>
    </row>
    <row r="6" spans="2:29" x14ac:dyDescent="0.25">
      <c r="B6" s="98">
        <v>0.66</v>
      </c>
      <c r="C6" s="94" t="s">
        <v>1517</v>
      </c>
      <c r="D6" s="93" t="s">
        <v>1518</v>
      </c>
      <c r="E6" s="84" t="s">
        <v>1519</v>
      </c>
      <c r="F6" s="85"/>
      <c r="G6" s="86"/>
      <c r="H6" s="86"/>
      <c r="I6" s="86"/>
      <c r="J6" s="86"/>
      <c r="K6" s="86"/>
      <c r="L6" s="86"/>
      <c r="M6" s="86"/>
      <c r="N6" s="86"/>
      <c r="O6" s="86"/>
      <c r="P6" s="86"/>
      <c r="Q6" s="86"/>
      <c r="R6" s="86"/>
      <c r="S6" s="86"/>
      <c r="T6" s="86"/>
      <c r="U6" s="91"/>
      <c r="V6" s="91"/>
      <c r="W6" s="91"/>
      <c r="X6" s="91"/>
      <c r="Y6" s="91"/>
      <c r="Z6" s="91"/>
      <c r="AA6" s="91"/>
      <c r="AB6" s="91"/>
      <c r="AC6" s="91"/>
    </row>
    <row r="7" spans="2:29" x14ac:dyDescent="0.25">
      <c r="B7" s="99" t="s">
        <v>1520</v>
      </c>
      <c r="C7" s="92" t="s">
        <v>1521</v>
      </c>
      <c r="D7" s="93" t="s">
        <v>1522</v>
      </c>
      <c r="E7" s="84" t="s">
        <v>1523</v>
      </c>
      <c r="F7" s="85"/>
      <c r="G7" s="86"/>
      <c r="H7" s="86"/>
      <c r="I7" s="86"/>
      <c r="J7" s="86"/>
      <c r="K7" s="86"/>
      <c r="L7" s="86"/>
      <c r="M7" s="86"/>
      <c r="N7" s="86"/>
      <c r="O7" s="86"/>
      <c r="P7" s="86"/>
      <c r="Q7" s="86"/>
      <c r="R7" s="86"/>
      <c r="S7" s="86"/>
      <c r="T7" s="86"/>
    </row>
    <row r="10" spans="2:29" x14ac:dyDescent="0.25">
      <c r="J10" s="116" t="s">
        <v>1524</v>
      </c>
      <c r="K10">
        <v>1</v>
      </c>
    </row>
    <row r="11" spans="2:29" x14ac:dyDescent="0.25">
      <c r="J11" s="116" t="s">
        <v>1525</v>
      </c>
      <c r="K11">
        <v>1</v>
      </c>
    </row>
    <row r="12" spans="2:29" x14ac:dyDescent="0.25">
      <c r="J12" s="116" t="s">
        <v>1526</v>
      </c>
      <c r="K12">
        <v>1</v>
      </c>
    </row>
    <row r="54" spans="1:4" x14ac:dyDescent="0.25">
      <c r="A54" s="91"/>
      <c r="B54" s="91"/>
      <c r="C54" s="91"/>
      <c r="D54" s="91"/>
    </row>
    <row r="55" spans="1:4" x14ac:dyDescent="0.25">
      <c r="A55" s="91"/>
      <c r="B55" s="50" t="s">
        <v>1527</v>
      </c>
      <c r="C55" s="43"/>
      <c r="D55" s="91"/>
    </row>
    <row r="56" spans="1:4" x14ac:dyDescent="0.25">
      <c r="A56" s="91"/>
      <c r="B56" s="51" t="s">
        <v>1528</v>
      </c>
      <c r="C56" s="52" t="s">
        <v>1529</v>
      </c>
      <c r="D56" s="91"/>
    </row>
    <row r="57" spans="1:4" x14ac:dyDescent="0.25">
      <c r="A57" s="91"/>
      <c r="B57" s="53" t="s">
        <v>1530</v>
      </c>
      <c r="C57" s="52" t="s">
        <v>1531</v>
      </c>
      <c r="D57" s="91"/>
    </row>
    <row r="58" spans="1:4" x14ac:dyDescent="0.25">
      <c r="A58" s="91"/>
      <c r="B58" s="51" t="s">
        <v>1532</v>
      </c>
      <c r="C58" s="52" t="s">
        <v>1533</v>
      </c>
      <c r="D58" s="91"/>
    </row>
    <row r="59" spans="1:4" x14ac:dyDescent="0.25">
      <c r="A59" s="91"/>
      <c r="B59" s="51" t="s">
        <v>1534</v>
      </c>
      <c r="C59" s="52" t="s">
        <v>1535</v>
      </c>
      <c r="D59" s="91"/>
    </row>
    <row r="60" spans="1:4" ht="15.75" thickBot="1" x14ac:dyDescent="0.3">
      <c r="A60" s="91"/>
      <c r="B60" s="54" t="s">
        <v>1536</v>
      </c>
      <c r="C60" s="55"/>
      <c r="D60" s="91"/>
    </row>
    <row r="61" spans="1:4" ht="15.75" thickBot="1" x14ac:dyDescent="0.3">
      <c r="A61" s="91"/>
      <c r="B61" s="56" t="s">
        <v>1537</v>
      </c>
      <c r="C61" s="57" t="s">
        <v>1538</v>
      </c>
      <c r="D61" s="91"/>
    </row>
    <row r="62" spans="1:4" ht="15.75" thickBot="1" x14ac:dyDescent="0.3">
      <c r="A62" s="91"/>
      <c r="B62" s="58" t="s">
        <v>1539</v>
      </c>
      <c r="C62" s="57"/>
      <c r="D62" s="91"/>
    </row>
    <row r="63" spans="1:4" ht="15.75" thickBot="1" x14ac:dyDescent="0.3">
      <c r="A63" s="91"/>
      <c r="B63" s="59" t="s">
        <v>1540</v>
      </c>
      <c r="C63" s="52" t="s">
        <v>1541</v>
      </c>
      <c r="D63" s="91"/>
    </row>
    <row r="64" spans="1:4" ht="15.75" thickBot="1" x14ac:dyDescent="0.3">
      <c r="A64" s="91"/>
      <c r="B64" s="60" t="s">
        <v>1542</v>
      </c>
      <c r="C64" s="57" t="s">
        <v>1543</v>
      </c>
      <c r="D64" s="91"/>
    </row>
    <row r="65" spans="1:4" ht="15.75" thickBot="1" x14ac:dyDescent="0.3">
      <c r="A65" s="91"/>
      <c r="B65" s="61" t="s">
        <v>1544</v>
      </c>
      <c r="C65" s="57"/>
      <c r="D65" s="91"/>
    </row>
    <row r="66" spans="1:4" ht="15.75" thickBot="1" x14ac:dyDescent="0.3">
      <c r="A66" s="91"/>
      <c r="B66" s="62" t="s">
        <v>1545</v>
      </c>
      <c r="C66" s="52" t="s">
        <v>1546</v>
      </c>
      <c r="D66" s="91"/>
    </row>
    <row r="67" spans="1:4" x14ac:dyDescent="0.25">
      <c r="A67" s="91"/>
      <c r="B67" s="91"/>
      <c r="C67" s="91"/>
      <c r="D67" s="91"/>
    </row>
    <row r="68" spans="1:4" x14ac:dyDescent="0.25">
      <c r="A68" s="91"/>
      <c r="B68" s="91"/>
      <c r="C68" s="91"/>
      <c r="D68" s="91"/>
    </row>
    <row r="69" spans="1:4" x14ac:dyDescent="0.25">
      <c r="A69" s="91"/>
      <c r="B69" s="91"/>
      <c r="C69" s="91"/>
      <c r="D69" s="91"/>
    </row>
    <row r="70" spans="1:4" x14ac:dyDescent="0.25">
      <c r="A70" s="91"/>
      <c r="B70" s="91"/>
      <c r="C70" s="91"/>
      <c r="D70" s="91"/>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showRowColHeaders="0" zoomScale="60" zoomScaleNormal="60" workbookViewId="0">
      <selection activeCell="H33" sqref="H33"/>
    </sheetView>
  </sheetViews>
  <sheetFormatPr defaultRowHeight="15" x14ac:dyDescent="0.25"/>
  <cols>
    <col min="1" max="1" width="9.140625" style="163"/>
    <col min="2" max="2" width="7.28515625" style="163" customWidth="1"/>
    <col min="3" max="3" width="10.85546875" style="163" customWidth="1"/>
    <col min="4" max="4" width="11" style="163" customWidth="1"/>
    <col min="5" max="5" width="3.42578125" style="163" customWidth="1"/>
    <col min="6" max="7" width="41.7109375" style="163" customWidth="1"/>
    <col min="8" max="8" width="63.7109375" style="163" customWidth="1"/>
    <col min="9" max="9" width="77" style="163" customWidth="1"/>
    <col min="10" max="16384" width="9.140625" style="163"/>
  </cols>
  <sheetData>
    <row r="2" spans="3:11" ht="33" customHeight="1" x14ac:dyDescent="0.3">
      <c r="C2" s="441" t="s">
        <v>954</v>
      </c>
      <c r="D2" s="441"/>
      <c r="E2" s="304"/>
      <c r="F2" s="445" t="s">
        <v>955</v>
      </c>
      <c r="G2" s="446"/>
      <c r="H2" s="446"/>
      <c r="I2" s="446"/>
    </row>
    <row r="3" spans="3:11" ht="28.5" customHeight="1" x14ac:dyDescent="0.25">
      <c r="C3" s="441"/>
      <c r="D3" s="441"/>
      <c r="E3" s="304"/>
      <c r="F3" s="443" t="s">
        <v>956</v>
      </c>
      <c r="G3" s="444"/>
      <c r="H3" s="444"/>
      <c r="I3" s="444"/>
    </row>
    <row r="4" spans="3:11" ht="15.75" thickBot="1" x14ac:dyDescent="0.3">
      <c r="F4" s="275"/>
      <c r="G4" s="275"/>
      <c r="H4" s="275"/>
    </row>
    <row r="5" spans="3:11" ht="25.5" customHeight="1" x14ac:dyDescent="0.25">
      <c r="C5" s="442" t="s">
        <v>957</v>
      </c>
      <c r="D5" s="442"/>
      <c r="E5" s="180"/>
      <c r="F5" s="274" t="s">
        <v>958</v>
      </c>
      <c r="G5" s="274" t="s">
        <v>959</v>
      </c>
      <c r="H5" s="274" t="s">
        <v>960</v>
      </c>
      <c r="I5" s="273" t="s">
        <v>961</v>
      </c>
    </row>
    <row r="6" spans="3:11" ht="23.25" customHeight="1" thickBot="1" x14ac:dyDescent="0.3">
      <c r="C6" s="272"/>
      <c r="D6" s="272"/>
      <c r="E6" s="180"/>
      <c r="F6" s="447" t="s">
        <v>962</v>
      </c>
      <c r="G6" s="447"/>
      <c r="H6" s="447"/>
      <c r="I6" s="447"/>
      <c r="J6" s="180"/>
    </row>
    <row r="7" spans="3:11" s="258" customFormat="1" ht="12" customHeight="1" x14ac:dyDescent="0.25">
      <c r="C7" s="435" t="s">
        <v>963</v>
      </c>
      <c r="D7" s="435"/>
      <c r="F7" s="271"/>
      <c r="G7" s="268"/>
      <c r="H7" s="268"/>
      <c r="I7" s="268"/>
      <c r="J7" s="259"/>
    </row>
    <row r="8" spans="3:11" ht="54.75" customHeight="1" x14ac:dyDescent="0.25">
      <c r="C8" s="435"/>
      <c r="D8" s="435"/>
      <c r="E8" s="180"/>
      <c r="F8" s="437" t="s">
        <v>964</v>
      </c>
      <c r="G8" s="256" t="s">
        <v>965</v>
      </c>
      <c r="H8" s="255" t="s">
        <v>966</v>
      </c>
      <c r="I8" s="255" t="s">
        <v>967</v>
      </c>
      <c r="J8" s="180"/>
    </row>
    <row r="9" spans="3:11" ht="50.25" customHeight="1" x14ac:dyDescent="0.25">
      <c r="C9" s="435"/>
      <c r="D9" s="435"/>
      <c r="E9" s="180"/>
      <c r="F9" s="437"/>
      <c r="G9" s="256" t="s">
        <v>968</v>
      </c>
      <c r="H9" s="255" t="s">
        <v>969</v>
      </c>
      <c r="I9" s="255" t="s">
        <v>970</v>
      </c>
    </row>
    <row r="10" spans="3:11" ht="38.25" customHeight="1" thickBot="1" x14ac:dyDescent="0.3">
      <c r="C10" s="435"/>
      <c r="D10" s="435"/>
      <c r="F10" s="438"/>
      <c r="G10" s="270"/>
      <c r="H10" s="257" t="s">
        <v>971</v>
      </c>
      <c r="I10" s="263"/>
      <c r="J10" s="180"/>
      <c r="K10" s="180"/>
    </row>
    <row r="11" spans="3:11" ht="12" customHeight="1" x14ac:dyDescent="0.25">
      <c r="C11" s="434" t="s">
        <v>972</v>
      </c>
      <c r="D11" s="434"/>
      <c r="E11" s="180"/>
      <c r="F11" s="266"/>
      <c r="G11" s="266"/>
      <c r="H11" s="261"/>
      <c r="I11" s="262"/>
      <c r="J11" s="180"/>
      <c r="K11" s="180"/>
    </row>
    <row r="12" spans="3:11" ht="79.5" customHeight="1" x14ac:dyDescent="0.25">
      <c r="C12" s="435"/>
      <c r="D12" s="435"/>
      <c r="E12" s="180"/>
      <c r="F12" s="437" t="s">
        <v>973</v>
      </c>
      <c r="G12" s="432" t="s">
        <v>974</v>
      </c>
      <c r="H12" s="253" t="s">
        <v>975</v>
      </c>
      <c r="I12" s="253" t="s">
        <v>976</v>
      </c>
      <c r="J12" s="180"/>
    </row>
    <row r="13" spans="3:11" ht="41.25" customHeight="1" x14ac:dyDescent="0.25">
      <c r="C13" s="435"/>
      <c r="D13" s="435"/>
      <c r="E13" s="180"/>
      <c r="F13" s="437"/>
      <c r="G13" s="432"/>
      <c r="H13" s="253" t="s">
        <v>977</v>
      </c>
      <c r="I13" s="253" t="s">
        <v>978</v>
      </c>
      <c r="J13" s="180"/>
    </row>
    <row r="14" spans="3:11" ht="39.75" customHeight="1" thickBot="1" x14ac:dyDescent="0.3">
      <c r="C14" s="436"/>
      <c r="D14" s="436"/>
      <c r="E14" s="180"/>
      <c r="F14" s="438"/>
      <c r="G14" s="267"/>
      <c r="H14" s="253" t="s">
        <v>979</v>
      </c>
      <c r="I14" s="253" t="s">
        <v>980</v>
      </c>
      <c r="J14" s="180"/>
    </row>
    <row r="15" spans="3:11" ht="9.75" customHeight="1" x14ac:dyDescent="0.25">
      <c r="C15" s="434" t="s">
        <v>981</v>
      </c>
      <c r="D15" s="434"/>
      <c r="E15" s="180"/>
      <c r="F15" s="256"/>
      <c r="G15" s="253"/>
      <c r="H15" s="265"/>
      <c r="I15" s="265"/>
      <c r="J15" s="180"/>
    </row>
    <row r="16" spans="3:11" ht="60" customHeight="1" x14ac:dyDescent="0.25">
      <c r="C16" s="435"/>
      <c r="D16" s="435"/>
      <c r="F16" s="437" t="s">
        <v>982</v>
      </c>
      <c r="G16" s="432" t="s">
        <v>983</v>
      </c>
      <c r="H16" s="255" t="s">
        <v>984</v>
      </c>
      <c r="I16" s="255" t="s">
        <v>985</v>
      </c>
      <c r="J16" s="180"/>
    </row>
    <row r="17" spans="3:10" ht="81" customHeight="1" x14ac:dyDescent="0.25">
      <c r="C17" s="435"/>
      <c r="D17" s="435"/>
      <c r="F17" s="437"/>
      <c r="G17" s="432"/>
      <c r="H17" s="255" t="s">
        <v>986</v>
      </c>
      <c r="I17" s="255"/>
      <c r="J17" s="180"/>
    </row>
    <row r="18" spans="3:10" ht="77.25" customHeight="1" thickBot="1" x14ac:dyDescent="0.3">
      <c r="C18" s="436"/>
      <c r="D18" s="436"/>
      <c r="F18" s="437"/>
      <c r="G18" s="255"/>
      <c r="H18" s="255" t="s">
        <v>987</v>
      </c>
      <c r="I18" s="255"/>
      <c r="J18" s="180"/>
    </row>
    <row r="19" spans="3:10" ht="27.75" customHeight="1" thickBot="1" x14ac:dyDescent="0.3">
      <c r="C19" s="440"/>
      <c r="D19" s="440"/>
      <c r="E19" s="180"/>
      <c r="F19" s="439" t="s">
        <v>988</v>
      </c>
      <c r="G19" s="439"/>
      <c r="H19" s="439"/>
      <c r="I19" s="439"/>
    </row>
    <row r="20" spans="3:10" s="258" customFormat="1" ht="9" customHeight="1" x14ac:dyDescent="0.25">
      <c r="C20" s="269"/>
      <c r="D20" s="269"/>
      <c r="E20" s="259"/>
      <c r="F20" s="260"/>
      <c r="G20" s="260"/>
      <c r="H20" s="268"/>
      <c r="I20" s="260"/>
    </row>
    <row r="21" spans="3:10" ht="37.5" customHeight="1" x14ac:dyDescent="0.25">
      <c r="C21" s="435" t="s">
        <v>989</v>
      </c>
      <c r="D21" s="435"/>
      <c r="E21" s="180"/>
      <c r="F21" s="437" t="s">
        <v>990</v>
      </c>
      <c r="G21" s="255" t="s">
        <v>991</v>
      </c>
      <c r="H21" s="255" t="s">
        <v>992</v>
      </c>
      <c r="I21" s="255" t="s">
        <v>993</v>
      </c>
      <c r="J21" s="180"/>
    </row>
    <row r="22" spans="3:10" ht="25.5" customHeight="1" x14ac:dyDescent="0.25">
      <c r="C22" s="435"/>
      <c r="D22" s="435"/>
      <c r="E22" s="180"/>
      <c r="F22" s="437"/>
      <c r="G22" s="432" t="s">
        <v>994</v>
      </c>
      <c r="H22" s="432" t="s">
        <v>995</v>
      </c>
      <c r="I22" s="255" t="s">
        <v>996</v>
      </c>
    </row>
    <row r="23" spans="3:10" ht="42" customHeight="1" thickBot="1" x14ac:dyDescent="0.3">
      <c r="C23" s="436"/>
      <c r="D23" s="436"/>
      <c r="F23" s="438"/>
      <c r="G23" s="433"/>
      <c r="H23" s="433"/>
      <c r="I23" s="257" t="s">
        <v>997</v>
      </c>
      <c r="J23" s="180"/>
    </row>
    <row r="24" spans="3:10" s="259" customFormat="1" ht="8.25" customHeight="1" x14ac:dyDescent="0.25">
      <c r="C24" s="264"/>
      <c r="D24" s="264"/>
      <c r="F24" s="256"/>
      <c r="G24" s="255"/>
      <c r="H24" s="255"/>
      <c r="I24" s="255"/>
    </row>
    <row r="25" spans="3:10" ht="65.25" customHeight="1" x14ac:dyDescent="0.25">
      <c r="C25" s="435" t="s">
        <v>998</v>
      </c>
      <c r="D25" s="435"/>
      <c r="E25" s="180"/>
      <c r="F25" s="437" t="s">
        <v>999</v>
      </c>
      <c r="G25" s="253" t="s">
        <v>1000</v>
      </c>
      <c r="H25" s="253" t="s">
        <v>1001</v>
      </c>
      <c r="I25" s="253" t="s">
        <v>1002</v>
      </c>
      <c r="J25" s="180"/>
    </row>
    <row r="26" spans="3:10" ht="45" customHeight="1" x14ac:dyDescent="0.25">
      <c r="C26" s="435"/>
      <c r="D26" s="435"/>
      <c r="F26" s="437"/>
      <c r="G26" s="253" t="s">
        <v>1003</v>
      </c>
      <c r="H26" s="253" t="s">
        <v>1004</v>
      </c>
      <c r="I26" s="253" t="s">
        <v>1005</v>
      </c>
      <c r="J26" s="180"/>
    </row>
    <row r="27" spans="3:10" ht="52.5" customHeight="1" thickBot="1" x14ac:dyDescent="0.3">
      <c r="C27" s="436"/>
      <c r="D27" s="436"/>
      <c r="F27" s="437"/>
      <c r="G27" s="253" t="s">
        <v>1006</v>
      </c>
      <c r="H27" s="253"/>
      <c r="I27" s="267" t="s">
        <v>1007</v>
      </c>
      <c r="J27" s="180"/>
    </row>
    <row r="28" spans="3:10" s="258" customFormat="1" ht="12.75" customHeight="1" x14ac:dyDescent="0.25">
      <c r="C28" s="264"/>
      <c r="D28" s="264"/>
      <c r="F28" s="266"/>
      <c r="G28" s="265"/>
      <c r="H28" s="265"/>
      <c r="I28" s="253"/>
      <c r="J28" s="259"/>
    </row>
    <row r="29" spans="3:10" ht="52.5" customHeight="1" x14ac:dyDescent="0.25">
      <c r="C29" s="435" t="s">
        <v>1008</v>
      </c>
      <c r="D29" s="435"/>
      <c r="F29" s="437" t="s">
        <v>1009</v>
      </c>
      <c r="G29" s="432" t="s">
        <v>1010</v>
      </c>
      <c r="H29" s="255" t="s">
        <v>1011</v>
      </c>
      <c r="I29" s="255" t="s">
        <v>1012</v>
      </c>
    </row>
    <row r="30" spans="3:10" ht="64.5" customHeight="1" x14ac:dyDescent="0.25">
      <c r="C30" s="435"/>
      <c r="D30" s="435"/>
      <c r="F30" s="437"/>
      <c r="G30" s="432"/>
      <c r="H30" s="432" t="s">
        <v>1013</v>
      </c>
      <c r="I30" s="255" t="s">
        <v>1014</v>
      </c>
    </row>
    <row r="31" spans="3:10" ht="23.25" customHeight="1" thickBot="1" x14ac:dyDescent="0.3">
      <c r="C31" s="436"/>
      <c r="D31" s="436"/>
      <c r="F31" s="438"/>
      <c r="G31" s="433"/>
      <c r="H31" s="433"/>
      <c r="I31" s="255" t="s">
        <v>1015</v>
      </c>
      <c r="J31" s="180"/>
    </row>
    <row r="32" spans="3:10" ht="8.25" customHeight="1" x14ac:dyDescent="0.25">
      <c r="C32" s="264"/>
      <c r="D32" s="264"/>
      <c r="F32" s="256"/>
      <c r="G32" s="255"/>
      <c r="H32" s="255"/>
      <c r="I32" s="261"/>
      <c r="J32" s="180"/>
    </row>
    <row r="33" spans="3:10" ht="61.5" customHeight="1" x14ac:dyDescent="0.25">
      <c r="C33" s="435" t="s">
        <v>1016</v>
      </c>
      <c r="D33" s="435"/>
      <c r="F33" s="437" t="s">
        <v>1017</v>
      </c>
      <c r="G33" s="255" t="s">
        <v>1018</v>
      </c>
      <c r="H33" s="255" t="s">
        <v>1019</v>
      </c>
      <c r="I33" s="255" t="s">
        <v>1020</v>
      </c>
    </row>
    <row r="34" spans="3:10" ht="65.25" customHeight="1" x14ac:dyDescent="0.25">
      <c r="C34" s="435"/>
      <c r="D34" s="435"/>
      <c r="F34" s="437"/>
      <c r="G34" s="255" t="s">
        <v>1021</v>
      </c>
      <c r="H34" s="255" t="s">
        <v>1022</v>
      </c>
      <c r="I34" s="432" t="s">
        <v>1023</v>
      </c>
      <c r="J34" s="180"/>
    </row>
    <row r="35" spans="3:10" ht="39.75" customHeight="1" x14ac:dyDescent="0.25">
      <c r="C35" s="435"/>
      <c r="D35" s="435"/>
      <c r="F35" s="437"/>
      <c r="G35" s="432" t="s">
        <v>1024</v>
      </c>
      <c r="H35" s="255" t="s">
        <v>1025</v>
      </c>
      <c r="I35" s="432"/>
      <c r="J35" s="180"/>
    </row>
    <row r="36" spans="3:10" ht="25.5" customHeight="1" thickBot="1" x14ac:dyDescent="0.3">
      <c r="C36" s="436"/>
      <c r="D36" s="436"/>
      <c r="F36" s="438"/>
      <c r="G36" s="433"/>
      <c r="H36" s="257" t="s">
        <v>1026</v>
      </c>
      <c r="I36" s="433"/>
      <c r="J36" s="180"/>
    </row>
    <row r="37" spans="3:10" s="258" customFormat="1" ht="10.5" customHeight="1" x14ac:dyDescent="0.25">
      <c r="C37" s="434" t="s">
        <v>1027</v>
      </c>
      <c r="D37" s="434"/>
      <c r="F37" s="256"/>
      <c r="G37" s="255"/>
      <c r="H37" s="255"/>
      <c r="I37" s="255"/>
      <c r="J37" s="259"/>
    </row>
    <row r="38" spans="3:10" ht="47.25" customHeight="1" x14ac:dyDescent="0.25">
      <c r="C38" s="435"/>
      <c r="D38" s="435"/>
      <c r="F38" s="437" t="s">
        <v>1028</v>
      </c>
      <c r="G38" s="255" t="s">
        <v>1029</v>
      </c>
      <c r="H38" s="255" t="s">
        <v>1030</v>
      </c>
      <c r="I38" s="255" t="s">
        <v>1031</v>
      </c>
      <c r="J38" s="180"/>
    </row>
    <row r="39" spans="3:10" ht="48.75" customHeight="1" x14ac:dyDescent="0.25">
      <c r="C39" s="435"/>
      <c r="D39" s="435"/>
      <c r="F39" s="437"/>
      <c r="G39" s="255" t="s">
        <v>1032</v>
      </c>
      <c r="H39" s="255" t="s">
        <v>1033</v>
      </c>
      <c r="I39" s="255" t="s">
        <v>1034</v>
      </c>
      <c r="J39" s="180"/>
    </row>
    <row r="40" spans="3:10" ht="43.5" customHeight="1" thickBot="1" x14ac:dyDescent="0.3">
      <c r="C40" s="436"/>
      <c r="D40" s="436"/>
      <c r="F40" s="438"/>
      <c r="G40" s="257" t="s">
        <v>1035</v>
      </c>
      <c r="H40" s="263"/>
      <c r="I40" s="255"/>
      <c r="J40" s="180"/>
    </row>
    <row r="41" spans="3:10" s="258" customFormat="1" ht="12" customHeight="1" x14ac:dyDescent="0.25">
      <c r="C41" s="434" t="s">
        <v>1036</v>
      </c>
      <c r="D41" s="434"/>
      <c r="F41" s="448" t="s">
        <v>1037</v>
      </c>
      <c r="G41" s="255"/>
      <c r="H41" s="262"/>
      <c r="I41" s="261"/>
      <c r="J41" s="259"/>
    </row>
    <row r="42" spans="3:10" ht="52.5" customHeight="1" x14ac:dyDescent="0.25">
      <c r="C42" s="435"/>
      <c r="D42" s="435"/>
      <c r="F42" s="449"/>
      <c r="G42" s="255" t="s">
        <v>1038</v>
      </c>
      <c r="H42" s="255" t="s">
        <v>1039</v>
      </c>
      <c r="I42" s="255" t="s">
        <v>1040</v>
      </c>
      <c r="J42" s="180"/>
    </row>
    <row r="43" spans="3:10" ht="36" customHeight="1" x14ac:dyDescent="0.25">
      <c r="C43" s="435"/>
      <c r="D43" s="435"/>
      <c r="F43" s="449"/>
      <c r="G43" s="255" t="s">
        <v>1041</v>
      </c>
      <c r="H43" s="255" t="s">
        <v>1042</v>
      </c>
      <c r="I43" s="255" t="s">
        <v>1043</v>
      </c>
      <c r="J43" s="180"/>
    </row>
    <row r="44" spans="3:10" ht="39.75" customHeight="1" thickBot="1" x14ac:dyDescent="0.3">
      <c r="C44" s="436"/>
      <c r="D44" s="436"/>
      <c r="F44" s="450"/>
      <c r="G44" s="257"/>
      <c r="H44" s="257" t="s">
        <v>1044</v>
      </c>
      <c r="I44" s="257" t="s">
        <v>1045</v>
      </c>
      <c r="J44" s="180"/>
    </row>
    <row r="45" spans="3:10" ht="24" customHeight="1" thickBot="1" x14ac:dyDescent="0.3">
      <c r="C45" s="451"/>
      <c r="D45" s="451"/>
      <c r="F45" s="439" t="s">
        <v>1046</v>
      </c>
      <c r="G45" s="439"/>
      <c r="H45" s="439"/>
      <c r="I45" s="439"/>
      <c r="J45" s="180"/>
    </row>
    <row r="46" spans="3:10" s="258" customFormat="1" ht="7.5" customHeight="1" x14ac:dyDescent="0.25">
      <c r="C46" s="434" t="s">
        <v>1047</v>
      </c>
      <c r="D46" s="434"/>
      <c r="F46" s="260"/>
      <c r="G46" s="260"/>
      <c r="H46" s="260"/>
      <c r="I46" s="260"/>
      <c r="J46" s="259"/>
    </row>
    <row r="47" spans="3:10" ht="67.5" customHeight="1" x14ac:dyDescent="0.25">
      <c r="C47" s="435"/>
      <c r="D47" s="435"/>
      <c r="F47" s="437" t="s">
        <v>1048</v>
      </c>
      <c r="G47" s="255" t="s">
        <v>1049</v>
      </c>
      <c r="H47" s="255" t="s">
        <v>1050</v>
      </c>
      <c r="I47" s="255" t="s">
        <v>1051</v>
      </c>
      <c r="J47" s="180"/>
    </row>
    <row r="48" spans="3:10" ht="39.75" customHeight="1" thickBot="1" x14ac:dyDescent="0.3">
      <c r="C48" s="436"/>
      <c r="D48" s="436"/>
      <c r="F48" s="438"/>
      <c r="G48" s="257" t="s">
        <v>1052</v>
      </c>
      <c r="H48" s="257" t="s">
        <v>1053</v>
      </c>
      <c r="I48" s="257" t="s">
        <v>1054</v>
      </c>
      <c r="J48" s="180"/>
    </row>
    <row r="49" spans="3:10" ht="9.75" customHeight="1" x14ac:dyDescent="0.25">
      <c r="C49" s="434" t="s">
        <v>1055</v>
      </c>
      <c r="D49" s="434"/>
      <c r="F49" s="256"/>
      <c r="G49" s="255"/>
      <c r="H49" s="255"/>
      <c r="I49" s="255"/>
      <c r="J49" s="180"/>
    </row>
    <row r="50" spans="3:10" ht="49.5" customHeight="1" x14ac:dyDescent="0.25">
      <c r="C50" s="435"/>
      <c r="D50" s="435"/>
      <c r="F50" s="437" t="s">
        <v>1056</v>
      </c>
      <c r="G50" s="255" t="s">
        <v>1057</v>
      </c>
      <c r="H50" s="255" t="s">
        <v>1058</v>
      </c>
      <c r="I50" s="255" t="s">
        <v>1059</v>
      </c>
    </row>
    <row r="51" spans="3:10" ht="60" customHeight="1" x14ac:dyDescent="0.25">
      <c r="C51" s="435"/>
      <c r="D51" s="435"/>
      <c r="F51" s="437"/>
      <c r="G51" s="255" t="s">
        <v>1060</v>
      </c>
      <c r="H51" s="255" t="s">
        <v>1061</v>
      </c>
      <c r="I51" s="255" t="s">
        <v>1062</v>
      </c>
      <c r="J51" s="180"/>
    </row>
    <row r="52" spans="3:10" ht="69.75" customHeight="1" thickBot="1" x14ac:dyDescent="0.3">
      <c r="C52" s="436"/>
      <c r="D52" s="436"/>
      <c r="F52" s="438"/>
      <c r="G52" s="257"/>
      <c r="H52" s="257" t="s">
        <v>1063</v>
      </c>
      <c r="I52" s="257" t="s">
        <v>1064</v>
      </c>
    </row>
    <row r="53" spans="3:10" ht="9.75" customHeight="1" x14ac:dyDescent="0.25">
      <c r="C53" s="434" t="s">
        <v>1065</v>
      </c>
      <c r="D53" s="434"/>
      <c r="F53" s="256"/>
      <c r="G53" s="255"/>
      <c r="H53" s="255"/>
      <c r="I53" s="255"/>
    </row>
    <row r="54" spans="3:10" ht="57.75" customHeight="1" x14ac:dyDescent="0.25">
      <c r="C54" s="435"/>
      <c r="D54" s="435"/>
      <c r="E54" s="180"/>
      <c r="F54" s="437" t="s">
        <v>1066</v>
      </c>
      <c r="G54" s="255" t="s">
        <v>1067</v>
      </c>
      <c r="H54" s="255" t="s">
        <v>1068</v>
      </c>
      <c r="I54" s="255" t="s">
        <v>1069</v>
      </c>
    </row>
    <row r="55" spans="3:10" ht="48" customHeight="1" thickBot="1" x14ac:dyDescent="0.3">
      <c r="C55" s="436"/>
      <c r="D55" s="436"/>
      <c r="F55" s="437"/>
      <c r="G55" s="255"/>
      <c r="H55" s="254" t="s">
        <v>1070</v>
      </c>
      <c r="I55" s="253" t="s">
        <v>1071</v>
      </c>
      <c r="J55" s="180"/>
    </row>
    <row r="56" spans="3:10" x14ac:dyDescent="0.25">
      <c r="F56" s="252"/>
      <c r="G56" s="252"/>
      <c r="H56" s="252"/>
      <c r="I56" s="252"/>
    </row>
  </sheetData>
  <sheetProtection formatCells="0" formatColumns="0" formatRows="0" insertColumns="0" insertRows="0" insertHyperlinks="0" deleteColumns="0" deleteRows="0" sort="0" autoFilter="0" pivotTables="0"/>
  <mergeCells count="41">
    <mergeCell ref="F54:F55"/>
    <mergeCell ref="F33:F36"/>
    <mergeCell ref="C53:D55"/>
    <mergeCell ref="C41:D44"/>
    <mergeCell ref="F41:F44"/>
    <mergeCell ref="F45:I45"/>
    <mergeCell ref="C33:D36"/>
    <mergeCell ref="I34:I36"/>
    <mergeCell ref="F47:F48"/>
    <mergeCell ref="C45:D45"/>
    <mergeCell ref="G35:G36"/>
    <mergeCell ref="C2:D3"/>
    <mergeCell ref="C5:D5"/>
    <mergeCell ref="F3:I3"/>
    <mergeCell ref="F2:I2"/>
    <mergeCell ref="F6:I6"/>
    <mergeCell ref="F8:F10"/>
    <mergeCell ref="C11:D14"/>
    <mergeCell ref="F16:F18"/>
    <mergeCell ref="F38:F40"/>
    <mergeCell ref="C29:D31"/>
    <mergeCell ref="C37:D40"/>
    <mergeCell ref="C25:D27"/>
    <mergeCell ref="F21:F23"/>
    <mergeCell ref="C21:D23"/>
    <mergeCell ref="C15:D18"/>
    <mergeCell ref="C7:D10"/>
    <mergeCell ref="G12:G13"/>
    <mergeCell ref="F25:F27"/>
    <mergeCell ref="C19:D19"/>
    <mergeCell ref="G22:G23"/>
    <mergeCell ref="F29:F31"/>
    <mergeCell ref="F12:F14"/>
    <mergeCell ref="H30:H31"/>
    <mergeCell ref="C46:D48"/>
    <mergeCell ref="C49:D52"/>
    <mergeCell ref="G16:G17"/>
    <mergeCell ref="G29:G31"/>
    <mergeCell ref="F50:F52"/>
    <mergeCell ref="F19:I19"/>
    <mergeCell ref="H22:H23"/>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25" customWidth="1"/>
    <col min="2" max="2" width="45.7109375" style="25" customWidth="1"/>
    <col min="3" max="3" width="6" style="25" customWidth="1"/>
    <col min="4" max="4" width="62.28515625" style="25" customWidth="1"/>
    <col min="5" max="5" width="7.28515625" style="21" customWidth="1"/>
    <col min="6" max="6" width="111.42578125" style="21" customWidth="1"/>
    <col min="7" max="7" width="5.28515625" style="25" customWidth="1"/>
    <col min="8" max="16384" width="11.42578125" style="25"/>
  </cols>
  <sheetData>
    <row r="1" spans="1:12" ht="11.25" customHeight="1" x14ac:dyDescent="0.25">
      <c r="B1" s="26" t="s">
        <v>1164</v>
      </c>
      <c r="C1" s="21"/>
      <c r="D1" s="26" t="s">
        <v>1165</v>
      </c>
      <c r="F1" s="26" t="s">
        <v>1166</v>
      </c>
      <c r="G1" s="122" t="s">
        <v>1167</v>
      </c>
      <c r="H1" s="39"/>
      <c r="I1" s="39"/>
      <c r="J1" s="39"/>
      <c r="K1" s="39"/>
      <c r="L1" s="39"/>
    </row>
    <row r="2" spans="1:12" ht="11.25" customHeight="1" x14ac:dyDescent="0.25">
      <c r="A2" s="21" t="s">
        <v>1168</v>
      </c>
      <c r="B2" s="21" t="s">
        <v>1169</v>
      </c>
      <c r="C2" s="21" t="s">
        <v>1170</v>
      </c>
      <c r="D2" s="21" t="s">
        <v>1171</v>
      </c>
      <c r="E2" s="21" t="s">
        <v>1172</v>
      </c>
      <c r="F2" s="21" t="s">
        <v>1173</v>
      </c>
      <c r="G2" s="123">
        <v>1</v>
      </c>
    </row>
    <row r="3" spans="1:12" ht="11.25" customHeight="1" x14ac:dyDescent="0.25">
      <c r="A3" s="21"/>
      <c r="B3" s="21"/>
      <c r="C3" s="21"/>
      <c r="D3" s="21"/>
      <c r="E3" s="21" t="s">
        <v>1174</v>
      </c>
      <c r="F3" s="21" t="s">
        <v>1175</v>
      </c>
      <c r="G3" s="123">
        <v>1</v>
      </c>
    </row>
    <row r="4" spans="1:12" ht="11.25" customHeight="1" x14ac:dyDescent="0.25">
      <c r="A4" s="21"/>
      <c r="B4" s="21"/>
      <c r="D4" s="27"/>
      <c r="E4" s="21" t="s">
        <v>1176</v>
      </c>
      <c r="F4" s="21" t="s">
        <v>1177</v>
      </c>
      <c r="G4" s="123">
        <v>1</v>
      </c>
    </row>
    <row r="5" spans="1:12" ht="11.25" customHeight="1" x14ac:dyDescent="0.25">
      <c r="A5" s="21"/>
      <c r="B5" s="21"/>
      <c r="D5" s="27"/>
      <c r="E5" s="21" t="s">
        <v>1178</v>
      </c>
      <c r="F5" s="21" t="s">
        <v>1179</v>
      </c>
      <c r="G5" s="123">
        <v>1</v>
      </c>
    </row>
    <row r="6" spans="1:12" ht="11.25" customHeight="1" x14ac:dyDescent="0.25">
      <c r="A6" s="21"/>
      <c r="B6" s="21"/>
      <c r="D6" s="27"/>
      <c r="E6" s="21" t="s">
        <v>1180</v>
      </c>
      <c r="F6" s="22" t="s">
        <v>1181</v>
      </c>
      <c r="G6" s="123">
        <v>1</v>
      </c>
    </row>
    <row r="7" spans="1:12" ht="11.25" customHeight="1" x14ac:dyDescent="0.25">
      <c r="A7" s="21"/>
      <c r="B7" s="21"/>
      <c r="D7" s="27"/>
      <c r="E7" s="21" t="s">
        <v>1182</v>
      </c>
      <c r="F7" s="21" t="s">
        <v>1183</v>
      </c>
      <c r="G7" s="123">
        <v>1</v>
      </c>
    </row>
    <row r="8" spans="1:12" ht="11.25" customHeight="1" x14ac:dyDescent="0.25">
      <c r="A8" s="21"/>
      <c r="B8" s="21"/>
      <c r="G8" s="123"/>
    </row>
    <row r="9" spans="1:12" ht="11.25" customHeight="1" x14ac:dyDescent="0.25">
      <c r="A9" s="21"/>
      <c r="B9" s="21"/>
      <c r="C9" s="21" t="s">
        <v>1184</v>
      </c>
      <c r="D9" s="21" t="s">
        <v>1185</v>
      </c>
      <c r="E9" s="21" t="s">
        <v>1186</v>
      </c>
      <c r="F9" s="22" t="s">
        <v>1187</v>
      </c>
      <c r="G9" s="123">
        <v>1</v>
      </c>
    </row>
    <row r="10" spans="1:12" ht="11.25" customHeight="1" x14ac:dyDescent="0.25">
      <c r="A10" s="21"/>
      <c r="B10" s="21"/>
      <c r="C10" s="21"/>
      <c r="E10" s="21" t="s">
        <v>1188</v>
      </c>
      <c r="F10" s="22" t="s">
        <v>1189</v>
      </c>
      <c r="G10" s="123">
        <v>1</v>
      </c>
    </row>
    <row r="11" spans="1:12" ht="11.25" customHeight="1" x14ac:dyDescent="0.25">
      <c r="A11" s="21"/>
      <c r="B11" s="21"/>
      <c r="C11" s="21"/>
      <c r="D11" s="21"/>
      <c r="E11" s="21" t="s">
        <v>1190</v>
      </c>
      <c r="F11" s="113" t="s">
        <v>1191</v>
      </c>
      <c r="G11" s="123">
        <v>1</v>
      </c>
    </row>
    <row r="12" spans="1:12" ht="11.25" customHeight="1" x14ac:dyDescent="0.25">
      <c r="A12" s="21"/>
      <c r="B12" s="21"/>
      <c r="C12" s="21"/>
      <c r="D12" s="21"/>
      <c r="E12" s="21" t="s">
        <v>1192</v>
      </c>
      <c r="F12" s="21" t="s">
        <v>1193</v>
      </c>
      <c r="G12" s="123">
        <v>1</v>
      </c>
    </row>
    <row r="13" spans="1:12" ht="11.25" customHeight="1" x14ac:dyDescent="0.25">
      <c r="A13" s="21"/>
      <c r="B13" s="21"/>
      <c r="C13" s="21"/>
      <c r="D13" s="21"/>
      <c r="E13" s="21" t="s">
        <v>1194</v>
      </c>
      <c r="F13" s="21" t="s">
        <v>1195</v>
      </c>
      <c r="G13" s="123">
        <v>1</v>
      </c>
    </row>
    <row r="14" spans="1:12" ht="11.25" customHeight="1" x14ac:dyDescent="0.25">
      <c r="A14" s="21"/>
      <c r="B14" s="21"/>
      <c r="C14" s="21"/>
      <c r="D14" s="21"/>
      <c r="E14" s="21" t="s">
        <v>1196</v>
      </c>
      <c r="F14" s="22" t="s">
        <v>1197</v>
      </c>
      <c r="G14" s="123">
        <v>1</v>
      </c>
    </row>
    <row r="15" spans="1:12" ht="11.25" customHeight="1" x14ac:dyDescent="0.25">
      <c r="A15" s="21"/>
      <c r="B15" s="21"/>
      <c r="C15" s="21"/>
      <c r="D15" s="21"/>
      <c r="E15" s="21" t="s">
        <v>1198</v>
      </c>
      <c r="F15" s="114" t="s">
        <v>1199</v>
      </c>
      <c r="G15" s="123">
        <v>1</v>
      </c>
    </row>
    <row r="16" spans="1:12" ht="11.25" customHeight="1" x14ac:dyDescent="0.25">
      <c r="A16" s="21"/>
      <c r="B16" s="21"/>
      <c r="C16" s="21"/>
      <c r="D16" s="21"/>
      <c r="E16" s="21" t="s">
        <v>1200</v>
      </c>
      <c r="F16" s="22" t="s">
        <v>1201</v>
      </c>
      <c r="G16" s="123">
        <v>1</v>
      </c>
    </row>
    <row r="17" spans="1:7" ht="11.25" customHeight="1" x14ac:dyDescent="0.25">
      <c r="A17" s="23"/>
      <c r="B17" s="27"/>
      <c r="C17" s="21"/>
      <c r="D17" s="27"/>
      <c r="E17" s="21" t="s">
        <v>1202</v>
      </c>
      <c r="F17" s="22" t="s">
        <v>1203</v>
      </c>
      <c r="G17" s="123">
        <v>1</v>
      </c>
    </row>
    <row r="18" spans="1:7" ht="11.25" customHeight="1" x14ac:dyDescent="0.25">
      <c r="A18" s="23"/>
      <c r="B18" s="27"/>
      <c r="C18" s="27"/>
      <c r="E18" s="21" t="s">
        <v>1204</v>
      </c>
      <c r="F18" s="22" t="s">
        <v>1205</v>
      </c>
      <c r="G18" s="123">
        <v>1</v>
      </c>
    </row>
    <row r="19" spans="1:7" ht="11.25" customHeight="1" x14ac:dyDescent="0.25">
      <c r="A19" s="23"/>
      <c r="B19" s="27"/>
      <c r="C19" s="27"/>
      <c r="D19" s="27"/>
      <c r="E19" s="27"/>
      <c r="F19" s="27"/>
      <c r="G19" s="123"/>
    </row>
    <row r="20" spans="1:7" ht="11.25" customHeight="1" x14ac:dyDescent="0.25">
      <c r="A20" s="21"/>
      <c r="C20" s="21" t="s">
        <v>1206</v>
      </c>
      <c r="D20" s="21" t="s">
        <v>1207</v>
      </c>
      <c r="E20" s="21" t="s">
        <v>1208</v>
      </c>
      <c r="F20" s="21" t="s">
        <v>1209</v>
      </c>
      <c r="G20" s="123">
        <v>1</v>
      </c>
    </row>
    <row r="21" spans="1:7" ht="11.25" customHeight="1" x14ac:dyDescent="0.25">
      <c r="A21" s="21"/>
      <c r="C21" s="21"/>
      <c r="D21" s="21"/>
      <c r="E21" s="21" t="s">
        <v>1210</v>
      </c>
      <c r="F21" s="21" t="s">
        <v>1211</v>
      </c>
      <c r="G21" s="123">
        <v>1</v>
      </c>
    </row>
    <row r="22" spans="1:7" ht="11.25" customHeight="1" x14ac:dyDescent="0.25">
      <c r="A22" s="21"/>
      <c r="C22" s="27"/>
      <c r="E22" s="21" t="s">
        <v>1212</v>
      </c>
      <c r="F22" s="22" t="s">
        <v>1213</v>
      </c>
      <c r="G22" s="123">
        <v>1</v>
      </c>
    </row>
    <row r="23" spans="1:7" ht="11.25" customHeight="1" x14ac:dyDescent="0.25">
      <c r="A23" s="21"/>
      <c r="C23" s="27"/>
      <c r="E23" s="21" t="s">
        <v>1214</v>
      </c>
      <c r="F23" s="27" t="s">
        <v>1215</v>
      </c>
      <c r="G23" s="123">
        <v>1</v>
      </c>
    </row>
    <row r="24" spans="1:7" ht="11.25" customHeight="1" x14ac:dyDescent="0.25">
      <c r="A24" s="21"/>
      <c r="C24" s="21"/>
      <c r="D24" s="21"/>
      <c r="E24" s="21" t="s">
        <v>1216</v>
      </c>
      <c r="F24" s="22" t="s">
        <v>1217</v>
      </c>
      <c r="G24" s="123">
        <v>1</v>
      </c>
    </row>
    <row r="25" spans="1:7" ht="11.25" customHeight="1" x14ac:dyDescent="0.25">
      <c r="A25" s="21"/>
      <c r="C25" s="21"/>
      <c r="D25" s="21"/>
      <c r="E25" s="21" t="s">
        <v>1218</v>
      </c>
      <c r="F25" s="27" t="s">
        <v>1219</v>
      </c>
      <c r="G25" s="123">
        <v>1</v>
      </c>
    </row>
    <row r="26" spans="1:7" ht="11.25" customHeight="1" x14ac:dyDescent="0.25">
      <c r="A26" s="21"/>
      <c r="C26" s="21"/>
      <c r="D26" s="21"/>
      <c r="E26" s="27"/>
      <c r="F26" s="25"/>
      <c r="G26" s="123"/>
    </row>
    <row r="27" spans="1:7" ht="11.25" customHeight="1" x14ac:dyDescent="0.25">
      <c r="A27" s="21" t="s">
        <v>1220</v>
      </c>
      <c r="B27" s="21" t="s">
        <v>1221</v>
      </c>
      <c r="C27" s="21" t="s">
        <v>1222</v>
      </c>
      <c r="D27" s="21" t="s">
        <v>1223</v>
      </c>
      <c r="E27" s="21" t="s">
        <v>1224</v>
      </c>
      <c r="F27" s="21" t="s">
        <v>1225</v>
      </c>
      <c r="G27" s="123">
        <v>1</v>
      </c>
    </row>
    <row r="28" spans="1:7" ht="11.25" customHeight="1" x14ac:dyDescent="0.25">
      <c r="A28" s="21"/>
      <c r="B28" s="21"/>
      <c r="C28" s="21"/>
      <c r="D28" s="21"/>
      <c r="E28" s="21" t="s">
        <v>1226</v>
      </c>
      <c r="F28" s="22" t="s">
        <v>1227</v>
      </c>
      <c r="G28" s="123">
        <v>1</v>
      </c>
    </row>
    <row r="29" spans="1:7" ht="11.25" customHeight="1" x14ac:dyDescent="0.25">
      <c r="A29" s="21"/>
      <c r="B29" s="21"/>
      <c r="C29" s="21"/>
      <c r="D29" s="21"/>
      <c r="E29" s="21" t="s">
        <v>1228</v>
      </c>
      <c r="F29" s="22" t="s">
        <v>1229</v>
      </c>
      <c r="G29" s="123">
        <v>1</v>
      </c>
    </row>
    <row r="30" spans="1:7" ht="11.25" customHeight="1" x14ac:dyDescent="0.25">
      <c r="A30" s="21"/>
      <c r="C30" s="21"/>
      <c r="D30" s="21"/>
      <c r="E30" s="21" t="s">
        <v>1230</v>
      </c>
      <c r="F30" s="22" t="s">
        <v>1231</v>
      </c>
      <c r="G30" s="123">
        <v>1</v>
      </c>
    </row>
    <row r="31" spans="1:7" ht="11.25" customHeight="1" x14ac:dyDescent="0.25">
      <c r="A31" s="21"/>
      <c r="C31" s="21"/>
      <c r="D31" s="21"/>
      <c r="E31" s="21" t="s">
        <v>1232</v>
      </c>
      <c r="F31" s="21" t="s">
        <v>1233</v>
      </c>
      <c r="G31" s="123">
        <v>1</v>
      </c>
    </row>
    <row r="32" spans="1:7" ht="11.25" customHeight="1" x14ac:dyDescent="0.25">
      <c r="A32" s="21"/>
      <c r="C32" s="21"/>
      <c r="D32" s="21"/>
      <c r="E32" s="21" t="s">
        <v>1234</v>
      </c>
      <c r="F32" s="21" t="s">
        <v>1235</v>
      </c>
      <c r="G32" s="123">
        <v>1</v>
      </c>
    </row>
    <row r="33" spans="1:7" ht="11.25" customHeight="1" x14ac:dyDescent="0.25">
      <c r="A33" s="21"/>
      <c r="B33" s="21"/>
      <c r="E33" s="21" t="s">
        <v>1236</v>
      </c>
      <c r="F33" s="22" t="s">
        <v>1237</v>
      </c>
      <c r="G33" s="123">
        <v>1</v>
      </c>
    </row>
    <row r="34" spans="1:7" ht="11.25" customHeight="1" x14ac:dyDescent="0.25">
      <c r="A34" s="21"/>
      <c r="B34" s="21"/>
      <c r="E34" s="21" t="s">
        <v>1238</v>
      </c>
      <c r="F34" s="22" t="s">
        <v>1239</v>
      </c>
      <c r="G34" s="123">
        <v>1</v>
      </c>
    </row>
    <row r="35" spans="1:7" ht="11.25" customHeight="1" x14ac:dyDescent="0.25">
      <c r="A35" s="21"/>
      <c r="B35" s="21"/>
      <c r="C35" s="21"/>
      <c r="G35" s="123"/>
    </row>
    <row r="36" spans="1:7" ht="11.25" customHeight="1" x14ac:dyDescent="0.25">
      <c r="A36" s="21"/>
      <c r="B36" s="21"/>
      <c r="C36" s="21" t="s">
        <v>1240</v>
      </c>
      <c r="D36" s="21" t="s">
        <v>1241</v>
      </c>
      <c r="E36" s="21" t="s">
        <v>1242</v>
      </c>
      <c r="F36" s="21" t="s">
        <v>1243</v>
      </c>
      <c r="G36" s="123">
        <v>1</v>
      </c>
    </row>
    <row r="37" spans="1:7" ht="11.25" customHeight="1" x14ac:dyDescent="0.25">
      <c r="A37" s="21"/>
      <c r="B37" s="21"/>
      <c r="C37" s="21"/>
      <c r="D37" s="21"/>
      <c r="E37" s="21" t="s">
        <v>1244</v>
      </c>
      <c r="F37" s="27" t="s">
        <v>1245</v>
      </c>
      <c r="G37" s="123">
        <v>1</v>
      </c>
    </row>
    <row r="38" spans="1:7" ht="11.25" customHeight="1" x14ac:dyDescent="0.25">
      <c r="A38" s="21"/>
      <c r="B38" s="21"/>
      <c r="D38" s="19"/>
      <c r="E38" s="21" t="s">
        <v>1246</v>
      </c>
      <c r="F38" s="21" t="s">
        <v>1247</v>
      </c>
      <c r="G38" s="123">
        <v>1</v>
      </c>
    </row>
    <row r="39" spans="1:7" ht="11.25" customHeight="1" x14ac:dyDescent="0.25">
      <c r="A39" s="21"/>
      <c r="B39" s="21"/>
      <c r="D39" s="19"/>
      <c r="E39" s="21" t="s">
        <v>1248</v>
      </c>
      <c r="F39" s="21" t="s">
        <v>1249</v>
      </c>
      <c r="G39" s="123">
        <v>1</v>
      </c>
    </row>
    <row r="40" spans="1:7" ht="11.25" customHeight="1" x14ac:dyDescent="0.25">
      <c r="A40" s="21"/>
      <c r="B40" s="21"/>
      <c r="D40" s="19"/>
      <c r="G40" s="123"/>
    </row>
    <row r="41" spans="1:7" ht="11.25" customHeight="1" x14ac:dyDescent="0.25">
      <c r="A41" s="21" t="s">
        <v>1250</v>
      </c>
      <c r="B41" s="21" t="s">
        <v>1251</v>
      </c>
      <c r="C41" s="21" t="s">
        <v>1252</v>
      </c>
      <c r="D41" s="21" t="s">
        <v>1253</v>
      </c>
      <c r="E41" s="21" t="s">
        <v>1254</v>
      </c>
      <c r="F41" s="21" t="s">
        <v>1255</v>
      </c>
      <c r="G41" s="123">
        <v>1</v>
      </c>
    </row>
    <row r="42" spans="1:7" ht="11.25" customHeight="1" x14ac:dyDescent="0.25">
      <c r="A42" s="21"/>
      <c r="B42" s="21"/>
      <c r="E42" s="21" t="s">
        <v>1256</v>
      </c>
      <c r="F42" s="21" t="s">
        <v>1257</v>
      </c>
      <c r="G42" s="123">
        <v>1</v>
      </c>
    </row>
    <row r="43" spans="1:7" ht="11.25" customHeight="1" x14ac:dyDescent="0.25">
      <c r="G43" s="123"/>
    </row>
    <row r="44" spans="1:7" ht="11.25" customHeight="1" x14ac:dyDescent="0.25">
      <c r="C44" s="21" t="s">
        <v>1258</v>
      </c>
      <c r="D44" s="21" t="s">
        <v>1259</v>
      </c>
      <c r="E44" s="21" t="s">
        <v>1260</v>
      </c>
      <c r="F44" s="19" t="s">
        <v>1261</v>
      </c>
      <c r="G44" s="123">
        <v>1</v>
      </c>
    </row>
    <row r="45" spans="1:7" ht="11.25" customHeight="1" x14ac:dyDescent="0.25">
      <c r="E45" s="21" t="s">
        <v>1262</v>
      </c>
      <c r="F45" s="21" t="s">
        <v>1263</v>
      </c>
      <c r="G45" s="123">
        <v>1</v>
      </c>
    </row>
    <row r="46" spans="1:7" ht="11.25" customHeight="1" x14ac:dyDescent="0.25">
      <c r="G46" s="123"/>
    </row>
    <row r="47" spans="1:7" ht="11.25" customHeight="1" x14ac:dyDescent="0.25">
      <c r="A47" s="21"/>
      <c r="C47" s="21" t="s">
        <v>1264</v>
      </c>
      <c r="D47" s="22" t="s">
        <v>1265</v>
      </c>
      <c r="E47" s="27" t="s">
        <v>1266</v>
      </c>
      <c r="F47" s="22" t="s">
        <v>1267</v>
      </c>
      <c r="G47" s="123">
        <v>1</v>
      </c>
    </row>
    <row r="48" spans="1:7" ht="11.25" customHeight="1" x14ac:dyDescent="0.25">
      <c r="D48" s="27"/>
      <c r="E48" s="27" t="s">
        <v>1268</v>
      </c>
      <c r="F48" s="22" t="s">
        <v>1269</v>
      </c>
      <c r="G48" s="123">
        <v>1</v>
      </c>
    </row>
    <row r="49" spans="3:7" ht="11.25" customHeight="1" x14ac:dyDescent="0.25">
      <c r="D49" s="27"/>
      <c r="E49" s="27" t="s">
        <v>1270</v>
      </c>
      <c r="F49" s="22" t="s">
        <v>1271</v>
      </c>
      <c r="G49" s="123">
        <v>1</v>
      </c>
    </row>
    <row r="50" spans="3:7" ht="11.25" customHeight="1" x14ac:dyDescent="0.25">
      <c r="D50" s="27"/>
      <c r="E50" s="27" t="s">
        <v>1272</v>
      </c>
      <c r="F50" s="22" t="s">
        <v>1273</v>
      </c>
      <c r="G50" s="123">
        <v>1</v>
      </c>
    </row>
    <row r="51" spans="3:7" ht="11.25" customHeight="1" x14ac:dyDescent="0.25">
      <c r="C51" s="27"/>
      <c r="D51" s="27"/>
      <c r="E51" s="27" t="s">
        <v>1274</v>
      </c>
      <c r="F51" s="22" t="s">
        <v>1275</v>
      </c>
      <c r="G51" s="123">
        <v>1</v>
      </c>
    </row>
    <row r="52" spans="3:7" ht="11.25" customHeight="1" x14ac:dyDescent="0.25">
      <c r="C52" s="27"/>
      <c r="D52" s="27"/>
      <c r="E52" s="27" t="s">
        <v>1276</v>
      </c>
      <c r="F52" s="22" t="s">
        <v>1277</v>
      </c>
      <c r="G52" s="123">
        <v>1</v>
      </c>
    </row>
    <row r="53" spans="3:7" ht="11.25" customHeight="1" x14ac:dyDescent="0.25">
      <c r="C53" s="27"/>
      <c r="D53" s="27"/>
      <c r="E53" s="27" t="s">
        <v>1278</v>
      </c>
      <c r="F53" s="22" t="s">
        <v>1279</v>
      </c>
      <c r="G53" s="123">
        <v>1</v>
      </c>
    </row>
    <row r="54" spans="3:7" ht="11.25" customHeight="1" x14ac:dyDescent="0.25">
      <c r="C54" s="27"/>
      <c r="D54" s="27"/>
      <c r="E54" s="27" t="s">
        <v>1280</v>
      </c>
      <c r="F54" s="22" t="s">
        <v>1281</v>
      </c>
      <c r="G54" s="123">
        <v>1</v>
      </c>
    </row>
    <row r="55" spans="3:7" ht="11.25" customHeight="1" x14ac:dyDescent="0.25">
      <c r="C55" s="27"/>
      <c r="D55" s="27"/>
      <c r="E55" s="27" t="s">
        <v>1282</v>
      </c>
      <c r="F55" s="22" t="s">
        <v>1283</v>
      </c>
      <c r="G55" s="123">
        <v>1</v>
      </c>
    </row>
    <row r="56" spans="3:7" ht="11.25" customHeight="1" x14ac:dyDescent="0.25">
      <c r="C56" s="27"/>
      <c r="D56" s="27"/>
      <c r="E56" s="27" t="s">
        <v>1284</v>
      </c>
      <c r="F56" s="22" t="s">
        <v>1285</v>
      </c>
      <c r="G56" s="123">
        <v>1</v>
      </c>
    </row>
    <row r="57" spans="3:7" ht="11.25" customHeight="1" x14ac:dyDescent="0.25">
      <c r="C57" s="27"/>
      <c r="E57" s="25"/>
      <c r="F57" s="25"/>
    </row>
    <row r="58" spans="3:7" ht="11.25" customHeight="1" x14ac:dyDescent="0.25">
      <c r="C58" s="27"/>
      <c r="E58" s="25"/>
      <c r="F58" s="25"/>
    </row>
    <row r="59" spans="3:7" ht="11.25" customHeight="1" x14ac:dyDescent="0.25">
      <c r="C59" s="27"/>
      <c r="E59" s="25"/>
      <c r="F59" s="25"/>
    </row>
    <row r="60" spans="3:7" ht="11.25" customHeight="1" x14ac:dyDescent="0.25">
      <c r="C60" s="27"/>
      <c r="E60" s="25"/>
      <c r="F60" s="25"/>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25"/>
      <c r="F72" s="25"/>
    </row>
    <row r="73" spans="5:6" ht="11.25" customHeight="1" x14ac:dyDescent="0.25">
      <c r="E73" s="25"/>
      <c r="F73" s="25"/>
    </row>
    <row r="74" spans="5:6" ht="11.25" customHeight="1" x14ac:dyDescent="0.25">
      <c r="E74" s="25"/>
      <c r="F74" s="25"/>
    </row>
    <row r="75" spans="5:6" ht="11.25" customHeight="1" x14ac:dyDescent="0.25">
      <c r="E75" s="25"/>
      <c r="F75" s="25"/>
    </row>
    <row r="76" spans="5:6" ht="11.25" customHeight="1" x14ac:dyDescent="0.25">
      <c r="E76" s="25"/>
      <c r="F76" s="25"/>
    </row>
    <row r="77" spans="5:6" ht="11.25" customHeight="1" x14ac:dyDescent="0.25">
      <c r="E77" s="25"/>
      <c r="F77" s="25"/>
    </row>
    <row r="78" spans="5:6" ht="11.25" customHeight="1" x14ac:dyDescent="0.25">
      <c r="E78" s="25"/>
      <c r="F78" s="25"/>
    </row>
    <row r="79" spans="5:6" ht="11.25" customHeight="1" x14ac:dyDescent="0.25">
      <c r="E79" s="25"/>
      <c r="F79" s="25"/>
    </row>
    <row r="80" spans="5:6" ht="11.25" customHeight="1" x14ac:dyDescent="0.25">
      <c r="E80" s="25"/>
      <c r="F80" s="25"/>
    </row>
    <row r="81" spans="5:6" ht="11.25" customHeight="1" x14ac:dyDescent="0.25">
      <c r="E81" s="25"/>
      <c r="F81" s="25"/>
    </row>
    <row r="82" spans="5:6" ht="11.25" customHeight="1" x14ac:dyDescent="0.25">
      <c r="E82" s="25"/>
      <c r="F82" s="25"/>
    </row>
    <row r="83" spans="5:6" ht="11.25" customHeight="1" x14ac:dyDescent="0.25">
      <c r="E83" s="25"/>
      <c r="F83" s="25"/>
    </row>
    <row r="84" spans="5:6" ht="11.25" customHeight="1" x14ac:dyDescent="0.25">
      <c r="E84" s="25"/>
      <c r="F84" s="25"/>
    </row>
    <row r="85" spans="5:6" ht="11.25" customHeight="1" x14ac:dyDescent="0.25">
      <c r="E85" s="25"/>
      <c r="F85" s="25"/>
    </row>
    <row r="86" spans="5:6" ht="11.25" customHeight="1" x14ac:dyDescent="0.25">
      <c r="E86" s="25"/>
      <c r="F86" s="25"/>
    </row>
    <row r="87" spans="5:6" ht="11.25" customHeight="1" x14ac:dyDescent="0.25">
      <c r="E87" s="25"/>
      <c r="F87" s="25"/>
    </row>
    <row r="88" spans="5:6" ht="11.25" customHeight="1" x14ac:dyDescent="0.25">
      <c r="E88" s="25"/>
      <c r="F88" s="25"/>
    </row>
    <row r="89" spans="5:6" ht="11.25" customHeight="1" x14ac:dyDescent="0.25">
      <c r="E89" s="25"/>
      <c r="F89" s="25"/>
    </row>
    <row r="90" spans="5:6" ht="11.25" customHeight="1" x14ac:dyDescent="0.25">
      <c r="E90" s="25"/>
      <c r="F90" s="25"/>
    </row>
    <row r="91" spans="5:6" ht="11.25" customHeight="1" x14ac:dyDescent="0.25">
      <c r="E91" s="25"/>
      <c r="F91" s="25"/>
    </row>
    <row r="92" spans="5:6" ht="11.25" customHeight="1" x14ac:dyDescent="0.25">
      <c r="E92" s="25"/>
      <c r="F92" s="25"/>
    </row>
    <row r="93" spans="5:6" ht="11.25" customHeight="1" x14ac:dyDescent="0.25">
      <c r="E93" s="25"/>
      <c r="F93" s="25"/>
    </row>
    <row r="94" spans="5:6" ht="11.25" customHeight="1" x14ac:dyDescent="0.25">
      <c r="E94" s="25"/>
      <c r="F94" s="25"/>
    </row>
    <row r="95" spans="5:6" ht="11.25" customHeight="1" x14ac:dyDescent="0.25">
      <c r="E95" s="25"/>
      <c r="F95" s="25"/>
    </row>
    <row r="96" spans="5:6" ht="11.25" customHeight="1" x14ac:dyDescent="0.25">
      <c r="E96" s="25"/>
      <c r="F96" s="25"/>
    </row>
    <row r="97" spans="5:6" ht="11.25" customHeight="1" x14ac:dyDescent="0.25">
      <c r="E97" s="25"/>
      <c r="F97" s="25"/>
    </row>
    <row r="98" spans="5:6" ht="11.25" customHeight="1" x14ac:dyDescent="0.25">
      <c r="E98" s="25"/>
      <c r="F98" s="25"/>
    </row>
    <row r="99" spans="5:6" ht="11.25" customHeight="1" x14ac:dyDescent="0.25">
      <c r="E99" s="25"/>
      <c r="F99" s="25"/>
    </row>
    <row r="100" spans="5:6" ht="11.25" customHeight="1" x14ac:dyDescent="0.25">
      <c r="E100" s="25"/>
      <c r="F100" s="25"/>
    </row>
    <row r="101" spans="5:6" ht="12" customHeight="1" x14ac:dyDescent="0.25">
      <c r="E101" s="25"/>
      <c r="F101" s="25"/>
    </row>
    <row r="102" spans="5:6" ht="12" customHeight="1" x14ac:dyDescent="0.25">
      <c r="E102" s="25"/>
      <c r="F102" s="25"/>
    </row>
    <row r="103" spans="5:6" ht="12" customHeight="1" x14ac:dyDescent="0.25">
      <c r="E103" s="25"/>
      <c r="F103" s="25"/>
    </row>
    <row r="104" spans="5:6" ht="12" customHeight="1" x14ac:dyDescent="0.25">
      <c r="E104" s="25"/>
      <c r="F104" s="25"/>
    </row>
    <row r="105" spans="5:6" ht="12" customHeight="1" x14ac:dyDescent="0.25">
      <c r="E105" s="25"/>
      <c r="F105" s="25"/>
    </row>
    <row r="106" spans="5:6" ht="12" customHeight="1" x14ac:dyDescent="0.25">
      <c r="E106" s="25"/>
      <c r="F106" s="25"/>
    </row>
    <row r="107" spans="5:6" ht="12" customHeight="1" x14ac:dyDescent="0.25">
      <c r="E107" s="25"/>
      <c r="F107" s="25"/>
    </row>
    <row r="108" spans="5:6" ht="12" customHeight="1" x14ac:dyDescent="0.25">
      <c r="E108" s="25"/>
      <c r="F108" s="25"/>
    </row>
    <row r="109" spans="5:6" ht="12" customHeight="1" x14ac:dyDescent="0.25">
      <c r="E109" s="25"/>
      <c r="F109" s="25"/>
    </row>
    <row r="110" spans="5:6" ht="12" customHeight="1" x14ac:dyDescent="0.25">
      <c r="E110" s="25"/>
      <c r="F110" s="25"/>
    </row>
    <row r="111" spans="5:6" ht="12" customHeight="1" x14ac:dyDescent="0.25">
      <c r="E111" s="25"/>
      <c r="F111" s="25"/>
    </row>
    <row r="112" spans="5:6" ht="12" customHeight="1" x14ac:dyDescent="0.25">
      <c r="E112" s="25"/>
      <c r="F112" s="25"/>
    </row>
    <row r="113" spans="5:6" ht="12" customHeight="1" x14ac:dyDescent="0.25">
      <c r="E113" s="25"/>
      <c r="F113" s="25"/>
    </row>
    <row r="114" spans="5:6" ht="12" customHeight="1" x14ac:dyDescent="0.25">
      <c r="E114" s="25"/>
      <c r="F114" s="25"/>
    </row>
    <row r="115" spans="5:6" ht="12" customHeight="1" x14ac:dyDescent="0.25">
      <c r="E115" s="25"/>
      <c r="F115" s="25"/>
    </row>
    <row r="116" spans="5:6" ht="12" customHeight="1" x14ac:dyDescent="0.25">
      <c r="E116" s="25"/>
      <c r="F116" s="25"/>
    </row>
    <row r="117" spans="5:6" ht="12" customHeight="1" x14ac:dyDescent="0.25">
      <c r="E117" s="25"/>
      <c r="F117" s="25"/>
    </row>
    <row r="118" spans="5:6" ht="12" customHeight="1" x14ac:dyDescent="0.25">
      <c r="E118" s="25"/>
      <c r="F118" s="25"/>
    </row>
    <row r="119" spans="5:6" ht="12" customHeight="1" x14ac:dyDescent="0.25">
      <c r="E119" s="25"/>
      <c r="F119" s="25"/>
    </row>
    <row r="120" spans="5:6" ht="12" customHeight="1" x14ac:dyDescent="0.25">
      <c r="E120" s="25"/>
      <c r="F120" s="25"/>
    </row>
    <row r="121" spans="5:6" ht="12" customHeight="1" x14ac:dyDescent="0.25">
      <c r="E121" s="25"/>
      <c r="F121" s="25"/>
    </row>
    <row r="122" spans="5:6" ht="12" customHeight="1" x14ac:dyDescent="0.25">
      <c r="E122" s="25"/>
      <c r="F122" s="25"/>
    </row>
    <row r="123" spans="5:6" ht="12" customHeight="1" x14ac:dyDescent="0.25">
      <c r="E123" s="25"/>
      <c r="F123" s="25"/>
    </row>
    <row r="124" spans="5:6" ht="12" customHeight="1" x14ac:dyDescent="0.25">
      <c r="E124" s="25"/>
      <c r="F124" s="25"/>
    </row>
    <row r="125" spans="5:6" ht="12" customHeight="1" x14ac:dyDescent="0.25">
      <c r="E125" s="25"/>
      <c r="F125" s="25"/>
    </row>
    <row r="126" spans="5:6" ht="12" customHeight="1" x14ac:dyDescent="0.25">
      <c r="E126" s="25"/>
      <c r="F126" s="25"/>
    </row>
    <row r="127" spans="5:6" ht="12" customHeight="1" x14ac:dyDescent="0.25">
      <c r="E127" s="25"/>
      <c r="F127" s="25"/>
    </row>
    <row r="128" spans="5:6" ht="12" customHeight="1" x14ac:dyDescent="0.25">
      <c r="E128" s="25"/>
      <c r="F128" s="25"/>
    </row>
    <row r="129" spans="5:6" ht="12" customHeight="1" x14ac:dyDescent="0.25">
      <c r="E129" s="25"/>
      <c r="F129" s="25"/>
    </row>
    <row r="130" spans="5:6" ht="12" customHeight="1" x14ac:dyDescent="0.25">
      <c r="E130" s="25"/>
      <c r="F130" s="25"/>
    </row>
    <row r="131" spans="5:6" ht="12" customHeight="1" x14ac:dyDescent="0.25">
      <c r="E131" s="25"/>
      <c r="F131" s="25"/>
    </row>
    <row r="132" spans="5:6" ht="12" customHeight="1" x14ac:dyDescent="0.25">
      <c r="E132" s="25"/>
      <c r="F132" s="25"/>
    </row>
    <row r="133" spans="5:6" ht="12" customHeight="1" x14ac:dyDescent="0.25">
      <c r="E133" s="25"/>
      <c r="F133" s="25"/>
    </row>
    <row r="134" spans="5:6" ht="12" customHeight="1" x14ac:dyDescent="0.25">
      <c r="E134" s="25"/>
      <c r="F134" s="25"/>
    </row>
    <row r="135" spans="5:6" ht="12" customHeight="1" x14ac:dyDescent="0.25">
      <c r="E135" s="25"/>
      <c r="F135" s="25"/>
    </row>
    <row r="136" spans="5:6" ht="12" customHeight="1" x14ac:dyDescent="0.25">
      <c r="E136" s="25"/>
      <c r="F136" s="25"/>
    </row>
    <row r="137" spans="5:6" ht="12" customHeight="1" x14ac:dyDescent="0.25">
      <c r="E137" s="25"/>
      <c r="F137" s="25"/>
    </row>
    <row r="138" spans="5:6" ht="12" customHeight="1" x14ac:dyDescent="0.25">
      <c r="E138" s="25"/>
      <c r="F138" s="25"/>
    </row>
    <row r="139" spans="5:6" ht="12" customHeight="1" x14ac:dyDescent="0.25">
      <c r="E139" s="25"/>
      <c r="F139" s="25"/>
    </row>
    <row r="140" spans="5:6" ht="12" customHeight="1" x14ac:dyDescent="0.25">
      <c r="E140" s="25"/>
      <c r="F140" s="25"/>
    </row>
    <row r="141" spans="5:6" ht="12" customHeight="1" x14ac:dyDescent="0.25">
      <c r="E141" s="25"/>
      <c r="F141"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4" customWidth="1"/>
    <col min="2" max="2" width="32.7109375" style="14" customWidth="1"/>
    <col min="3" max="3" width="6.85546875" style="14" customWidth="1"/>
    <col min="4" max="4" width="56.140625" style="14" customWidth="1"/>
    <col min="5" max="5" width="6.28515625" style="14" customWidth="1"/>
    <col min="6" max="6" width="109" style="14" customWidth="1"/>
    <col min="7" max="7" width="5" style="14" customWidth="1"/>
    <col min="8" max="8" width="19" style="14" customWidth="1"/>
    <col min="9" max="16384" width="11.42578125" style="14"/>
  </cols>
  <sheetData>
    <row r="1" spans="1:15" ht="12" customHeight="1" x14ac:dyDescent="0.25">
      <c r="B1" s="16" t="s">
        <v>1286</v>
      </c>
      <c r="D1" s="16" t="s">
        <v>1287</v>
      </c>
      <c r="F1" s="16" t="s">
        <v>1288</v>
      </c>
      <c r="G1" s="122" t="s">
        <v>1289</v>
      </c>
      <c r="H1" s="39"/>
      <c r="I1" s="39"/>
      <c r="J1" s="39"/>
      <c r="K1" s="39"/>
      <c r="L1" s="39"/>
      <c r="M1" s="40"/>
      <c r="N1" s="40"/>
      <c r="O1" s="40"/>
    </row>
    <row r="2" spans="1:15" ht="11.25" customHeight="1" x14ac:dyDescent="0.25">
      <c r="A2" s="14" t="s">
        <v>1290</v>
      </c>
      <c r="B2" s="14" t="s">
        <v>1291</v>
      </c>
      <c r="C2" s="14" t="s">
        <v>1292</v>
      </c>
      <c r="D2" s="14" t="s">
        <v>1293</v>
      </c>
      <c r="E2" s="14" t="s">
        <v>1294</v>
      </c>
      <c r="F2" s="28" t="s">
        <v>1295</v>
      </c>
      <c r="G2" s="123">
        <v>1</v>
      </c>
    </row>
    <row r="3" spans="1:15" ht="11.25" customHeight="1" x14ac:dyDescent="0.25">
      <c r="E3" s="14" t="s">
        <v>1296</v>
      </c>
      <c r="F3" s="14" t="s">
        <v>1297</v>
      </c>
      <c r="G3" s="123">
        <v>1</v>
      </c>
    </row>
    <row r="4" spans="1:15" ht="11.25" customHeight="1" x14ac:dyDescent="0.25">
      <c r="E4" s="14" t="s">
        <v>1298</v>
      </c>
      <c r="F4" s="115" t="s">
        <v>1299</v>
      </c>
      <c r="G4" s="123">
        <v>1</v>
      </c>
    </row>
    <row r="5" spans="1:15" ht="11.25" customHeight="1" x14ac:dyDescent="0.25">
      <c r="E5" s="14" t="s">
        <v>1300</v>
      </c>
      <c r="F5" s="20" t="s">
        <v>1301</v>
      </c>
      <c r="G5" s="123">
        <v>1</v>
      </c>
    </row>
    <row r="6" spans="1:15" ht="11.25" customHeight="1" x14ac:dyDescent="0.25">
      <c r="B6" s="15"/>
      <c r="C6" s="15"/>
      <c r="D6" s="15"/>
      <c r="E6" s="15"/>
      <c r="F6" s="15"/>
      <c r="G6" s="123"/>
    </row>
    <row r="7" spans="1:15" ht="11.25" customHeight="1" x14ac:dyDescent="0.25">
      <c r="C7" s="14" t="s">
        <v>1302</v>
      </c>
      <c r="D7" s="30" t="s">
        <v>1303</v>
      </c>
      <c r="E7" s="15" t="s">
        <v>1304</v>
      </c>
      <c r="F7" s="15" t="s">
        <v>1305</v>
      </c>
      <c r="G7" s="123">
        <v>1</v>
      </c>
    </row>
    <row r="8" spans="1:15" ht="11.25" customHeight="1" x14ac:dyDescent="0.25">
      <c r="D8" s="15"/>
      <c r="E8" s="15" t="s">
        <v>1306</v>
      </c>
      <c r="F8" s="15" t="s">
        <v>1307</v>
      </c>
      <c r="G8" s="123">
        <v>1</v>
      </c>
    </row>
    <row r="9" spans="1:15" ht="11.25" customHeight="1" x14ac:dyDescent="0.25">
      <c r="D9" s="15"/>
      <c r="E9" s="15" t="s">
        <v>1308</v>
      </c>
      <c r="F9" s="15" t="s">
        <v>1309</v>
      </c>
      <c r="G9" s="123">
        <v>1</v>
      </c>
    </row>
    <row r="10" spans="1:15" ht="11.25" customHeight="1" x14ac:dyDescent="0.25">
      <c r="D10" s="15"/>
      <c r="E10" s="15" t="s">
        <v>1310</v>
      </c>
      <c r="F10" s="15" t="s">
        <v>1311</v>
      </c>
      <c r="G10" s="123">
        <v>1</v>
      </c>
    </row>
    <row r="11" spans="1:15" ht="11.25" customHeight="1" x14ac:dyDescent="0.25">
      <c r="G11" s="123"/>
    </row>
    <row r="12" spans="1:15" ht="11.25" customHeight="1" x14ac:dyDescent="0.25">
      <c r="A12" s="14" t="s">
        <v>1312</v>
      </c>
      <c r="B12" s="15" t="s">
        <v>1313</v>
      </c>
      <c r="C12" s="15" t="s">
        <v>1314</v>
      </c>
      <c r="D12" s="14" t="s">
        <v>1315</v>
      </c>
      <c r="E12" s="14" t="s">
        <v>1316</v>
      </c>
      <c r="F12" s="14" t="s">
        <v>1317</v>
      </c>
      <c r="G12" s="123">
        <v>1</v>
      </c>
    </row>
    <row r="13" spans="1:15" ht="11.25" customHeight="1" x14ac:dyDescent="0.25">
      <c r="B13" s="15"/>
      <c r="E13" s="14" t="s">
        <v>1318</v>
      </c>
      <c r="F13" s="14" t="s">
        <v>1319</v>
      </c>
      <c r="G13" s="123">
        <v>1</v>
      </c>
    </row>
    <row r="14" spans="1:15" ht="11.25" customHeight="1" x14ac:dyDescent="0.25">
      <c r="E14" s="14" t="s">
        <v>1320</v>
      </c>
      <c r="F14" s="15" t="s">
        <v>1321</v>
      </c>
      <c r="G14" s="123">
        <v>1</v>
      </c>
    </row>
    <row r="15" spans="1:15" ht="11.25" customHeight="1" x14ac:dyDescent="0.25">
      <c r="E15" s="14" t="s">
        <v>1322</v>
      </c>
      <c r="F15" s="15" t="s">
        <v>1323</v>
      </c>
      <c r="G15" s="123">
        <v>1</v>
      </c>
    </row>
    <row r="16" spans="1:15" ht="11.25" customHeight="1" x14ac:dyDescent="0.25">
      <c r="D16" s="15"/>
      <c r="E16" s="14" t="s">
        <v>1324</v>
      </c>
      <c r="F16" s="15" t="s">
        <v>1325</v>
      </c>
      <c r="G16" s="123">
        <v>1</v>
      </c>
    </row>
    <row r="17" spans="1:7" ht="11.25" customHeight="1" x14ac:dyDescent="0.25">
      <c r="D17" s="15"/>
      <c r="E17" s="14" t="s">
        <v>1326</v>
      </c>
      <c r="F17" s="15" t="s">
        <v>1327</v>
      </c>
      <c r="G17" s="123">
        <v>1</v>
      </c>
    </row>
    <row r="18" spans="1:7" ht="11.25" customHeight="1" x14ac:dyDescent="0.25">
      <c r="E18" s="14" t="s">
        <v>1328</v>
      </c>
      <c r="F18" s="20" t="s">
        <v>1329</v>
      </c>
      <c r="G18" s="123">
        <v>1</v>
      </c>
    </row>
    <row r="19" spans="1:7" ht="11.25" customHeight="1" x14ac:dyDescent="0.25">
      <c r="E19" s="14" t="s">
        <v>1330</v>
      </c>
      <c r="F19" s="20" t="s">
        <v>1331</v>
      </c>
      <c r="G19" s="123">
        <v>1</v>
      </c>
    </row>
    <row r="20" spans="1:7" ht="11.25" customHeight="1" x14ac:dyDescent="0.25">
      <c r="G20" s="123"/>
    </row>
    <row r="21" spans="1:7" ht="11.25" customHeight="1" x14ac:dyDescent="0.25">
      <c r="A21" s="14" t="s">
        <v>1332</v>
      </c>
      <c r="B21" s="14" t="s">
        <v>1333</v>
      </c>
      <c r="C21" s="14" t="s">
        <v>1334</v>
      </c>
      <c r="D21" s="14" t="s">
        <v>1335</v>
      </c>
      <c r="E21" s="15" t="s">
        <v>1336</v>
      </c>
      <c r="F21" s="14" t="s">
        <v>1337</v>
      </c>
      <c r="G21" s="123">
        <v>1</v>
      </c>
    </row>
    <row r="22" spans="1:7" ht="11.25" customHeight="1" x14ac:dyDescent="0.25">
      <c r="D22" s="28"/>
      <c r="E22" s="15" t="s">
        <v>1338</v>
      </c>
      <c r="F22" s="20" t="s">
        <v>1339</v>
      </c>
      <c r="G22" s="123">
        <v>1</v>
      </c>
    </row>
    <row r="23" spans="1:7" ht="11.25" customHeight="1" x14ac:dyDescent="0.25">
      <c r="C23" s="15"/>
      <c r="D23" s="15"/>
      <c r="E23" s="15" t="s">
        <v>1340</v>
      </c>
      <c r="F23" s="15" t="s">
        <v>1341</v>
      </c>
      <c r="G23" s="123">
        <v>1</v>
      </c>
    </row>
    <row r="24" spans="1:7" ht="11.25" customHeight="1" x14ac:dyDescent="0.25">
      <c r="B24" s="16"/>
      <c r="C24" s="15"/>
      <c r="D24" s="15"/>
      <c r="E24" s="15"/>
      <c r="F24" s="15"/>
      <c r="G24" s="123"/>
    </row>
    <row r="25" spans="1:7" ht="11.25" customHeight="1" x14ac:dyDescent="0.25">
      <c r="A25" s="14" t="s">
        <v>1342</v>
      </c>
      <c r="B25" s="15" t="s">
        <v>1343</v>
      </c>
      <c r="C25" s="14" t="s">
        <v>1344</v>
      </c>
      <c r="D25" s="14" t="s">
        <v>1345</v>
      </c>
      <c r="E25" s="14" t="s">
        <v>1346</v>
      </c>
      <c r="F25" s="14" t="s">
        <v>1347</v>
      </c>
      <c r="G25" s="123">
        <v>1</v>
      </c>
    </row>
    <row r="26" spans="1:7" ht="11.25" customHeight="1" x14ac:dyDescent="0.25">
      <c r="D26" s="28"/>
      <c r="E26" s="14" t="s">
        <v>1348</v>
      </c>
      <c r="F26" s="14" t="s">
        <v>1349</v>
      </c>
      <c r="G26" s="123">
        <v>1</v>
      </c>
    </row>
    <row r="27" spans="1:7" ht="11.25" customHeight="1" x14ac:dyDescent="0.25">
      <c r="E27" s="14" t="s">
        <v>1350</v>
      </c>
      <c r="F27" s="15" t="s">
        <v>1351</v>
      </c>
      <c r="G27" s="123">
        <v>1</v>
      </c>
    </row>
    <row r="28" spans="1:7" ht="11.25" customHeight="1" x14ac:dyDescent="0.25">
      <c r="E28" s="14" t="s">
        <v>1352</v>
      </c>
      <c r="F28" s="14" t="s">
        <v>1353</v>
      </c>
      <c r="G28" s="123">
        <v>1</v>
      </c>
    </row>
    <row r="29" spans="1:7" ht="11.25" customHeight="1" x14ac:dyDescent="0.25">
      <c r="G29" s="123"/>
    </row>
    <row r="30" spans="1:7" ht="11.25" customHeight="1" x14ac:dyDescent="0.25">
      <c r="C30" s="14" t="s">
        <v>1354</v>
      </c>
      <c r="D30" s="14" t="s">
        <v>1355</v>
      </c>
      <c r="E30" s="14" t="s">
        <v>1356</v>
      </c>
      <c r="F30" s="14" t="s">
        <v>1357</v>
      </c>
      <c r="G30" s="123">
        <v>1</v>
      </c>
    </row>
    <row r="31" spans="1:7" ht="11.25" customHeight="1" x14ac:dyDescent="0.25">
      <c r="E31" s="14" t="s">
        <v>1358</v>
      </c>
      <c r="F31" s="14" t="s">
        <v>1359</v>
      </c>
      <c r="G31" s="123">
        <v>1</v>
      </c>
    </row>
    <row r="32" spans="1:7" ht="11.25" customHeight="1" x14ac:dyDescent="0.25">
      <c r="E32" s="14" t="s">
        <v>1360</v>
      </c>
      <c r="F32" s="14" t="s">
        <v>1361</v>
      </c>
      <c r="G32" s="123">
        <v>1</v>
      </c>
    </row>
    <row r="33" spans="1:7" ht="11.25" customHeight="1" x14ac:dyDescent="0.25">
      <c r="G33" s="123"/>
    </row>
    <row r="34" spans="1:7" ht="11.25" customHeight="1" x14ac:dyDescent="0.25">
      <c r="A34" s="14" t="s">
        <v>1362</v>
      </c>
      <c r="B34" s="15" t="s">
        <v>1363</v>
      </c>
      <c r="C34" s="14" t="s">
        <v>1364</v>
      </c>
      <c r="D34" s="14" t="s">
        <v>1365</v>
      </c>
      <c r="E34" s="15" t="s">
        <v>1366</v>
      </c>
      <c r="F34" s="20" t="s">
        <v>1367</v>
      </c>
      <c r="G34" s="123">
        <v>1</v>
      </c>
    </row>
    <row r="35" spans="1:7" ht="11.25" customHeight="1" x14ac:dyDescent="0.25">
      <c r="B35" s="15"/>
      <c r="E35" s="15" t="s">
        <v>1368</v>
      </c>
      <c r="F35" s="20" t="s">
        <v>1369</v>
      </c>
      <c r="G35" s="123">
        <v>1</v>
      </c>
    </row>
    <row r="36" spans="1:7" ht="11.25" customHeight="1" x14ac:dyDescent="0.25">
      <c r="B36" s="15"/>
      <c r="E36" s="15" t="s">
        <v>1370</v>
      </c>
      <c r="F36" s="28" t="s">
        <v>1371</v>
      </c>
      <c r="G36" s="123">
        <v>1</v>
      </c>
    </row>
    <row r="37" spans="1:7" ht="11.25" customHeight="1" x14ac:dyDescent="0.25">
      <c r="B37" s="15"/>
      <c r="E37" s="15" t="s">
        <v>1372</v>
      </c>
      <c r="F37" s="20" t="s">
        <v>1373</v>
      </c>
      <c r="G37" s="123">
        <v>1</v>
      </c>
    </row>
    <row r="38" spans="1:7" ht="11.25" customHeight="1" x14ac:dyDescent="0.25">
      <c r="B38" s="15"/>
      <c r="E38" s="15"/>
      <c r="F38" s="15"/>
      <c r="G38" s="123"/>
    </row>
    <row r="39" spans="1:7" ht="11.25" customHeight="1" x14ac:dyDescent="0.25">
      <c r="B39" s="15"/>
      <c r="C39" s="14" t="s">
        <v>1374</v>
      </c>
      <c r="D39" s="15" t="s">
        <v>1375</v>
      </c>
      <c r="E39" s="15" t="s">
        <v>1376</v>
      </c>
      <c r="F39" s="15" t="s">
        <v>1377</v>
      </c>
      <c r="G39" s="123">
        <v>1</v>
      </c>
    </row>
    <row r="40" spans="1:7" ht="11.25" customHeight="1" x14ac:dyDescent="0.25">
      <c r="D40" s="15"/>
      <c r="E40" s="15" t="s">
        <v>1378</v>
      </c>
      <c r="F40" s="30" t="s">
        <v>1379</v>
      </c>
      <c r="G40" s="123">
        <v>1</v>
      </c>
    </row>
    <row r="41" spans="1:7" ht="11.25" customHeight="1" x14ac:dyDescent="0.25">
      <c r="E41" s="15" t="s">
        <v>1380</v>
      </c>
      <c r="F41" s="30" t="s">
        <v>1381</v>
      </c>
      <c r="G41" s="123">
        <v>1</v>
      </c>
    </row>
    <row r="42" spans="1:7" ht="11.25" customHeight="1" x14ac:dyDescent="0.25">
      <c r="D42" s="15"/>
      <c r="E42" s="15" t="s">
        <v>1382</v>
      </c>
      <c r="F42" s="30" t="s">
        <v>1383</v>
      </c>
      <c r="G42" s="123">
        <v>1</v>
      </c>
    </row>
    <row r="43" spans="1:7" ht="11.25" customHeight="1" x14ac:dyDescent="0.25">
      <c r="E43" s="15"/>
      <c r="F43" s="30"/>
      <c r="G43" s="123"/>
    </row>
    <row r="44" spans="1:7" ht="11.25" customHeight="1" x14ac:dyDescent="0.25">
      <c r="C44" s="14" t="s">
        <v>1384</v>
      </c>
      <c r="D44" s="14" t="s">
        <v>1385</v>
      </c>
      <c r="E44" s="15" t="s">
        <v>1386</v>
      </c>
      <c r="F44" s="28" t="s">
        <v>1387</v>
      </c>
      <c r="G44" s="123">
        <v>1</v>
      </c>
    </row>
    <row r="45" spans="1:7" ht="11.25" customHeight="1" x14ac:dyDescent="0.25">
      <c r="B45" s="16"/>
      <c r="E45" s="15" t="s">
        <v>1388</v>
      </c>
      <c r="F45" s="30" t="s">
        <v>1389</v>
      </c>
      <c r="G45" s="123">
        <v>1</v>
      </c>
    </row>
    <row r="46" spans="1:7" ht="11.25" customHeight="1" x14ac:dyDescent="0.25">
      <c r="B46" s="16"/>
      <c r="E46" s="15" t="s">
        <v>1390</v>
      </c>
      <c r="F46" s="30" t="s">
        <v>1391</v>
      </c>
      <c r="G46" s="123">
        <v>1</v>
      </c>
    </row>
    <row r="47" spans="1:7" ht="10.5" customHeight="1" x14ac:dyDescent="0.25">
      <c r="B47" s="16"/>
      <c r="E47" s="15" t="s">
        <v>1392</v>
      </c>
      <c r="F47" s="30" t="s">
        <v>1393</v>
      </c>
      <c r="G47" s="123">
        <v>1</v>
      </c>
    </row>
    <row r="48" spans="1:7" ht="11.25" customHeight="1" x14ac:dyDescent="0.25">
      <c r="B48" s="16"/>
      <c r="E48" s="15"/>
      <c r="F48" s="28"/>
      <c r="G48" s="123"/>
    </row>
    <row r="49" spans="1:7" ht="11.25" customHeight="1" x14ac:dyDescent="0.25">
      <c r="C49" s="14" t="s">
        <v>1394</v>
      </c>
      <c r="D49" s="14" t="s">
        <v>1395</v>
      </c>
      <c r="E49" s="14" t="s">
        <v>1396</v>
      </c>
      <c r="F49" s="28" t="s">
        <v>1397</v>
      </c>
      <c r="G49" s="123">
        <v>1</v>
      </c>
    </row>
    <row r="50" spans="1:7" ht="11.25" customHeight="1" x14ac:dyDescent="0.25">
      <c r="E50" s="14" t="s">
        <v>1398</v>
      </c>
      <c r="F50" s="28" t="s">
        <v>1399</v>
      </c>
      <c r="G50" s="123">
        <v>1</v>
      </c>
    </row>
    <row r="51" spans="1:7" ht="11.25" customHeight="1" x14ac:dyDescent="0.25">
      <c r="E51" s="14" t="s">
        <v>1400</v>
      </c>
      <c r="F51" s="30" t="s">
        <v>1401</v>
      </c>
      <c r="G51" s="123">
        <v>1</v>
      </c>
    </row>
    <row r="52" spans="1:7" ht="11.25" customHeight="1" x14ac:dyDescent="0.25">
      <c r="F52" s="28"/>
      <c r="G52" s="123"/>
    </row>
    <row r="53" spans="1:7" ht="11.25" customHeight="1" x14ac:dyDescent="0.25">
      <c r="C53" s="15" t="s">
        <v>1402</v>
      </c>
      <c r="D53" s="20" t="s">
        <v>1403</v>
      </c>
      <c r="E53" s="15" t="s">
        <v>1404</v>
      </c>
      <c r="F53" s="28" t="s">
        <v>1405</v>
      </c>
      <c r="G53" s="123">
        <v>1</v>
      </c>
    </row>
    <row r="54" spans="1:7" ht="11.25" customHeight="1" x14ac:dyDescent="0.25">
      <c r="E54" s="15" t="s">
        <v>1406</v>
      </c>
      <c r="F54" s="28" t="s">
        <v>1407</v>
      </c>
      <c r="G54" s="123">
        <v>1</v>
      </c>
    </row>
    <row r="55" spans="1:7" ht="11.25" customHeight="1" x14ac:dyDescent="0.25">
      <c r="E55" s="15" t="s">
        <v>1408</v>
      </c>
      <c r="F55" s="20" t="s">
        <v>1409</v>
      </c>
      <c r="G55" s="123">
        <v>1</v>
      </c>
    </row>
    <row r="56" spans="1:7" ht="11.25" customHeight="1" x14ac:dyDescent="0.25">
      <c r="E56" s="15"/>
      <c r="F56" s="28"/>
      <c r="G56" s="123"/>
    </row>
    <row r="57" spans="1:7" ht="11.25" customHeight="1" x14ac:dyDescent="0.25">
      <c r="C57" s="14" t="s">
        <v>1410</v>
      </c>
      <c r="D57" s="14" t="s">
        <v>1411</v>
      </c>
      <c r="E57" s="15" t="s">
        <v>1412</v>
      </c>
      <c r="F57" s="30" t="s">
        <v>1413</v>
      </c>
      <c r="G57" s="123">
        <v>1</v>
      </c>
    </row>
    <row r="58" spans="1:7" ht="11.25" customHeight="1" x14ac:dyDescent="0.25">
      <c r="E58" s="15" t="s">
        <v>1414</v>
      </c>
      <c r="F58" s="30" t="s">
        <v>1415</v>
      </c>
      <c r="G58" s="123">
        <v>1</v>
      </c>
    </row>
    <row r="59" spans="1:7" ht="11.25" customHeight="1" x14ac:dyDescent="0.25">
      <c r="D59" s="15"/>
      <c r="E59" s="15" t="s">
        <v>1416</v>
      </c>
      <c r="F59" s="28" t="s">
        <v>1417</v>
      </c>
      <c r="G59" s="123">
        <v>1</v>
      </c>
    </row>
    <row r="60" spans="1:7" ht="11.25" customHeight="1" x14ac:dyDescent="0.25">
      <c r="D60" s="15"/>
      <c r="E60" s="15" t="s">
        <v>1418</v>
      </c>
      <c r="F60" s="30" t="s">
        <v>1419</v>
      </c>
      <c r="G60" s="123">
        <v>1</v>
      </c>
    </row>
    <row r="61" spans="1:7" ht="11.25" customHeight="1" x14ac:dyDescent="0.25">
      <c r="G61" s="123"/>
    </row>
    <row r="62" spans="1:7" ht="11.25" customHeight="1" x14ac:dyDescent="0.25">
      <c r="A62" s="14" t="s">
        <v>1420</v>
      </c>
      <c r="B62" s="14" t="s">
        <v>1421</v>
      </c>
      <c r="C62" s="15" t="s">
        <v>1422</v>
      </c>
      <c r="D62" s="20" t="s">
        <v>1423</v>
      </c>
      <c r="E62" s="15" t="s">
        <v>1424</v>
      </c>
      <c r="F62" s="20" t="s">
        <v>1425</v>
      </c>
      <c r="G62" s="123">
        <v>1</v>
      </c>
    </row>
    <row r="63" spans="1:7" ht="11.25" customHeight="1" x14ac:dyDescent="0.25">
      <c r="E63" s="15" t="s">
        <v>1426</v>
      </c>
      <c r="F63" s="30" t="s">
        <v>1427</v>
      </c>
      <c r="G63" s="123">
        <v>1</v>
      </c>
    </row>
    <row r="64" spans="1:7" ht="11.25" customHeight="1" x14ac:dyDescent="0.25">
      <c r="F64" s="28"/>
      <c r="G64" s="123"/>
    </row>
    <row r="65" spans="2:7" ht="11.25" customHeight="1" x14ac:dyDescent="0.25">
      <c r="C65" s="14" t="s">
        <v>1428</v>
      </c>
      <c r="D65" s="14" t="s">
        <v>1429</v>
      </c>
      <c r="E65" s="14" t="s">
        <v>1430</v>
      </c>
      <c r="F65" s="28" t="s">
        <v>1431</v>
      </c>
      <c r="G65" s="123">
        <v>1</v>
      </c>
    </row>
    <row r="66" spans="2:7" ht="11.25" customHeight="1" x14ac:dyDescent="0.25">
      <c r="E66" s="14" t="s">
        <v>1432</v>
      </c>
      <c r="F66" s="28" t="s">
        <v>1433</v>
      </c>
      <c r="G66" s="123">
        <v>1</v>
      </c>
    </row>
    <row r="67" spans="2:7" ht="11.25" customHeight="1" x14ac:dyDescent="0.25">
      <c r="E67" s="14" t="s">
        <v>1434</v>
      </c>
      <c r="F67" s="28" t="s">
        <v>1435</v>
      </c>
      <c r="G67" s="123">
        <v>1</v>
      </c>
    </row>
    <row r="68" spans="2:7" ht="11.25" customHeight="1" x14ac:dyDescent="0.25">
      <c r="E68" s="14" t="s">
        <v>1436</v>
      </c>
      <c r="F68" s="28" t="s">
        <v>1437</v>
      </c>
      <c r="G68" s="123">
        <v>1</v>
      </c>
    </row>
    <row r="69" spans="2:7" ht="11.25" customHeight="1" x14ac:dyDescent="0.25">
      <c r="F69" s="28"/>
      <c r="G69" s="123"/>
    </row>
    <row r="70" spans="2:7" ht="11.25" customHeight="1" x14ac:dyDescent="0.25">
      <c r="C70" s="14" t="s">
        <v>1438</v>
      </c>
      <c r="D70" s="14" t="s">
        <v>1439</v>
      </c>
      <c r="E70" s="15" t="s">
        <v>1440</v>
      </c>
      <c r="F70" s="20" t="s">
        <v>1441</v>
      </c>
      <c r="G70" s="123">
        <v>1</v>
      </c>
    </row>
    <row r="71" spans="2:7" ht="11.25" customHeight="1" x14ac:dyDescent="0.25">
      <c r="E71" s="15" t="s">
        <v>1442</v>
      </c>
      <c r="F71" s="20" t="s">
        <v>1443</v>
      </c>
      <c r="G71" s="123">
        <v>1</v>
      </c>
    </row>
    <row r="72" spans="2:7" ht="11.25" customHeight="1" x14ac:dyDescent="0.25">
      <c r="E72" s="15" t="s">
        <v>1444</v>
      </c>
      <c r="F72" s="20" t="s">
        <v>1445</v>
      </c>
      <c r="G72" s="123">
        <v>1</v>
      </c>
    </row>
    <row r="73" spans="2:7" ht="11.25" customHeight="1" x14ac:dyDescent="0.25">
      <c r="E73" s="15" t="s">
        <v>1446</v>
      </c>
      <c r="F73" s="20" t="s">
        <v>1447</v>
      </c>
      <c r="G73" s="123">
        <v>1</v>
      </c>
    </row>
    <row r="74" spans="2:7" ht="11.25" customHeight="1" x14ac:dyDescent="0.25">
      <c r="E74" s="15" t="s">
        <v>1448</v>
      </c>
      <c r="F74" s="20" t="s">
        <v>1449</v>
      </c>
      <c r="G74" s="123">
        <v>1</v>
      </c>
    </row>
    <row r="75" spans="2:7" ht="11.25" customHeight="1" x14ac:dyDescent="0.25">
      <c r="B75" s="15"/>
      <c r="C75" s="15"/>
      <c r="D75" s="15"/>
      <c r="E75" s="15" t="s">
        <v>1450</v>
      </c>
      <c r="F75" s="20" t="s">
        <v>1451</v>
      </c>
      <c r="G75" s="123">
        <v>1</v>
      </c>
    </row>
    <row r="76" spans="2:7" ht="11.25" customHeight="1" x14ac:dyDescent="0.25">
      <c r="C76" s="15"/>
      <c r="F76" s="28"/>
      <c r="G76" s="123"/>
    </row>
    <row r="77" spans="2:7" ht="11.25" customHeight="1" x14ac:dyDescent="0.25">
      <c r="C77" s="14" t="s">
        <v>1452</v>
      </c>
      <c r="D77" s="14" t="s">
        <v>1453</v>
      </c>
      <c r="E77" s="14" t="s">
        <v>1454</v>
      </c>
      <c r="F77" s="14" t="s">
        <v>1455</v>
      </c>
      <c r="G77" s="123">
        <v>1</v>
      </c>
    </row>
    <row r="78" spans="2:7" ht="11.25" customHeight="1" x14ac:dyDescent="0.25">
      <c r="E78" s="14" t="s">
        <v>1456</v>
      </c>
      <c r="F78" s="14" t="s">
        <v>1457</v>
      </c>
      <c r="G78" s="123">
        <v>1</v>
      </c>
    </row>
    <row r="79" spans="2:7" ht="11.25" customHeight="1" x14ac:dyDescent="0.25">
      <c r="F79" s="28"/>
    </row>
    <row r="80" spans="2:7" ht="11.25" customHeight="1" x14ac:dyDescent="0.25">
      <c r="D80" s="28"/>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17" customWidth="1"/>
    <col min="2" max="2" width="40" style="17" customWidth="1"/>
    <col min="3" max="3" width="5.5703125" style="17" customWidth="1"/>
    <col min="4" max="4" width="43.5703125" style="17" customWidth="1"/>
    <col min="5" max="5" width="4.7109375" style="14" customWidth="1"/>
    <col min="6" max="6" width="114.7109375" style="14" customWidth="1"/>
    <col min="7" max="7" width="3.85546875" style="14" customWidth="1"/>
    <col min="8" max="8" width="18.7109375" style="14" customWidth="1"/>
    <col min="9" max="16384" width="11.42578125" style="17"/>
  </cols>
  <sheetData>
    <row r="1" spans="1:13" ht="12" customHeight="1" x14ac:dyDescent="0.25">
      <c r="B1" s="16" t="s">
        <v>1458</v>
      </c>
      <c r="D1" s="16" t="s">
        <v>1459</v>
      </c>
      <c r="E1" s="16" t="s">
        <v>1460</v>
      </c>
      <c r="G1" s="122" t="s">
        <v>1461</v>
      </c>
      <c r="H1" s="39"/>
      <c r="I1" s="39"/>
      <c r="J1" s="39"/>
      <c r="K1" s="39"/>
      <c r="L1" s="39"/>
      <c r="M1" s="41"/>
    </row>
    <row r="2" spans="1:13" ht="12.75" customHeight="1" x14ac:dyDescent="0.25">
      <c r="A2" s="14" t="s">
        <v>1462</v>
      </c>
      <c r="B2" s="14" t="s">
        <v>1463</v>
      </c>
      <c r="C2" s="15" t="s">
        <v>1464</v>
      </c>
      <c r="D2" s="14" t="s">
        <v>1465</v>
      </c>
      <c r="E2" s="14" t="s">
        <v>1466</v>
      </c>
      <c r="F2" s="14" t="s">
        <v>1467</v>
      </c>
      <c r="G2" s="123">
        <v>1</v>
      </c>
    </row>
    <row r="3" spans="1:13" ht="12.75" customHeight="1" x14ac:dyDescent="0.25">
      <c r="D3" s="121"/>
      <c r="E3" s="14" t="s">
        <v>1468</v>
      </c>
      <c r="F3" s="14" t="s">
        <v>1469</v>
      </c>
      <c r="G3" s="123">
        <v>1</v>
      </c>
    </row>
    <row r="4" spans="1:13" ht="12.75" customHeight="1" x14ac:dyDescent="0.25">
      <c r="B4" s="14"/>
      <c r="D4" s="121"/>
      <c r="E4" s="14" t="s">
        <v>1470</v>
      </c>
      <c r="F4" s="14" t="s">
        <v>1471</v>
      </c>
      <c r="G4" s="123">
        <v>1</v>
      </c>
    </row>
    <row r="5" spans="1:13" ht="12.75" customHeight="1" x14ac:dyDescent="0.25">
      <c r="B5" s="14"/>
      <c r="G5" s="123"/>
    </row>
    <row r="6" spans="1:13" ht="12.75" customHeight="1" x14ac:dyDescent="0.25">
      <c r="B6" s="14"/>
      <c r="C6" s="14" t="s">
        <v>1472</v>
      </c>
      <c r="D6" s="14" t="s">
        <v>1473</v>
      </c>
      <c r="E6" s="14" t="s">
        <v>1474</v>
      </c>
      <c r="F6" s="14" t="s">
        <v>1475</v>
      </c>
      <c r="G6" s="123">
        <v>1</v>
      </c>
    </row>
    <row r="7" spans="1:13" ht="12.75" customHeight="1" x14ac:dyDescent="0.25">
      <c r="B7" s="14"/>
      <c r="D7" s="121"/>
      <c r="E7" s="14" t="s">
        <v>1476</v>
      </c>
      <c r="F7" s="14" t="s">
        <v>1477</v>
      </c>
      <c r="G7" s="123">
        <v>1</v>
      </c>
    </row>
    <row r="8" spans="1:13" ht="12.75" customHeight="1" x14ac:dyDescent="0.25">
      <c r="E8" s="14" t="s">
        <v>1478</v>
      </c>
      <c r="F8" s="14" t="s">
        <v>1479</v>
      </c>
      <c r="G8" s="123">
        <v>1</v>
      </c>
    </row>
    <row r="9" spans="1:13" ht="12.75" customHeight="1" x14ac:dyDescent="0.25">
      <c r="A9" s="14"/>
      <c r="D9" s="14"/>
      <c r="E9" s="14" t="s">
        <v>1480</v>
      </c>
      <c r="F9" s="14" t="s">
        <v>1481</v>
      </c>
      <c r="G9" s="123">
        <v>1</v>
      </c>
    </row>
    <row r="10" spans="1:13" ht="12.75" customHeight="1" x14ac:dyDescent="0.25">
      <c r="D10" s="14"/>
      <c r="G10" s="123"/>
    </row>
    <row r="11" spans="1:13" ht="12.75" customHeight="1" x14ac:dyDescent="0.25">
      <c r="C11" s="14" t="s">
        <v>1482</v>
      </c>
      <c r="D11" s="14" t="s">
        <v>1483</v>
      </c>
      <c r="E11" s="14" t="s">
        <v>1484</v>
      </c>
      <c r="F11" s="14" t="s">
        <v>1485</v>
      </c>
      <c r="G11" s="123">
        <v>1</v>
      </c>
    </row>
    <row r="12" spans="1:13" ht="12.75" customHeight="1" x14ac:dyDescent="0.25">
      <c r="E12" s="14" t="s">
        <v>1486</v>
      </c>
      <c r="F12" s="14" t="s">
        <v>1487</v>
      </c>
      <c r="G12" s="123">
        <v>1</v>
      </c>
    </row>
    <row r="13" spans="1:13" ht="12.75" customHeight="1" x14ac:dyDescent="0.25">
      <c r="C13" s="14"/>
      <c r="D13" s="14"/>
      <c r="E13" s="17"/>
      <c r="F13" s="17"/>
      <c r="G13" s="123"/>
    </row>
    <row r="14" spans="1:13" ht="12.75" customHeight="1" x14ac:dyDescent="0.25">
      <c r="A14" s="14" t="s">
        <v>1488</v>
      </c>
      <c r="B14" s="14" t="s">
        <v>1489</v>
      </c>
      <c r="C14" s="14" t="s">
        <v>1490</v>
      </c>
      <c r="D14" s="14" t="s">
        <v>1491</v>
      </c>
      <c r="E14" s="14" t="s">
        <v>1492</v>
      </c>
      <c r="F14" s="14" t="s">
        <v>1493</v>
      </c>
      <c r="G14" s="123">
        <v>1</v>
      </c>
    </row>
    <row r="15" spans="1:13" ht="12.75" customHeight="1" x14ac:dyDescent="0.25">
      <c r="A15" s="14"/>
      <c r="B15" s="14"/>
      <c r="C15" s="14"/>
      <c r="D15" s="14"/>
      <c r="E15" s="14" t="s">
        <v>1494</v>
      </c>
      <c r="F15" s="14" t="s">
        <v>1495</v>
      </c>
      <c r="G15" s="123">
        <v>1</v>
      </c>
    </row>
    <row r="16" spans="1:13" ht="12.75" customHeight="1" x14ac:dyDescent="0.25">
      <c r="A16" s="14"/>
      <c r="B16" s="14"/>
      <c r="C16" s="14"/>
      <c r="D16" s="14"/>
      <c r="E16" s="14" t="s">
        <v>1496</v>
      </c>
      <c r="F16" s="14" t="s">
        <v>1497</v>
      </c>
      <c r="G16" s="123">
        <v>1</v>
      </c>
    </row>
    <row r="17" spans="1:7" ht="12.75" customHeight="1" x14ac:dyDescent="0.25">
      <c r="A17" s="14"/>
      <c r="B17" s="14"/>
      <c r="C17" s="14"/>
      <c r="D17" s="14"/>
      <c r="E17" s="14" t="s">
        <v>1498</v>
      </c>
      <c r="F17" s="14" t="s">
        <v>1499</v>
      </c>
      <c r="G17" s="123">
        <v>1</v>
      </c>
    </row>
    <row r="20" spans="1:7" x14ac:dyDescent="0.25">
      <c r="C20" s="14"/>
      <c r="D20" s="14"/>
    </row>
    <row r="27" spans="1:7" x14ac:dyDescent="0.25">
      <c r="C27" s="14"/>
      <c r="D27" s="14"/>
    </row>
    <row r="35" spans="3:4" x14ac:dyDescent="0.25">
      <c r="C35" s="14"/>
      <c r="D35" s="14"/>
    </row>
    <row r="48" spans="3:4" x14ac:dyDescent="0.25">
      <c r="D48" s="14"/>
    </row>
    <row r="58" spans="4:4" x14ac:dyDescent="0.25">
      <c r="D58" s="14"/>
    </row>
    <row r="64" spans="4:4" x14ac:dyDescent="0.25">
      <c r="D64"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showRowColHeaders="0" tabSelected="1" zoomScale="70" zoomScaleNormal="70" workbookViewId="0">
      <selection activeCell="B6" sqref="B6:C6"/>
    </sheetView>
  </sheetViews>
  <sheetFormatPr defaultColWidth="11.42578125" defaultRowHeight="15" x14ac:dyDescent="0.25"/>
  <cols>
    <col min="1" max="1" width="4.140625" style="35" customWidth="1"/>
    <col min="2" max="2" width="11.42578125" style="35" customWidth="1"/>
    <col min="3" max="3" width="116.28515625" style="35" customWidth="1"/>
    <col min="4" max="16384" width="11.42578125" style="35"/>
  </cols>
  <sheetData>
    <row r="1" spans="2:5" ht="119.25" customHeight="1" x14ac:dyDescent="0.25">
      <c r="B1" s="9"/>
      <c r="C1" s="9"/>
    </row>
    <row r="2" spans="2:5" ht="51" customHeight="1" x14ac:dyDescent="0.25">
      <c r="B2" s="454" t="s">
        <v>0</v>
      </c>
      <c r="C2" s="454"/>
      <c r="D2" s="10"/>
      <c r="E2" s="10"/>
    </row>
    <row r="3" spans="2:5" ht="22.5" customHeight="1" x14ac:dyDescent="0.25">
      <c r="B3" s="8"/>
      <c r="C3" s="8"/>
    </row>
    <row r="4" spans="2:5" ht="21" customHeight="1" x14ac:dyDescent="0.25">
      <c r="B4" s="7" t="s">
        <v>1</v>
      </c>
      <c r="C4" s="7"/>
    </row>
    <row r="5" spans="2:5" ht="61.5" customHeight="1" x14ac:dyDescent="0.25">
      <c r="B5" s="11" t="s">
        <v>2</v>
      </c>
      <c r="C5" s="11"/>
      <c r="D5" s="36"/>
    </row>
    <row r="6" spans="2:5" ht="62.25" customHeight="1" x14ac:dyDescent="0.25">
      <c r="B6" s="11" t="s">
        <v>3</v>
      </c>
      <c r="C6" s="11"/>
      <c r="D6" s="36"/>
    </row>
    <row r="7" spans="2:5" ht="58.5" customHeight="1" x14ac:dyDescent="0.25">
      <c r="B7" s="11" t="s">
        <v>4</v>
      </c>
      <c r="C7" s="11"/>
      <c r="D7" s="36"/>
    </row>
    <row r="8" spans="2:5" ht="15.75" customHeight="1" x14ac:dyDescent="0.25">
      <c r="B8" s="7" t="s">
        <v>5</v>
      </c>
      <c r="C8" s="7"/>
    </row>
    <row r="9" spans="2:5" ht="33" customHeight="1" x14ac:dyDescent="0.25">
      <c r="B9" s="6" t="s">
        <v>6</v>
      </c>
      <c r="C9" s="6"/>
    </row>
    <row r="10" spans="2:5" ht="13.5" customHeight="1" x14ac:dyDescent="0.25">
      <c r="B10" s="5"/>
      <c r="C10" s="5"/>
    </row>
    <row r="11" spans="2:5" ht="20.25" customHeight="1" x14ac:dyDescent="0.25">
      <c r="B11" s="6" t="s">
        <v>7</v>
      </c>
      <c r="C11" s="6"/>
    </row>
    <row r="12" spans="2:5" ht="15.75" customHeight="1" x14ac:dyDescent="0.25"/>
    <row r="13" spans="2:5" s="42" customFormat="1" ht="22.5" customHeight="1" x14ac:dyDescent="0.25">
      <c r="B13" s="12" t="s">
        <v>8</v>
      </c>
      <c r="C13" s="11"/>
    </row>
    <row r="14" spans="2:5" s="42" customFormat="1" ht="12" customHeight="1" x14ac:dyDescent="0.25">
      <c r="B14" s="13"/>
      <c r="C14" s="13"/>
    </row>
    <row r="15" spans="2:5" ht="12.75" customHeight="1" x14ac:dyDescent="0.25">
      <c r="B15" s="13"/>
      <c r="C15" s="13"/>
    </row>
    <row r="16" spans="2:5" ht="12.75" customHeight="1" x14ac:dyDescent="0.25">
      <c r="B16" s="13"/>
      <c r="C16" s="13"/>
    </row>
    <row r="17" spans="2:3" ht="12.75" customHeight="1" x14ac:dyDescent="0.25">
      <c r="B17" s="13"/>
      <c r="C17" s="13"/>
    </row>
    <row r="18" spans="2:3" ht="12.75" customHeight="1" x14ac:dyDescent="0.25">
      <c r="B18" s="13"/>
      <c r="C18" s="13"/>
    </row>
  </sheetData>
  <sheetProtection formatCells="0" formatColumns="0" formatRows="0" insertColumns="0" insertRows="0" insertHyperlinks="0" deleteColumns="0" deleteRows="0" sort="0" autoFilter="0" pivotTables="0"/>
  <mergeCells count="18">
    <mergeCell ref="D2:E2"/>
    <mergeCell ref="B17:C17"/>
    <mergeCell ref="B1:C1"/>
    <mergeCell ref="B2:C2"/>
    <mergeCell ref="B3:C3"/>
    <mergeCell ref="B4:C4"/>
    <mergeCell ref="B5:C5"/>
    <mergeCell ref="B11:C11"/>
    <mergeCell ref="B6:C6"/>
    <mergeCell ref="B7:C7"/>
    <mergeCell ref="B8:C8"/>
    <mergeCell ref="B9:C9"/>
    <mergeCell ref="B10:C10"/>
    <mergeCell ref="B18:C18"/>
    <mergeCell ref="B13:C13"/>
    <mergeCell ref="B14:C14"/>
    <mergeCell ref="B15:C15"/>
    <mergeCell ref="B16:C1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showRowColHeaders="0" zoomScale="55" zoomScaleNormal="55" zoomScaleSheetLayoutView="90" workbookViewId="0">
      <selection activeCell="E18" sqref="E18"/>
    </sheetView>
  </sheetViews>
  <sheetFormatPr defaultColWidth="11.42578125" defaultRowHeight="12.75" x14ac:dyDescent="0.2"/>
  <cols>
    <col min="1" max="2" width="3.85546875" style="34" customWidth="1"/>
    <col min="3" max="3" width="8.140625" style="34" customWidth="1"/>
    <col min="4" max="4" width="19.140625" style="38" customWidth="1"/>
    <col min="5" max="5" width="91.140625" style="34" customWidth="1"/>
    <col min="6" max="6" width="17" style="34" customWidth="1"/>
    <col min="7" max="7" width="17.5703125" style="34" customWidth="1"/>
    <col min="8" max="9" width="18.28515625" style="34" customWidth="1"/>
    <col min="10" max="10" width="3.42578125" style="34" customWidth="1"/>
    <col min="11" max="16384" width="11.42578125" style="34"/>
  </cols>
  <sheetData>
    <row r="3" spans="1:26" ht="22.5" customHeight="1" x14ac:dyDescent="0.2">
      <c r="C3" s="348" t="s">
        <v>9</v>
      </c>
      <c r="D3" s="348"/>
      <c r="E3" s="348"/>
      <c r="F3" s="348"/>
      <c r="G3" s="348"/>
      <c r="H3" s="178"/>
      <c r="I3" s="178"/>
    </row>
    <row r="4" spans="1:26" ht="59.25" customHeight="1" x14ac:dyDescent="0.2">
      <c r="C4" s="6" t="s">
        <v>10</v>
      </c>
      <c r="D4" s="6"/>
      <c r="E4" s="6"/>
      <c r="F4" s="6"/>
      <c r="G4" s="6"/>
      <c r="H4" s="36"/>
      <c r="I4" s="36"/>
    </row>
    <row r="5" spans="1:26" ht="55.5" customHeight="1" x14ac:dyDescent="0.2">
      <c r="C5" s="6" t="s">
        <v>11</v>
      </c>
      <c r="D5" s="6"/>
      <c r="E5" s="6"/>
      <c r="F5" s="6"/>
      <c r="G5" s="6"/>
      <c r="H5" s="36"/>
      <c r="I5" s="36"/>
    </row>
    <row r="6" spans="1:26" ht="20.25" customHeight="1" x14ac:dyDescent="0.2">
      <c r="C6" s="354"/>
      <c r="D6" s="5"/>
      <c r="E6" s="5"/>
      <c r="F6" s="198"/>
      <c r="G6" s="198"/>
      <c r="H6" s="36"/>
      <c r="I6" s="36"/>
    </row>
    <row r="7" spans="1:26" ht="252.75" customHeight="1" x14ac:dyDescent="0.2">
      <c r="C7" s="349"/>
      <c r="D7" s="349"/>
      <c r="E7" s="349"/>
      <c r="F7" s="349"/>
      <c r="G7" s="179"/>
    </row>
    <row r="8" spans="1:26" ht="15" customHeight="1" x14ac:dyDescent="0.2">
      <c r="C8" s="349"/>
      <c r="D8" s="349"/>
      <c r="E8" s="349"/>
      <c r="F8" s="349"/>
      <c r="G8" s="179"/>
    </row>
    <row r="9" spans="1:26" ht="117" customHeight="1" x14ac:dyDescent="0.2">
      <c r="C9" s="350"/>
      <c r="D9" s="350"/>
      <c r="E9" s="350"/>
      <c r="F9" s="350"/>
      <c r="G9" s="179"/>
    </row>
    <row r="10" spans="1:26" ht="9.9499999999999993" customHeight="1" x14ac:dyDescent="0.2">
      <c r="A10" s="344"/>
      <c r="C10" s="342"/>
      <c r="D10" s="342"/>
      <c r="E10" s="342"/>
      <c r="F10" s="342"/>
      <c r="G10" s="179"/>
    </row>
    <row r="11" spans="1:26" s="32" customFormat="1" ht="41.25" customHeight="1" x14ac:dyDescent="0.25">
      <c r="C11" s="351" t="s">
        <v>12</v>
      </c>
      <c r="D11" s="351"/>
      <c r="E11" s="336" t="s">
        <v>13</v>
      </c>
      <c r="F11" s="352" t="s">
        <v>14</v>
      </c>
      <c r="G11" s="353"/>
    </row>
    <row r="12" spans="1:26" s="32" customFormat="1" ht="97.5" customHeight="1" x14ac:dyDescent="0.25">
      <c r="C12" s="4" t="s">
        <v>15</v>
      </c>
      <c r="D12" s="318" t="s">
        <v>16</v>
      </c>
      <c r="E12" s="317" t="s">
        <v>17</v>
      </c>
      <c r="F12" s="327">
        <v>13</v>
      </c>
      <c r="G12" s="323">
        <v>38</v>
      </c>
    </row>
    <row r="13" spans="1:26" s="32" customFormat="1" ht="101.25" customHeight="1" x14ac:dyDescent="0.25">
      <c r="C13" s="4"/>
      <c r="D13" s="312" t="s">
        <v>18</v>
      </c>
      <c r="E13" s="335" t="s">
        <v>19</v>
      </c>
      <c r="F13" s="325">
        <v>8</v>
      </c>
      <c r="G13" s="324">
        <v>13</v>
      </c>
    </row>
    <row r="14" spans="1:26" s="32" customFormat="1" ht="114.75" customHeight="1" x14ac:dyDescent="0.25">
      <c r="C14" s="4"/>
      <c r="D14" s="334" t="s">
        <v>20</v>
      </c>
      <c r="E14" s="343" t="s">
        <v>21</v>
      </c>
      <c r="F14" s="326">
        <v>6</v>
      </c>
      <c r="G14" s="333">
        <v>19</v>
      </c>
      <c r="I14" s="37"/>
      <c r="J14" s="37"/>
      <c r="K14" s="37"/>
      <c r="L14" s="37"/>
      <c r="M14" s="37"/>
      <c r="N14" s="37"/>
      <c r="O14" s="37"/>
      <c r="P14" s="37"/>
      <c r="Q14" s="37"/>
      <c r="R14" s="37"/>
      <c r="S14" s="37"/>
      <c r="T14" s="37"/>
      <c r="U14" s="37"/>
      <c r="V14" s="37"/>
      <c r="W14" s="37"/>
      <c r="X14" s="37"/>
      <c r="Y14" s="37"/>
      <c r="Z14" s="37"/>
    </row>
    <row r="15" spans="1:26" s="32" customFormat="1" ht="86.25" customHeight="1" x14ac:dyDescent="0.25">
      <c r="C15" s="3" t="s">
        <v>22</v>
      </c>
      <c r="D15" s="330" t="s">
        <v>23</v>
      </c>
      <c r="E15" s="331" t="s">
        <v>24</v>
      </c>
      <c r="F15" s="332">
        <v>3</v>
      </c>
      <c r="G15" s="328">
        <v>17</v>
      </c>
      <c r="I15" s="37"/>
      <c r="J15" s="37"/>
      <c r="K15" s="37"/>
      <c r="L15" s="37"/>
      <c r="M15" s="37"/>
      <c r="N15" s="37"/>
      <c r="O15" s="37"/>
      <c r="P15" s="37"/>
      <c r="Q15" s="37"/>
      <c r="R15" s="37"/>
      <c r="S15" s="37"/>
      <c r="T15" s="37"/>
      <c r="U15" s="37"/>
      <c r="V15" s="37"/>
      <c r="W15" s="37"/>
      <c r="X15" s="37"/>
      <c r="Y15" s="37"/>
      <c r="Z15" s="37"/>
    </row>
    <row r="16" spans="1:26" s="32" customFormat="1" ht="210" customHeight="1" x14ac:dyDescent="0.25">
      <c r="C16" s="2"/>
      <c r="D16" s="313" t="s">
        <v>25</v>
      </c>
      <c r="E16" s="314" t="s">
        <v>26</v>
      </c>
      <c r="F16" s="332">
        <v>12</v>
      </c>
      <c r="G16" s="328">
        <v>51</v>
      </c>
      <c r="I16" s="37"/>
      <c r="J16" s="37"/>
      <c r="K16" s="37"/>
      <c r="L16" s="37"/>
      <c r="M16" s="37"/>
      <c r="N16" s="37"/>
      <c r="O16" s="37"/>
      <c r="P16" s="37"/>
      <c r="Q16" s="37"/>
      <c r="R16" s="37"/>
      <c r="S16" s="37"/>
      <c r="T16" s="37"/>
      <c r="U16" s="37"/>
      <c r="V16" s="37"/>
      <c r="W16" s="37"/>
      <c r="X16" s="37"/>
      <c r="Y16" s="37"/>
      <c r="Z16" s="37"/>
    </row>
    <row r="17" spans="3:26" s="32" customFormat="1" ht="68.25" customHeight="1" x14ac:dyDescent="0.25">
      <c r="C17" s="1" t="s">
        <v>27</v>
      </c>
      <c r="D17" s="320" t="s">
        <v>28</v>
      </c>
      <c r="E17" s="319" t="s">
        <v>29</v>
      </c>
      <c r="F17" s="329">
        <v>3</v>
      </c>
      <c r="G17" s="321">
        <v>8</v>
      </c>
      <c r="I17" s="37"/>
      <c r="J17" s="37"/>
      <c r="K17" s="37"/>
      <c r="L17" s="37"/>
      <c r="M17" s="37"/>
      <c r="N17" s="37"/>
      <c r="O17" s="37"/>
      <c r="P17" s="37"/>
      <c r="Q17" s="37"/>
      <c r="R17" s="37"/>
      <c r="S17" s="37"/>
      <c r="T17" s="37"/>
      <c r="U17" s="37"/>
      <c r="V17" s="37"/>
      <c r="W17" s="37"/>
      <c r="X17" s="37"/>
      <c r="Y17" s="37"/>
      <c r="Z17" s="37"/>
    </row>
    <row r="18" spans="3:26" s="32" customFormat="1" ht="76.5" customHeight="1" x14ac:dyDescent="0.25">
      <c r="C18" s="347"/>
      <c r="D18" s="320" t="s">
        <v>30</v>
      </c>
      <c r="E18" s="319" t="s">
        <v>31</v>
      </c>
      <c r="F18" s="315">
        <v>3</v>
      </c>
      <c r="G18" s="321">
        <v>5</v>
      </c>
    </row>
    <row r="19" spans="3:26" s="32" customFormat="1" ht="54.75" customHeight="1" x14ac:dyDescent="0.25">
      <c r="C19" s="124"/>
      <c r="D19" s="125"/>
      <c r="E19" s="126"/>
      <c r="F19" s="316">
        <f>SUM(F12:F18)</f>
        <v>48</v>
      </c>
      <c r="G19" s="322">
        <f>SUM(G12:G18)</f>
        <v>151</v>
      </c>
    </row>
    <row r="20" spans="3:26" ht="14.25" customHeight="1" x14ac:dyDescent="0.2">
      <c r="C20" s="127"/>
      <c r="D20" s="127"/>
    </row>
    <row r="21" spans="3:26" ht="14.25" customHeight="1" x14ac:dyDescent="0.2">
      <c r="C21" s="177"/>
      <c r="D21" s="177"/>
      <c r="E21" s="177"/>
      <c r="F21" s="177"/>
      <c r="G21" s="177"/>
    </row>
    <row r="22" spans="3:26" ht="14.25" customHeight="1" x14ac:dyDescent="0.2">
      <c r="H22" s="177"/>
      <c r="I22" s="177"/>
    </row>
    <row r="23" spans="3:26" ht="14.25" customHeight="1" x14ac:dyDescent="0.2"/>
    <row r="24" spans="3:26" ht="14.25" customHeight="1" x14ac:dyDescent="0.2"/>
    <row r="38" spans="4:4" x14ac:dyDescent="0.2">
      <c r="D38" s="34"/>
    </row>
    <row r="39" spans="4:4" x14ac:dyDescent="0.2">
      <c r="D39" s="34"/>
    </row>
    <row r="40" spans="4:4" x14ac:dyDescent="0.2">
      <c r="D40" s="34"/>
    </row>
    <row r="41" spans="4:4" x14ac:dyDescent="0.2">
      <c r="D41" s="34"/>
    </row>
    <row r="42" spans="4:4" x14ac:dyDescent="0.2">
      <c r="D42" s="34"/>
    </row>
    <row r="43" spans="4:4" x14ac:dyDescent="0.2">
      <c r="D43" s="34"/>
    </row>
    <row r="44" spans="4:4" x14ac:dyDescent="0.2">
      <c r="D44" s="34"/>
    </row>
    <row r="45" spans="4:4" x14ac:dyDescent="0.2">
      <c r="D45" s="34"/>
    </row>
    <row r="46" spans="4:4" x14ac:dyDescent="0.2">
      <c r="D46" s="34"/>
    </row>
    <row r="47" spans="4:4" x14ac:dyDescent="0.2">
      <c r="D47" s="34"/>
    </row>
    <row r="48" spans="4:4" x14ac:dyDescent="0.2">
      <c r="D48" s="34"/>
    </row>
    <row r="49" spans="4:4" x14ac:dyDescent="0.2">
      <c r="D49" s="34"/>
    </row>
    <row r="50" spans="4:4" x14ac:dyDescent="0.2">
      <c r="D50" s="34"/>
    </row>
    <row r="51" spans="4:4" x14ac:dyDescent="0.2">
      <c r="D51" s="34"/>
    </row>
    <row r="52" spans="4:4" x14ac:dyDescent="0.2">
      <c r="D52" s="34"/>
    </row>
    <row r="53" spans="4:4" x14ac:dyDescent="0.2">
      <c r="D53" s="34"/>
    </row>
    <row r="54" spans="4:4" x14ac:dyDescent="0.2">
      <c r="D54" s="34"/>
    </row>
    <row r="55" spans="4:4" x14ac:dyDescent="0.2">
      <c r="D55" s="34"/>
    </row>
    <row r="56" spans="4:4" x14ac:dyDescent="0.2">
      <c r="D56" s="34"/>
    </row>
    <row r="57" spans="4:4" x14ac:dyDescent="0.2">
      <c r="D57" s="34"/>
    </row>
    <row r="58" spans="4:4" x14ac:dyDescent="0.2">
      <c r="D58" s="34"/>
    </row>
    <row r="59" spans="4:4" x14ac:dyDescent="0.2">
      <c r="D59" s="34"/>
    </row>
    <row r="60" spans="4:4" x14ac:dyDescent="0.2">
      <c r="D60" s="34"/>
    </row>
    <row r="61" spans="4:4" x14ac:dyDescent="0.2">
      <c r="D61" s="34"/>
    </row>
    <row r="62" spans="4:4" x14ac:dyDescent="0.2">
      <c r="D62" s="34"/>
    </row>
    <row r="63" spans="4:4" x14ac:dyDescent="0.2">
      <c r="D63" s="34"/>
    </row>
    <row r="64" spans="4:4" x14ac:dyDescent="0.2">
      <c r="D64" s="34"/>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zoomScale="70" zoomScaleNormal="70" zoomScaleSheetLayoutView="90" workbookViewId="0">
      <pane ySplit="8" topLeftCell="A42" activePane="bottomLeft" state="frozen"/>
      <selection pane="bottomLeft" activeCell="C44" sqref="C44"/>
    </sheetView>
  </sheetViews>
  <sheetFormatPr defaultRowHeight="15" outlineLevelCol="1" x14ac:dyDescent="0.25"/>
  <cols>
    <col min="1" max="1" width="2" style="163" customWidth="1"/>
    <col min="2" max="2" width="6.7109375" style="163" customWidth="1"/>
    <col min="3" max="3" width="65.85546875" style="163" customWidth="1"/>
    <col min="4" max="4" width="2.85546875" style="139" customWidth="1" outlineLevel="1"/>
    <col min="5" max="5" width="7.28515625" style="163" customWidth="1" outlineLevel="1"/>
    <col min="6" max="6" width="3.140625" style="163" customWidth="1" outlineLevel="1" collapsed="1"/>
    <col min="7" max="7" width="5.710937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6.140625" style="163" customWidth="1"/>
    <col min="20" max="20" width="13.28515625" style="163" customWidth="1"/>
    <col min="21" max="21" width="8.28515625" style="163" hidden="1" customWidth="1"/>
    <col min="22" max="22" width="9.140625" style="163" hidden="1" customWidth="1"/>
    <col min="23" max="23" width="10.42578125" style="163" hidden="1" customWidth="1"/>
    <col min="24" max="24" width="9.5703125" style="163" hidden="1" customWidth="1"/>
    <col min="25" max="25" width="6.28515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1" width="9.140625" style="163"/>
    <col min="32" max="32" width="13.28515625" style="163" customWidth="1"/>
    <col min="33" max="16384" width="9.140625" style="163"/>
  </cols>
  <sheetData>
    <row r="1" spans="2:39" ht="28.5" customHeight="1" x14ac:dyDescent="0.25">
      <c r="B1" s="363" t="s">
        <v>32</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39" x14ac:dyDescent="0.25">
      <c r="B2" s="186"/>
      <c r="C2" s="186" t="s">
        <v>1547</v>
      </c>
      <c r="D2" s="186"/>
      <c r="E2" s="186"/>
      <c r="F2" s="186"/>
      <c r="G2" s="186"/>
      <c r="H2" s="186"/>
      <c r="I2" s="186"/>
      <c r="J2" s="186"/>
      <c r="K2" s="186"/>
      <c r="L2" s="186"/>
      <c r="M2" s="186"/>
      <c r="N2" s="186"/>
      <c r="O2" s="186"/>
      <c r="P2" s="186"/>
      <c r="Q2" s="186"/>
      <c r="R2" s="186"/>
      <c r="S2" s="186"/>
      <c r="T2" s="186"/>
      <c r="U2" s="186"/>
      <c r="V2" s="186"/>
      <c r="W2" s="186"/>
      <c r="X2" s="186"/>
      <c r="Y2" s="186"/>
    </row>
    <row r="3" spans="2:39" x14ac:dyDescent="0.25">
      <c r="B3" s="186"/>
      <c r="C3" s="186" t="s">
        <v>1548</v>
      </c>
      <c r="D3" s="186"/>
      <c r="E3" s="186"/>
      <c r="F3" s="186"/>
      <c r="G3" s="186"/>
      <c r="H3" s="186"/>
      <c r="I3" s="186"/>
      <c r="J3" s="186"/>
      <c r="K3" s="186"/>
      <c r="L3" s="186"/>
      <c r="M3" s="186"/>
      <c r="N3" s="186"/>
      <c r="O3" s="186"/>
      <c r="P3" s="186"/>
      <c r="Q3" s="186"/>
      <c r="R3" s="186"/>
      <c r="S3" s="186"/>
      <c r="T3"/>
      <c r="U3"/>
      <c r="V3"/>
      <c r="W3"/>
      <c r="X3"/>
      <c r="Y3"/>
    </row>
    <row r="4" spans="2:39" x14ac:dyDescent="0.25">
      <c r="B4" s="161"/>
      <c r="C4" s="162"/>
      <c r="D4" s="162"/>
      <c r="E4" s="162"/>
      <c r="F4" s="162"/>
      <c r="G4" s="162"/>
      <c r="H4" s="162"/>
      <c r="I4" s="162"/>
      <c r="J4" s="162"/>
      <c r="K4" s="162"/>
      <c r="L4" s="162"/>
      <c r="M4" s="162"/>
      <c r="N4" s="162"/>
      <c r="O4" s="162"/>
      <c r="P4" s="162"/>
      <c r="Q4" s="162"/>
      <c r="R4" s="162"/>
      <c r="S4" s="162"/>
      <c r="T4"/>
      <c r="U4"/>
      <c r="V4"/>
      <c r="W4"/>
      <c r="X4"/>
      <c r="Y4"/>
    </row>
    <row r="5" spans="2:39" s="166" customFormat="1" ht="14.25" customHeight="1" x14ac:dyDescent="0.25">
      <c r="B5" s="187"/>
      <c r="C5" s="346"/>
      <c r="D5" s="187"/>
      <c r="E5" s="187"/>
      <c r="F5" s="187"/>
      <c r="G5" s="187"/>
      <c r="H5" s="187"/>
      <c r="I5" s="187"/>
      <c r="J5" s="187"/>
      <c r="K5" s="187"/>
      <c r="L5" s="364"/>
      <c r="M5" s="364"/>
      <c r="N5" s="364"/>
      <c r="O5" s="364"/>
      <c r="P5" s="364"/>
      <c r="Q5" s="364"/>
      <c r="R5" s="364"/>
      <c r="S5" s="364"/>
      <c r="T5" s="364"/>
      <c r="U5" s="364"/>
      <c r="V5" s="364"/>
      <c r="W5" s="364"/>
      <c r="X5" s="364"/>
      <c r="Y5" s="364"/>
      <c r="Z5" s="364"/>
      <c r="AA5" s="364"/>
      <c r="AB5" s="364"/>
      <c r="AC5" s="364"/>
      <c r="AD5" s="364"/>
    </row>
    <row r="6" spans="2:39" s="166" customFormat="1" x14ac:dyDescent="0.25">
      <c r="B6" s="167"/>
      <c r="C6" s="452"/>
      <c r="D6" s="452"/>
      <c r="E6" s="452"/>
      <c r="F6" s="452"/>
      <c r="G6" s="452"/>
      <c r="H6" s="452"/>
      <c r="I6" s="452"/>
      <c r="J6" s="452"/>
      <c r="K6" s="452"/>
      <c r="L6" s="452"/>
      <c r="M6" s="452"/>
      <c r="N6" s="452"/>
      <c r="O6" s="452"/>
      <c r="P6" s="452"/>
      <c r="Q6" s="452"/>
      <c r="R6" s="452"/>
      <c r="S6" s="167"/>
      <c r="T6" s="167"/>
      <c r="U6" s="167"/>
      <c r="V6" s="167"/>
      <c r="W6" s="167"/>
      <c r="X6" s="167"/>
      <c r="Y6" s="167"/>
    </row>
    <row r="7" spans="2:39" s="166" customFormat="1" ht="37.5" customHeight="1" x14ac:dyDescent="0.25">
      <c r="B7" s="181"/>
      <c r="C7" s="356" t="s">
        <v>33</v>
      </c>
      <c r="D7" s="337"/>
      <c r="E7" s="359" t="s">
        <v>34</v>
      </c>
      <c r="F7" s="339"/>
      <c r="G7" s="359" t="s">
        <v>35</v>
      </c>
      <c r="I7" s="169"/>
      <c r="J7" s="361" t="s">
        <v>1694</v>
      </c>
      <c r="K7" s="362"/>
      <c r="L7" s="362"/>
      <c r="M7" s="362"/>
      <c r="N7" s="362"/>
      <c r="O7" s="362"/>
      <c r="P7" s="362"/>
      <c r="Q7" s="362"/>
      <c r="R7" s="362"/>
      <c r="S7" s="169"/>
      <c r="T7" s="360" t="s">
        <v>36</v>
      </c>
      <c r="U7" s="360"/>
      <c r="V7" s="360"/>
      <c r="W7" s="170"/>
      <c r="X7" s="170"/>
      <c r="Y7" s="170"/>
      <c r="Z7" s="170"/>
      <c r="AG7" s="356" t="s">
        <v>37</v>
      </c>
      <c r="AH7" s="356"/>
      <c r="AI7" s="356"/>
      <c r="AJ7" s="356"/>
      <c r="AK7" s="356"/>
      <c r="AL7" s="356"/>
      <c r="AM7" s="356"/>
    </row>
    <row r="8" spans="2:39" s="166" customFormat="1" ht="80.25" customHeight="1" x14ac:dyDescent="0.25">
      <c r="B8" s="181"/>
      <c r="C8" s="356"/>
      <c r="D8" s="337"/>
      <c r="E8" s="359"/>
      <c r="F8" s="340"/>
      <c r="G8" s="359"/>
      <c r="J8" s="172" t="s">
        <v>150</v>
      </c>
      <c r="K8" s="172" t="s">
        <v>151</v>
      </c>
      <c r="L8" s="192">
        <v>0</v>
      </c>
      <c r="M8" s="192">
        <v>0.2</v>
      </c>
      <c r="N8" s="192">
        <v>0.4</v>
      </c>
      <c r="O8" s="192">
        <v>0.6</v>
      </c>
      <c r="P8" s="192">
        <v>0.8</v>
      </c>
      <c r="Q8" s="192">
        <v>1</v>
      </c>
      <c r="R8" s="193" t="s">
        <v>38</v>
      </c>
      <c r="T8" s="174"/>
      <c r="U8" s="174" t="s">
        <v>152</v>
      </c>
      <c r="V8" s="173" t="s">
        <v>153</v>
      </c>
      <c r="W8" s="171"/>
      <c r="Y8" s="171"/>
      <c r="AG8" s="356"/>
      <c r="AH8" s="356"/>
      <c r="AI8" s="356"/>
      <c r="AJ8" s="356"/>
      <c r="AK8" s="356"/>
      <c r="AL8" s="356"/>
      <c r="AM8" s="356"/>
    </row>
    <row r="9" spans="2:39" ht="42" customHeight="1" x14ac:dyDescent="0.25">
      <c r="H9" s="139"/>
      <c r="K9" s="45"/>
      <c r="L9" s="45"/>
      <c r="M9" s="45"/>
      <c r="N9" s="45"/>
      <c r="O9" s="45"/>
      <c r="P9" s="46"/>
      <c r="Q9" s="129"/>
      <c r="R9" s="130"/>
      <c r="T9" s="47"/>
      <c r="U9" s="47"/>
      <c r="V9" s="46"/>
      <c r="W9" s="163" t="s">
        <v>154</v>
      </c>
      <c r="X9" s="163" t="s">
        <v>155</v>
      </c>
      <c r="Z9" s="131" t="s">
        <v>39</v>
      </c>
    </row>
    <row r="10" spans="2:39" ht="49.5" customHeight="1" x14ac:dyDescent="0.25">
      <c r="B10" s="301">
        <v>1</v>
      </c>
      <c r="C10" s="153" t="s">
        <v>40</v>
      </c>
      <c r="D10" s="188"/>
      <c r="E10" s="277" t="s">
        <v>41</v>
      </c>
      <c r="F10" s="281"/>
      <c r="G10" s="281"/>
      <c r="H10" s="139"/>
      <c r="I10" s="165">
        <f>SUM(K10:K47)</f>
        <v>0</v>
      </c>
      <c r="J10" s="137">
        <f>SUM(L10:Q10)</f>
        <v>0</v>
      </c>
      <c r="K10" s="137">
        <f t="shared" ref="K10" si="0">SUM(L10:Q10)</f>
        <v>0</v>
      </c>
      <c r="L10" s="135"/>
      <c r="M10" s="135"/>
      <c r="N10" s="135"/>
      <c r="O10" s="135"/>
      <c r="P10" s="136"/>
      <c r="Q10" s="197"/>
      <c r="R10" s="136"/>
      <c r="T10" s="138" t="str">
        <f t="shared" ref="T10" si="1">IF(SUM(L10:Q10)=1,((L10*0)+(M10*20)+(N10*40)+(O10*60)+(P10*80)+(Q10*100)),"")</f>
        <v/>
      </c>
      <c r="U10" s="160" t="e">
        <f>1/$J$48</f>
        <v>#DIV/0!</v>
      </c>
      <c r="V10" s="140" t="e">
        <f t="shared" ref="V10" si="2">1/$K$48</f>
        <v>#DIV/0!</v>
      </c>
      <c r="W10" s="152" t="e">
        <f>IF(R10=1,0,T10*U10)</f>
        <v>#VALUE!</v>
      </c>
      <c r="X10" s="48" t="e">
        <f t="shared" ref="X10" si="3">IF(R10=1,0,T10*V10)</f>
        <v>#VALUE!</v>
      </c>
      <c r="Z10" s="355"/>
      <c r="AA10" s="355"/>
    </row>
    <row r="11" spans="2:39" ht="50.25" customHeight="1" x14ac:dyDescent="0.25">
      <c r="B11" s="301">
        <v>2</v>
      </c>
      <c r="C11" s="153" t="s">
        <v>42</v>
      </c>
      <c r="D11" s="188"/>
      <c r="E11" s="277" t="s">
        <v>43</v>
      </c>
      <c r="F11" s="281"/>
      <c r="G11" s="281"/>
      <c r="H11" s="139"/>
      <c r="I11" s="165"/>
      <c r="J11" s="137">
        <f>SUM(L11:Q11)</f>
        <v>0</v>
      </c>
      <c r="K11" s="137">
        <f t="shared" ref="K11" si="4">SUM(L11:Q11)</f>
        <v>0</v>
      </c>
      <c r="L11" s="135"/>
      <c r="M11" s="135"/>
      <c r="N11" s="135"/>
      <c r="O11" s="135"/>
      <c r="P11" s="136"/>
      <c r="Q11" s="135"/>
      <c r="R11" s="136"/>
      <c r="T11" s="138" t="str">
        <f t="shared" ref="T11" si="5">IF(SUM(L11:Q11)=1,((L11*0)+(M11*20)+(N11*40)+(O11*60)+(P11*80)+(Q11*100)),"")</f>
        <v/>
      </c>
      <c r="U11" s="160" t="e">
        <f>1/$J$48</f>
        <v>#DIV/0!</v>
      </c>
      <c r="V11" s="140" t="e">
        <f t="shared" ref="V11" si="6">1/$K$48</f>
        <v>#DIV/0!</v>
      </c>
      <c r="W11" s="152" t="e">
        <f>IF(R11=1,0,T11*U11)</f>
        <v>#VALUE!</v>
      </c>
      <c r="X11" s="48" t="e">
        <f t="shared" ref="X11" si="7">IF(R11=1,0,T11*V11)</f>
        <v>#VALUE!</v>
      </c>
      <c r="Z11" s="355"/>
      <c r="AA11" s="355"/>
    </row>
    <row r="12" spans="2:39" ht="51.75" customHeight="1" x14ac:dyDescent="0.25">
      <c r="B12" s="301">
        <v>3</v>
      </c>
      <c r="C12" s="153" t="s">
        <v>44</v>
      </c>
      <c r="D12" s="188"/>
      <c r="E12" s="277" t="s">
        <v>45</v>
      </c>
      <c r="F12" s="281"/>
      <c r="G12" s="278" t="s">
        <v>46</v>
      </c>
      <c r="H12" s="132"/>
      <c r="I12" s="165"/>
      <c r="J12" s="137">
        <f>SUM(L12:Q12)</f>
        <v>0</v>
      </c>
      <c r="K12" s="137">
        <f t="shared" ref="K12:K47" si="8">SUM(L12:Q12)</f>
        <v>0</v>
      </c>
      <c r="L12" s="135"/>
      <c r="M12" s="135"/>
      <c r="N12" s="135"/>
      <c r="O12" s="135"/>
      <c r="P12" s="136"/>
      <c r="Q12" s="135"/>
      <c r="R12" s="136"/>
      <c r="T12" s="138" t="str">
        <f t="shared" ref="T12:T47" si="9">IF(SUM(L12:Q12)=1,((L12*0)+(M12*20)+(N12*40)+(O12*60)+(P12*80)+(Q12*100)),"")</f>
        <v/>
      </c>
      <c r="U12" s="160" t="e">
        <f>1/$J$48</f>
        <v>#DIV/0!</v>
      </c>
      <c r="V12" s="140" t="e">
        <f t="shared" ref="V12:V47" si="10">1/$K$48</f>
        <v>#DIV/0!</v>
      </c>
      <c r="W12" s="152" t="e">
        <f>IF(R12=1,0,T12*U12)</f>
        <v>#VALUE!</v>
      </c>
      <c r="X12" s="48" t="e">
        <f t="shared" ref="X12:X47" si="11">IF(R12=1,0,T12*V12)</f>
        <v>#VALUE!</v>
      </c>
      <c r="Z12" s="355"/>
      <c r="AA12" s="355"/>
      <c r="AG12" s="357" t="s">
        <v>1549</v>
      </c>
      <c r="AH12" s="357"/>
      <c r="AI12" s="357"/>
      <c r="AJ12" s="357"/>
      <c r="AK12" s="357"/>
      <c r="AL12" s="357"/>
    </row>
    <row r="13" spans="2:39" ht="52.5" customHeight="1" x14ac:dyDescent="0.25">
      <c r="B13" s="301" t="s">
        <v>47</v>
      </c>
      <c r="C13" s="155" t="s">
        <v>48</v>
      </c>
      <c r="D13" s="189"/>
      <c r="E13" s="277" t="s">
        <v>49</v>
      </c>
      <c r="F13" s="279"/>
      <c r="G13" s="278" t="s">
        <v>50</v>
      </c>
      <c r="H13" s="139"/>
      <c r="I13" s="165"/>
      <c r="J13" s="165"/>
      <c r="K13" s="137">
        <f t="shared" si="8"/>
        <v>0</v>
      </c>
      <c r="L13" s="135"/>
      <c r="M13" s="135"/>
      <c r="N13" s="135"/>
      <c r="O13" s="135"/>
      <c r="P13" s="136"/>
      <c r="Q13" s="135"/>
      <c r="R13" s="136"/>
      <c r="T13" s="138" t="str">
        <f t="shared" si="9"/>
        <v/>
      </c>
      <c r="U13" s="160"/>
      <c r="V13" s="140" t="e">
        <f t="shared" si="10"/>
        <v>#DIV/0!</v>
      </c>
      <c r="W13" s="152"/>
      <c r="X13" s="48" t="e">
        <f t="shared" si="11"/>
        <v>#VALUE!</v>
      </c>
      <c r="Z13" s="355"/>
      <c r="AA13" s="355"/>
    </row>
    <row r="14" spans="2:39" ht="54" customHeight="1" x14ac:dyDescent="0.25">
      <c r="B14" s="301" t="s">
        <v>51</v>
      </c>
      <c r="C14" s="156" t="s">
        <v>52</v>
      </c>
      <c r="D14" s="189"/>
      <c r="E14" s="277" t="s">
        <v>53</v>
      </c>
      <c r="F14" s="279"/>
      <c r="G14" s="278"/>
      <c r="H14" s="128"/>
      <c r="I14" s="165"/>
      <c r="J14" s="165"/>
      <c r="K14" s="137">
        <f t="shared" si="8"/>
        <v>0</v>
      </c>
      <c r="L14" s="135"/>
      <c r="M14" s="135"/>
      <c r="N14" s="135"/>
      <c r="O14" s="135"/>
      <c r="P14" s="136"/>
      <c r="Q14" s="135"/>
      <c r="R14" s="136"/>
      <c r="T14" s="138" t="str">
        <f t="shared" si="9"/>
        <v/>
      </c>
      <c r="U14" s="160"/>
      <c r="V14" s="140" t="e">
        <f t="shared" si="10"/>
        <v>#DIV/0!</v>
      </c>
      <c r="W14" s="152"/>
      <c r="X14" s="48" t="e">
        <f t="shared" si="11"/>
        <v>#VALUE!</v>
      </c>
      <c r="Z14" s="355"/>
      <c r="AA14" s="355"/>
      <c r="AG14" s="357" t="s">
        <v>1550</v>
      </c>
      <c r="AH14" s="357"/>
      <c r="AI14" s="357"/>
      <c r="AJ14" s="357"/>
      <c r="AK14" s="357"/>
      <c r="AL14" s="357"/>
    </row>
    <row r="15" spans="2:39" ht="62.25" customHeight="1" x14ac:dyDescent="0.25">
      <c r="B15" s="301" t="s">
        <v>54</v>
      </c>
      <c r="C15" s="157" t="s">
        <v>55</v>
      </c>
      <c r="D15" s="189"/>
      <c r="E15" s="277" t="s">
        <v>56</v>
      </c>
      <c r="F15" s="279"/>
      <c r="G15" s="279"/>
      <c r="H15" s="128"/>
      <c r="I15" s="165"/>
      <c r="J15" s="165"/>
      <c r="K15" s="137">
        <f t="shared" si="8"/>
        <v>0</v>
      </c>
      <c r="L15" s="135"/>
      <c r="M15" s="135"/>
      <c r="N15" s="135"/>
      <c r="O15" s="135"/>
      <c r="P15" s="136"/>
      <c r="Q15" s="135"/>
      <c r="R15" s="136"/>
      <c r="T15" s="138" t="str">
        <f t="shared" si="9"/>
        <v/>
      </c>
      <c r="U15" s="160"/>
      <c r="V15" s="140" t="e">
        <f t="shared" si="10"/>
        <v>#DIV/0!</v>
      </c>
      <c r="W15" s="152"/>
      <c r="X15" s="48" t="e">
        <f t="shared" si="11"/>
        <v>#VALUE!</v>
      </c>
      <c r="Z15" s="355"/>
      <c r="AA15" s="355"/>
      <c r="AG15" s="358" t="s">
        <v>1551</v>
      </c>
      <c r="AH15" s="358"/>
      <c r="AI15" s="358"/>
      <c r="AJ15" s="358"/>
      <c r="AK15" s="358"/>
      <c r="AL15" s="358"/>
      <c r="AM15" s="358"/>
    </row>
    <row r="16" spans="2:39" ht="61.5" customHeight="1" x14ac:dyDescent="0.25">
      <c r="B16" s="301">
        <v>4</v>
      </c>
      <c r="C16" s="154" t="s">
        <v>57</v>
      </c>
      <c r="D16" s="189"/>
      <c r="E16" s="277" t="s">
        <v>58</v>
      </c>
      <c r="F16" s="279"/>
      <c r="G16" s="279"/>
      <c r="H16" s="128"/>
      <c r="I16" s="165"/>
      <c r="J16" s="137">
        <f>SUM(L16:Q16)</f>
        <v>0</v>
      </c>
      <c r="K16" s="137">
        <f t="shared" si="8"/>
        <v>0</v>
      </c>
      <c r="L16" s="135"/>
      <c r="M16" s="135"/>
      <c r="N16" s="135"/>
      <c r="O16" s="135"/>
      <c r="P16" s="136"/>
      <c r="Q16" s="135"/>
      <c r="R16" s="136"/>
      <c r="T16" s="138" t="str">
        <f t="shared" si="9"/>
        <v/>
      </c>
      <c r="U16" s="160" t="e">
        <f>1/$J$48</f>
        <v>#DIV/0!</v>
      </c>
      <c r="V16" s="140" t="e">
        <f t="shared" si="10"/>
        <v>#DIV/0!</v>
      </c>
      <c r="W16" s="152" t="e">
        <f>IF(R16=1,0,T16*U16)</f>
        <v>#VALUE!</v>
      </c>
      <c r="X16" s="48" t="e">
        <f t="shared" si="11"/>
        <v>#VALUE!</v>
      </c>
      <c r="Z16" s="355"/>
      <c r="AA16" s="355"/>
      <c r="AG16" s="345"/>
      <c r="AH16" s="345"/>
      <c r="AI16" s="345"/>
      <c r="AJ16" s="345"/>
      <c r="AK16" s="345"/>
      <c r="AL16" s="345"/>
      <c r="AM16" s="345"/>
    </row>
    <row r="17" spans="2:39" ht="55.5" customHeight="1" x14ac:dyDescent="0.25">
      <c r="B17" s="301" t="s">
        <v>59</v>
      </c>
      <c r="C17" s="158" t="s">
        <v>60</v>
      </c>
      <c r="D17" s="189"/>
      <c r="E17" s="277" t="s">
        <v>61</v>
      </c>
      <c r="F17" s="279"/>
      <c r="G17" s="279"/>
      <c r="H17" s="128"/>
      <c r="I17" s="165"/>
      <c r="J17" s="165"/>
      <c r="K17" s="137">
        <f t="shared" si="8"/>
        <v>0</v>
      </c>
      <c r="L17" s="135"/>
      <c r="M17" s="135"/>
      <c r="N17" s="135"/>
      <c r="O17" s="135"/>
      <c r="P17" s="136"/>
      <c r="Q17" s="135"/>
      <c r="R17" s="136"/>
      <c r="T17" s="138" t="str">
        <f t="shared" si="9"/>
        <v/>
      </c>
      <c r="U17" s="160"/>
      <c r="V17" s="140" t="e">
        <f t="shared" si="10"/>
        <v>#DIV/0!</v>
      </c>
      <c r="W17" s="152"/>
      <c r="X17" s="48" t="e">
        <f t="shared" si="11"/>
        <v>#VALUE!</v>
      </c>
      <c r="Z17" s="355"/>
      <c r="AA17" s="355"/>
      <c r="AG17" s="345"/>
      <c r="AH17" s="345"/>
      <c r="AI17" s="345"/>
      <c r="AJ17" s="345"/>
      <c r="AK17" s="345"/>
      <c r="AL17" s="345"/>
      <c r="AM17" s="345"/>
    </row>
    <row r="18" spans="2:39" ht="61.5" customHeight="1" x14ac:dyDescent="0.25">
      <c r="B18" s="301">
        <v>5</v>
      </c>
      <c r="C18" s="153" t="s">
        <v>62</v>
      </c>
      <c r="D18" s="188"/>
      <c r="E18" s="277" t="s">
        <v>63</v>
      </c>
      <c r="F18" s="281"/>
      <c r="G18" s="281"/>
      <c r="H18" s="139"/>
      <c r="I18" s="165"/>
      <c r="J18" s="137">
        <f>SUM(L18:Q18)</f>
        <v>0</v>
      </c>
      <c r="K18" s="137">
        <f t="shared" si="8"/>
        <v>0</v>
      </c>
      <c r="L18" s="135"/>
      <c r="M18" s="135"/>
      <c r="N18" s="135"/>
      <c r="O18" s="135"/>
      <c r="P18" s="136"/>
      <c r="Q18" s="135"/>
      <c r="R18" s="136"/>
      <c r="T18" s="138" t="str">
        <f t="shared" si="9"/>
        <v/>
      </c>
      <c r="U18" s="160" t="e">
        <f>1/$J$48</f>
        <v>#DIV/0!</v>
      </c>
      <c r="V18" s="140" t="e">
        <f t="shared" si="10"/>
        <v>#DIV/0!</v>
      </c>
      <c r="W18" s="152" t="e">
        <f>IF(R18=1,0,T18*U18)</f>
        <v>#VALUE!</v>
      </c>
      <c r="X18" s="48" t="e">
        <f t="shared" si="11"/>
        <v>#VALUE!</v>
      </c>
      <c r="Z18" s="355"/>
      <c r="AA18" s="355"/>
      <c r="AG18" s="357" t="s">
        <v>1552</v>
      </c>
      <c r="AH18" s="357"/>
      <c r="AI18" s="357"/>
      <c r="AJ18" s="357"/>
      <c r="AK18" s="357"/>
      <c r="AL18" s="357"/>
      <c r="AM18" s="357"/>
    </row>
    <row r="19" spans="2:39" ht="58.5" customHeight="1" x14ac:dyDescent="0.25">
      <c r="B19" s="301" t="s">
        <v>64</v>
      </c>
      <c r="C19" s="300" t="s">
        <v>65</v>
      </c>
      <c r="D19" s="189"/>
      <c r="E19" s="277" t="s">
        <v>66</v>
      </c>
      <c r="F19" s="279"/>
      <c r="G19" s="279"/>
      <c r="H19" s="139"/>
      <c r="I19" s="165"/>
      <c r="J19" s="165"/>
      <c r="K19" s="137">
        <f t="shared" si="8"/>
        <v>0</v>
      </c>
      <c r="L19" s="135"/>
      <c r="M19" s="135"/>
      <c r="N19" s="135"/>
      <c r="O19" s="135"/>
      <c r="P19" s="136"/>
      <c r="Q19" s="135"/>
      <c r="R19" s="136"/>
      <c r="T19" s="138" t="str">
        <f t="shared" si="9"/>
        <v/>
      </c>
      <c r="U19" s="160"/>
      <c r="V19" s="140" t="e">
        <f t="shared" si="10"/>
        <v>#DIV/0!</v>
      </c>
      <c r="W19" s="152"/>
      <c r="X19" s="48" t="e">
        <f t="shared" si="11"/>
        <v>#VALUE!</v>
      </c>
      <c r="Z19" s="355"/>
      <c r="AA19" s="355"/>
      <c r="AG19" s="357" t="s">
        <v>1553</v>
      </c>
      <c r="AH19" s="357"/>
      <c r="AI19" s="357"/>
      <c r="AJ19" s="357"/>
      <c r="AK19" s="357"/>
      <c r="AL19" s="357"/>
      <c r="AM19" s="357"/>
    </row>
    <row r="20" spans="2:39" ht="53.25" customHeight="1" x14ac:dyDescent="0.25">
      <c r="B20" s="301" t="s">
        <v>67</v>
      </c>
      <c r="C20" s="156" t="s">
        <v>68</v>
      </c>
      <c r="D20" s="189"/>
      <c r="E20" s="279" t="s">
        <v>69</v>
      </c>
      <c r="F20" s="279"/>
      <c r="G20" s="279"/>
      <c r="I20" s="165"/>
      <c r="J20" s="165"/>
      <c r="K20" s="137">
        <f t="shared" si="8"/>
        <v>0</v>
      </c>
      <c r="L20" s="135"/>
      <c r="M20" s="135"/>
      <c r="N20" s="135"/>
      <c r="O20" s="135"/>
      <c r="P20" s="136"/>
      <c r="Q20" s="135"/>
      <c r="R20" s="136"/>
      <c r="T20" s="138" t="str">
        <f t="shared" si="9"/>
        <v/>
      </c>
      <c r="U20" s="160"/>
      <c r="V20" s="140" t="e">
        <f t="shared" si="10"/>
        <v>#DIV/0!</v>
      </c>
      <c r="W20" s="152"/>
      <c r="X20" s="48" t="e">
        <f t="shared" si="11"/>
        <v>#VALUE!</v>
      </c>
      <c r="Z20" s="355"/>
      <c r="AA20" s="355"/>
      <c r="AG20" s="357" t="s">
        <v>1554</v>
      </c>
      <c r="AH20" s="357"/>
      <c r="AI20" s="357"/>
      <c r="AJ20" s="357"/>
      <c r="AK20" s="357"/>
      <c r="AL20" s="357"/>
      <c r="AM20" s="357"/>
    </row>
    <row r="21" spans="2:39" ht="51" customHeight="1" x14ac:dyDescent="0.25">
      <c r="B21" s="301" t="s">
        <v>70</v>
      </c>
      <c r="C21" s="157" t="s">
        <v>71</v>
      </c>
      <c r="D21" s="189"/>
      <c r="E21" s="279" t="s">
        <v>72</v>
      </c>
      <c r="F21" s="279"/>
      <c r="G21" s="279"/>
      <c r="I21" s="165"/>
      <c r="J21" s="165"/>
      <c r="K21" s="137">
        <f t="shared" si="8"/>
        <v>0</v>
      </c>
      <c r="L21" s="135"/>
      <c r="M21" s="135"/>
      <c r="N21" s="135"/>
      <c r="O21" s="135"/>
      <c r="P21" s="136"/>
      <c r="Q21" s="135"/>
      <c r="R21" s="136"/>
      <c r="T21" s="138" t="str">
        <f t="shared" si="9"/>
        <v/>
      </c>
      <c r="U21" s="160"/>
      <c r="V21" s="140" t="e">
        <f t="shared" si="10"/>
        <v>#DIV/0!</v>
      </c>
      <c r="W21" s="152"/>
      <c r="X21" s="48" t="e">
        <f t="shared" si="11"/>
        <v>#VALUE!</v>
      </c>
      <c r="Z21" s="355"/>
      <c r="AA21" s="355"/>
      <c r="AG21" s="357" t="s">
        <v>1555</v>
      </c>
      <c r="AH21" s="357"/>
      <c r="AI21" s="357"/>
      <c r="AJ21" s="357"/>
      <c r="AK21" s="357"/>
      <c r="AL21" s="357"/>
      <c r="AM21" s="357"/>
    </row>
    <row r="22" spans="2:39" ht="47.25" customHeight="1" x14ac:dyDescent="0.25">
      <c r="B22" s="301">
        <v>6</v>
      </c>
      <c r="C22" s="154" t="s">
        <v>73</v>
      </c>
      <c r="D22" s="189"/>
      <c r="E22" s="277" t="s">
        <v>74</v>
      </c>
      <c r="F22" s="279"/>
      <c r="G22" s="279"/>
      <c r="H22" s="128"/>
      <c r="I22" s="165"/>
      <c r="J22" s="137">
        <f>SUM(L22:Q22)</f>
        <v>0</v>
      </c>
      <c r="K22" s="137">
        <f t="shared" si="8"/>
        <v>0</v>
      </c>
      <c r="L22" s="135"/>
      <c r="M22" s="135"/>
      <c r="N22" s="135"/>
      <c r="O22" s="135"/>
      <c r="P22" s="136"/>
      <c r="Q22" s="135"/>
      <c r="R22" s="136"/>
      <c r="T22" s="138" t="str">
        <f t="shared" si="9"/>
        <v/>
      </c>
      <c r="U22" s="160" t="e">
        <f>1/$J$48</f>
        <v>#DIV/0!</v>
      </c>
      <c r="V22" s="140" t="e">
        <f t="shared" si="10"/>
        <v>#DIV/0!</v>
      </c>
      <c r="W22" s="152" t="e">
        <f>IF(R22=1,0,T22*U22)</f>
        <v>#VALUE!</v>
      </c>
      <c r="X22" s="48" t="e">
        <f t="shared" si="11"/>
        <v>#VALUE!</v>
      </c>
      <c r="Z22" s="355"/>
      <c r="AA22" s="355"/>
      <c r="AG22" s="345"/>
      <c r="AH22" s="345"/>
      <c r="AI22" s="345"/>
      <c r="AJ22" s="345"/>
      <c r="AK22" s="345"/>
      <c r="AL22" s="345"/>
      <c r="AM22" s="345"/>
    </row>
    <row r="23" spans="2:39" ht="46.5" customHeight="1" x14ac:dyDescent="0.25">
      <c r="B23" s="301" t="s">
        <v>75</v>
      </c>
      <c r="C23" s="158" t="s">
        <v>76</v>
      </c>
      <c r="D23" s="189"/>
      <c r="E23" s="277" t="s">
        <v>77</v>
      </c>
      <c r="F23" s="279"/>
      <c r="G23" s="279"/>
      <c r="H23" s="132"/>
      <c r="I23" s="165"/>
      <c r="J23" s="165"/>
      <c r="K23" s="137">
        <f t="shared" si="8"/>
        <v>0</v>
      </c>
      <c r="L23" s="135"/>
      <c r="M23" s="135"/>
      <c r="N23" s="135"/>
      <c r="O23" s="135"/>
      <c r="P23" s="136"/>
      <c r="Q23" s="135"/>
      <c r="R23" s="136"/>
      <c r="T23" s="138" t="str">
        <f t="shared" si="9"/>
        <v/>
      </c>
      <c r="U23" s="160"/>
      <c r="V23" s="140" t="e">
        <f t="shared" si="10"/>
        <v>#DIV/0!</v>
      </c>
      <c r="W23" s="152"/>
      <c r="X23" s="48" t="e">
        <f t="shared" si="11"/>
        <v>#VALUE!</v>
      </c>
      <c r="Z23" s="355"/>
      <c r="AA23" s="355"/>
      <c r="AG23" s="357" t="s">
        <v>1556</v>
      </c>
      <c r="AH23" s="357"/>
      <c r="AI23" s="357"/>
      <c r="AJ23" s="357"/>
      <c r="AK23" s="357"/>
      <c r="AL23" s="357"/>
      <c r="AM23" s="357"/>
    </row>
    <row r="24" spans="2:39" ht="59.25" customHeight="1" x14ac:dyDescent="0.25">
      <c r="B24" s="301">
        <v>7</v>
      </c>
      <c r="C24" s="154" t="s">
        <v>78</v>
      </c>
      <c r="D24" s="189"/>
      <c r="E24" s="279" t="s">
        <v>79</v>
      </c>
      <c r="F24" s="279"/>
      <c r="G24" s="278" t="s">
        <v>80</v>
      </c>
      <c r="H24" s="128"/>
      <c r="I24" s="165"/>
      <c r="J24" s="137">
        <f>SUM(L24:Q24)</f>
        <v>0</v>
      </c>
      <c r="K24" s="137">
        <f t="shared" si="8"/>
        <v>0</v>
      </c>
      <c r="L24" s="135"/>
      <c r="M24" s="135"/>
      <c r="N24" s="135"/>
      <c r="O24" s="135"/>
      <c r="P24" s="136"/>
      <c r="Q24" s="135"/>
      <c r="R24" s="136"/>
      <c r="T24" s="138" t="str">
        <f t="shared" si="9"/>
        <v/>
      </c>
      <c r="U24" s="160" t="e">
        <f>1/$J$48</f>
        <v>#DIV/0!</v>
      </c>
      <c r="V24" s="140" t="e">
        <f t="shared" si="10"/>
        <v>#DIV/0!</v>
      </c>
      <c r="W24" s="199" t="e">
        <f>IF(R24=1,0,T24*U24)</f>
        <v>#VALUE!</v>
      </c>
      <c r="X24" s="48" t="e">
        <f t="shared" si="11"/>
        <v>#VALUE!</v>
      </c>
      <c r="Z24" s="355"/>
      <c r="AA24" s="355"/>
      <c r="AG24" s="357" t="s">
        <v>1557</v>
      </c>
      <c r="AH24" s="357"/>
      <c r="AI24" s="357"/>
      <c r="AJ24" s="357"/>
      <c r="AK24" s="357"/>
      <c r="AL24" s="357"/>
      <c r="AM24" s="357"/>
    </row>
    <row r="25" spans="2:39" ht="64.5" customHeight="1" x14ac:dyDescent="0.25">
      <c r="B25" s="301" t="s">
        <v>81</v>
      </c>
      <c r="C25" s="155" t="s">
        <v>82</v>
      </c>
      <c r="D25" s="189"/>
      <c r="E25" s="279" t="s">
        <v>83</v>
      </c>
      <c r="F25" s="279"/>
      <c r="G25" s="278" t="s">
        <v>84</v>
      </c>
      <c r="H25" s="128"/>
      <c r="I25" s="165"/>
      <c r="J25" s="165"/>
      <c r="K25" s="137">
        <f t="shared" si="8"/>
        <v>0</v>
      </c>
      <c r="L25" s="135"/>
      <c r="M25" s="135"/>
      <c r="N25" s="135"/>
      <c r="O25" s="135"/>
      <c r="P25" s="136"/>
      <c r="Q25" s="135"/>
      <c r="R25" s="136"/>
      <c r="T25" s="138" t="str">
        <f t="shared" si="9"/>
        <v/>
      </c>
      <c r="U25" s="160"/>
      <c r="V25" s="140" t="e">
        <f t="shared" si="10"/>
        <v>#DIV/0!</v>
      </c>
      <c r="W25" s="152"/>
      <c r="X25" s="48" t="e">
        <f t="shared" si="11"/>
        <v>#VALUE!</v>
      </c>
      <c r="Z25" s="355"/>
      <c r="AA25" s="355"/>
      <c r="AG25" s="357" t="s">
        <v>1558</v>
      </c>
      <c r="AH25" s="357"/>
      <c r="AI25" s="357"/>
      <c r="AJ25" s="357"/>
      <c r="AK25" s="357"/>
      <c r="AL25" s="357"/>
      <c r="AM25" s="357"/>
    </row>
    <row r="26" spans="2:39" ht="50.25" customHeight="1" x14ac:dyDescent="0.25">
      <c r="B26" s="301" t="s">
        <v>85</v>
      </c>
      <c r="C26" s="156" t="s">
        <v>86</v>
      </c>
      <c r="D26" s="189"/>
      <c r="E26" s="279" t="s">
        <v>87</v>
      </c>
      <c r="F26" s="279"/>
      <c r="G26" s="279"/>
      <c r="H26" s="128"/>
      <c r="I26" s="165"/>
      <c r="J26" s="165"/>
      <c r="K26" s="137">
        <f t="shared" si="8"/>
        <v>0</v>
      </c>
      <c r="L26" s="135"/>
      <c r="M26" s="135"/>
      <c r="N26" s="135"/>
      <c r="O26" s="135"/>
      <c r="P26" s="136"/>
      <c r="Q26" s="135"/>
      <c r="R26" s="136"/>
      <c r="T26" s="138" t="str">
        <f t="shared" si="9"/>
        <v/>
      </c>
      <c r="U26" s="160"/>
      <c r="V26" s="140" t="e">
        <f t="shared" si="10"/>
        <v>#DIV/0!</v>
      </c>
      <c r="W26" s="152"/>
      <c r="X26" s="48" t="e">
        <f t="shared" si="11"/>
        <v>#VALUE!</v>
      </c>
      <c r="Z26" s="355"/>
      <c r="AA26" s="355"/>
      <c r="AG26" s="357" t="s">
        <v>1559</v>
      </c>
      <c r="AH26" s="357"/>
      <c r="AI26" s="357"/>
      <c r="AJ26" s="357"/>
      <c r="AK26" s="357"/>
      <c r="AL26" s="357"/>
      <c r="AM26" s="357"/>
    </row>
    <row r="27" spans="2:39" ht="59.25" customHeight="1" x14ac:dyDescent="0.25">
      <c r="B27" s="301" t="s">
        <v>88</v>
      </c>
      <c r="C27" s="156" t="s">
        <v>89</v>
      </c>
      <c r="D27" s="189"/>
      <c r="E27" s="279" t="s">
        <v>90</v>
      </c>
      <c r="F27" s="279"/>
      <c r="G27" s="279"/>
      <c r="H27" s="128"/>
      <c r="I27" s="165"/>
      <c r="J27" s="165"/>
      <c r="K27" s="137">
        <f t="shared" si="8"/>
        <v>0</v>
      </c>
      <c r="L27" s="135"/>
      <c r="M27" s="135"/>
      <c r="N27" s="135"/>
      <c r="O27" s="135"/>
      <c r="P27" s="136"/>
      <c r="Q27" s="135"/>
      <c r="R27" s="136"/>
      <c r="T27" s="138" t="str">
        <f t="shared" si="9"/>
        <v/>
      </c>
      <c r="U27" s="160"/>
      <c r="V27" s="140" t="e">
        <f t="shared" si="10"/>
        <v>#DIV/0!</v>
      </c>
      <c r="W27" s="152"/>
      <c r="X27" s="48" t="e">
        <f t="shared" si="11"/>
        <v>#VALUE!</v>
      </c>
      <c r="Z27" s="355"/>
      <c r="AA27" s="355"/>
      <c r="AG27" s="357" t="s">
        <v>1560</v>
      </c>
      <c r="AH27" s="357"/>
      <c r="AI27" s="357"/>
      <c r="AJ27" s="357"/>
      <c r="AK27" s="357"/>
      <c r="AL27" s="357"/>
      <c r="AM27" s="357"/>
    </row>
    <row r="28" spans="2:39" ht="59.25" customHeight="1" x14ac:dyDescent="0.25">
      <c r="B28" s="301" t="s">
        <v>91</v>
      </c>
      <c r="C28" s="157" t="s">
        <v>92</v>
      </c>
      <c r="D28" s="189"/>
      <c r="E28" s="279" t="s">
        <v>93</v>
      </c>
      <c r="F28" s="279"/>
      <c r="G28" s="279"/>
      <c r="H28" s="128"/>
      <c r="I28" s="165"/>
      <c r="J28" s="165"/>
      <c r="K28" s="137">
        <f t="shared" si="8"/>
        <v>0</v>
      </c>
      <c r="L28" s="135"/>
      <c r="M28" s="135"/>
      <c r="N28" s="135"/>
      <c r="O28" s="135"/>
      <c r="P28" s="136"/>
      <c r="Q28" s="135"/>
      <c r="R28" s="136"/>
      <c r="T28" s="138" t="str">
        <f t="shared" si="9"/>
        <v/>
      </c>
      <c r="U28" s="160"/>
      <c r="V28" s="140" t="e">
        <f t="shared" si="10"/>
        <v>#DIV/0!</v>
      </c>
      <c r="W28" s="152"/>
      <c r="X28" s="48" t="e">
        <f t="shared" si="11"/>
        <v>#VALUE!</v>
      </c>
      <c r="Z28" s="355"/>
      <c r="AA28" s="355"/>
      <c r="AG28" s="358" t="s">
        <v>1561</v>
      </c>
      <c r="AH28" s="358"/>
      <c r="AI28" s="358"/>
      <c r="AJ28" s="358"/>
      <c r="AK28" s="358"/>
      <c r="AL28" s="358"/>
      <c r="AM28" s="358"/>
    </row>
    <row r="29" spans="2:39" ht="49.5" customHeight="1" x14ac:dyDescent="0.25">
      <c r="B29" s="301">
        <v>8</v>
      </c>
      <c r="C29" s="154" t="s">
        <v>94</v>
      </c>
      <c r="D29" s="189"/>
      <c r="E29" s="279" t="s">
        <v>95</v>
      </c>
      <c r="F29" s="279"/>
      <c r="G29" s="278" t="s">
        <v>96</v>
      </c>
      <c r="H29" s="128"/>
      <c r="I29" s="165"/>
      <c r="J29" s="137">
        <f>SUM(L29:Q29)</f>
        <v>0</v>
      </c>
      <c r="K29" s="137">
        <f t="shared" si="8"/>
        <v>0</v>
      </c>
      <c r="L29" s="135"/>
      <c r="M29" s="135"/>
      <c r="N29" s="135"/>
      <c r="O29" s="135"/>
      <c r="P29" s="136"/>
      <c r="Q29" s="135"/>
      <c r="R29" s="136"/>
      <c r="T29" s="138" t="str">
        <f t="shared" si="9"/>
        <v/>
      </c>
      <c r="U29" s="160" t="e">
        <f>1/$J$48</f>
        <v>#DIV/0!</v>
      </c>
      <c r="V29" s="140" t="e">
        <f t="shared" si="10"/>
        <v>#DIV/0!</v>
      </c>
      <c r="W29" s="199" t="e">
        <f>IF(R29=1,0,T29*U29)</f>
        <v>#VALUE!</v>
      </c>
      <c r="X29" s="48" t="e">
        <f t="shared" si="11"/>
        <v>#VALUE!</v>
      </c>
      <c r="Z29" s="355"/>
      <c r="AA29" s="355"/>
      <c r="AG29" s="357" t="s">
        <v>1562</v>
      </c>
      <c r="AH29" s="357"/>
      <c r="AI29" s="357"/>
      <c r="AJ29" s="357"/>
      <c r="AK29" s="357"/>
      <c r="AL29" s="357"/>
      <c r="AM29" s="357"/>
    </row>
    <row r="30" spans="2:39" ht="52.5" customHeight="1" x14ac:dyDescent="0.25">
      <c r="B30" s="301" t="s">
        <v>97</v>
      </c>
      <c r="C30" s="155" t="s">
        <v>98</v>
      </c>
      <c r="D30" s="189"/>
      <c r="E30" s="277" t="s">
        <v>99</v>
      </c>
      <c r="F30" s="279"/>
      <c r="G30" s="278" t="s">
        <v>100</v>
      </c>
      <c r="H30" s="128"/>
      <c r="I30" s="165"/>
      <c r="J30" s="165"/>
      <c r="K30" s="137">
        <f t="shared" si="8"/>
        <v>0</v>
      </c>
      <c r="L30" s="135"/>
      <c r="M30" s="135"/>
      <c r="N30" s="135"/>
      <c r="O30" s="135"/>
      <c r="P30" s="136"/>
      <c r="Q30" s="135"/>
      <c r="R30" s="136"/>
      <c r="T30" s="138" t="str">
        <f t="shared" si="9"/>
        <v/>
      </c>
      <c r="U30" s="160"/>
      <c r="V30" s="140" t="e">
        <f t="shared" si="10"/>
        <v>#DIV/0!</v>
      </c>
      <c r="W30" s="152"/>
      <c r="X30" s="48" t="e">
        <f t="shared" si="11"/>
        <v>#VALUE!</v>
      </c>
      <c r="Z30" s="355"/>
      <c r="AA30" s="355"/>
      <c r="AG30" s="357" t="s">
        <v>1563</v>
      </c>
      <c r="AH30" s="357"/>
      <c r="AI30" s="357"/>
      <c r="AJ30" s="357"/>
      <c r="AK30" s="357"/>
      <c r="AL30" s="357"/>
      <c r="AM30" s="357"/>
    </row>
    <row r="31" spans="2:39" ht="51.75" customHeight="1" x14ac:dyDescent="0.25">
      <c r="B31" s="301" t="s">
        <v>101</v>
      </c>
      <c r="C31" s="157" t="s">
        <v>102</v>
      </c>
      <c r="D31" s="189"/>
      <c r="E31" s="279" t="s">
        <v>103</v>
      </c>
      <c r="F31" s="279"/>
      <c r="G31" s="279"/>
      <c r="H31" s="128"/>
      <c r="I31" s="165"/>
      <c r="J31" s="165"/>
      <c r="K31" s="137">
        <f t="shared" si="8"/>
        <v>0</v>
      </c>
      <c r="L31" s="135"/>
      <c r="M31" s="135"/>
      <c r="N31" s="135"/>
      <c r="O31" s="135"/>
      <c r="P31" s="136"/>
      <c r="Q31" s="135"/>
      <c r="R31" s="136"/>
      <c r="T31" s="138" t="str">
        <f t="shared" si="9"/>
        <v/>
      </c>
      <c r="U31" s="160"/>
      <c r="V31" s="140" t="e">
        <f t="shared" si="10"/>
        <v>#DIV/0!</v>
      </c>
      <c r="W31" s="152"/>
      <c r="X31" s="48" t="e">
        <f t="shared" si="11"/>
        <v>#VALUE!</v>
      </c>
      <c r="Z31" s="355"/>
      <c r="AA31" s="355"/>
      <c r="AG31" s="357" t="s">
        <v>1564</v>
      </c>
      <c r="AH31" s="357"/>
      <c r="AI31" s="357"/>
      <c r="AJ31" s="357"/>
      <c r="AK31" s="357"/>
      <c r="AL31" s="357"/>
      <c r="AM31" s="357"/>
    </row>
    <row r="32" spans="2:39" ht="49.5" customHeight="1" x14ac:dyDescent="0.25">
      <c r="B32" s="301">
        <v>9</v>
      </c>
      <c r="C32" s="154" t="s">
        <v>104</v>
      </c>
      <c r="D32" s="189"/>
      <c r="E32" s="279" t="s">
        <v>105</v>
      </c>
      <c r="F32" s="279"/>
      <c r="G32" s="279"/>
      <c r="H32" s="133"/>
      <c r="I32" s="165"/>
      <c r="J32" s="137">
        <f>SUM(L32:Q32)</f>
        <v>0</v>
      </c>
      <c r="K32" s="137">
        <f t="shared" si="8"/>
        <v>0</v>
      </c>
      <c r="L32" s="135"/>
      <c r="M32" s="135"/>
      <c r="N32" s="135"/>
      <c r="O32" s="135"/>
      <c r="P32" s="136"/>
      <c r="Q32" s="135"/>
      <c r="R32" s="136"/>
      <c r="T32" s="138" t="str">
        <f t="shared" si="9"/>
        <v/>
      </c>
      <c r="U32" s="160" t="e">
        <f>1/$J$48</f>
        <v>#DIV/0!</v>
      </c>
      <c r="V32" s="140" t="e">
        <f t="shared" si="10"/>
        <v>#DIV/0!</v>
      </c>
      <c r="W32" s="199" t="e">
        <f>IF(R32=1,0,T32*U32)</f>
        <v>#VALUE!</v>
      </c>
      <c r="X32" s="48" t="e">
        <f t="shared" si="11"/>
        <v>#VALUE!</v>
      </c>
      <c r="Z32" s="355"/>
      <c r="AA32" s="355"/>
      <c r="AG32" s="345"/>
      <c r="AH32" s="345"/>
      <c r="AI32" s="345"/>
      <c r="AJ32" s="345"/>
      <c r="AK32" s="345"/>
      <c r="AL32" s="345"/>
      <c r="AM32" s="345"/>
    </row>
    <row r="33" spans="2:41" ht="62.25" customHeight="1" x14ac:dyDescent="0.25">
      <c r="B33" s="301" t="s">
        <v>106</v>
      </c>
      <c r="C33" s="155" t="s">
        <v>107</v>
      </c>
      <c r="D33" s="189"/>
      <c r="E33" s="279" t="s">
        <v>108</v>
      </c>
      <c r="F33" s="279"/>
      <c r="G33" s="278" t="s">
        <v>109</v>
      </c>
      <c r="H33" s="128"/>
      <c r="I33" s="165"/>
      <c r="J33" s="165"/>
      <c r="K33" s="137">
        <f t="shared" si="8"/>
        <v>0</v>
      </c>
      <c r="L33" s="135"/>
      <c r="M33" s="135"/>
      <c r="N33" s="135"/>
      <c r="O33" s="135"/>
      <c r="P33" s="136"/>
      <c r="Q33" s="135"/>
      <c r="R33" s="136"/>
      <c r="T33" s="138" t="str">
        <f t="shared" si="9"/>
        <v/>
      </c>
      <c r="U33" s="160"/>
      <c r="V33" s="140" t="e">
        <f t="shared" si="10"/>
        <v>#DIV/0!</v>
      </c>
      <c r="W33" s="152"/>
      <c r="X33" s="48" t="e">
        <f t="shared" si="11"/>
        <v>#VALUE!</v>
      </c>
      <c r="Z33" s="355"/>
      <c r="AA33" s="355"/>
      <c r="AG33" s="357" t="s">
        <v>1565</v>
      </c>
      <c r="AH33" s="357"/>
      <c r="AI33" s="357"/>
      <c r="AJ33" s="357"/>
      <c r="AK33" s="357"/>
      <c r="AL33" s="357"/>
      <c r="AM33" s="357"/>
    </row>
    <row r="34" spans="2:41" ht="50.25" customHeight="1" x14ac:dyDescent="0.25">
      <c r="B34" s="301" t="s">
        <v>110</v>
      </c>
      <c r="C34" s="157" t="s">
        <v>111</v>
      </c>
      <c r="D34" s="189"/>
      <c r="E34" s="279" t="s">
        <v>112</v>
      </c>
      <c r="F34" s="279"/>
      <c r="G34" s="279"/>
      <c r="H34" s="128"/>
      <c r="I34" s="165"/>
      <c r="J34" s="165"/>
      <c r="K34" s="137">
        <f t="shared" si="8"/>
        <v>0</v>
      </c>
      <c r="L34" s="135"/>
      <c r="M34" s="135"/>
      <c r="N34" s="135"/>
      <c r="O34" s="135"/>
      <c r="P34" s="136"/>
      <c r="Q34" s="135"/>
      <c r="R34" s="136"/>
      <c r="T34" s="138" t="str">
        <f t="shared" si="9"/>
        <v/>
      </c>
      <c r="U34" s="160"/>
      <c r="V34" s="140" t="e">
        <f t="shared" si="10"/>
        <v>#DIV/0!</v>
      </c>
      <c r="W34" s="152"/>
      <c r="X34" s="48" t="e">
        <f t="shared" si="11"/>
        <v>#VALUE!</v>
      </c>
      <c r="Z34" s="355"/>
      <c r="AA34" s="355"/>
      <c r="AG34" s="357" t="s">
        <v>1566</v>
      </c>
      <c r="AH34" s="357"/>
      <c r="AI34" s="357"/>
      <c r="AJ34" s="357"/>
      <c r="AK34" s="357"/>
      <c r="AL34" s="357"/>
      <c r="AM34" s="357"/>
    </row>
    <row r="35" spans="2:41" ht="60.75" customHeight="1" x14ac:dyDescent="0.25">
      <c r="B35" s="301">
        <v>10</v>
      </c>
      <c r="C35" s="154" t="s">
        <v>113</v>
      </c>
      <c r="D35" s="189"/>
      <c r="E35" s="279" t="s">
        <v>114</v>
      </c>
      <c r="F35" s="279"/>
      <c r="G35" s="279"/>
      <c r="H35" s="128"/>
      <c r="I35" s="165"/>
      <c r="J35" s="137">
        <f>SUM(L35:Q35)</f>
        <v>0</v>
      </c>
      <c r="K35" s="137">
        <f t="shared" si="8"/>
        <v>0</v>
      </c>
      <c r="L35" s="135"/>
      <c r="M35" s="135"/>
      <c r="N35" s="135"/>
      <c r="O35" s="135"/>
      <c r="P35" s="136"/>
      <c r="Q35" s="135"/>
      <c r="R35" s="136"/>
      <c r="T35" s="138" t="str">
        <f t="shared" si="9"/>
        <v/>
      </c>
      <c r="U35" s="160" t="e">
        <f>1/$J$48</f>
        <v>#DIV/0!</v>
      </c>
      <c r="V35" s="140" t="e">
        <f t="shared" si="10"/>
        <v>#DIV/0!</v>
      </c>
      <c r="W35" s="199" t="e">
        <f>IF(R35=1,0,T35*U35)</f>
        <v>#VALUE!</v>
      </c>
      <c r="X35" s="48" t="e">
        <f t="shared" si="11"/>
        <v>#VALUE!</v>
      </c>
      <c r="Z35" s="355"/>
      <c r="AA35" s="355"/>
      <c r="AG35" s="357" t="s">
        <v>1567</v>
      </c>
      <c r="AH35" s="357"/>
      <c r="AI35" s="357"/>
      <c r="AJ35" s="357"/>
      <c r="AK35" s="357"/>
      <c r="AL35" s="357"/>
      <c r="AM35" s="357"/>
    </row>
    <row r="36" spans="2:41" ht="48" customHeight="1" x14ac:dyDescent="0.25">
      <c r="B36" s="301">
        <v>11</v>
      </c>
      <c r="C36" s="154" t="s">
        <v>115</v>
      </c>
      <c r="D36" s="189"/>
      <c r="E36" s="279"/>
      <c r="F36" s="279"/>
      <c r="G36" s="279"/>
      <c r="H36" s="128"/>
      <c r="I36" s="165"/>
      <c r="J36" s="137">
        <f>SUM(L36:Q36)</f>
        <v>0</v>
      </c>
      <c r="K36" s="137">
        <f t="shared" si="8"/>
        <v>0</v>
      </c>
      <c r="L36" s="135"/>
      <c r="M36" s="135"/>
      <c r="N36" s="135"/>
      <c r="O36" s="135"/>
      <c r="P36" s="136"/>
      <c r="Q36" s="135"/>
      <c r="R36" s="136"/>
      <c r="T36" s="138" t="str">
        <f t="shared" si="9"/>
        <v/>
      </c>
      <c r="U36" s="160" t="e">
        <f>1/$J$48</f>
        <v>#DIV/0!</v>
      </c>
      <c r="V36" s="140" t="e">
        <f t="shared" si="10"/>
        <v>#DIV/0!</v>
      </c>
      <c r="W36" s="199" t="e">
        <f>IF(R36=1,0,T36*U36)</f>
        <v>#VALUE!</v>
      </c>
      <c r="X36" s="48" t="e">
        <f t="shared" si="11"/>
        <v>#VALUE!</v>
      </c>
      <c r="Z36" s="355"/>
      <c r="AA36" s="355"/>
      <c r="AG36" s="357" t="s">
        <v>1568</v>
      </c>
      <c r="AH36" s="357"/>
      <c r="AI36" s="357"/>
      <c r="AJ36" s="357"/>
      <c r="AK36" s="357"/>
      <c r="AL36" s="357"/>
      <c r="AM36" s="357"/>
    </row>
    <row r="37" spans="2:41" ht="50.25" customHeight="1" x14ac:dyDescent="0.25">
      <c r="B37" s="301">
        <v>12</v>
      </c>
      <c r="C37" s="154" t="s">
        <v>116</v>
      </c>
      <c r="D37" s="189"/>
      <c r="E37" s="279"/>
      <c r="F37" s="279"/>
      <c r="G37" s="279" t="s">
        <v>117</v>
      </c>
      <c r="H37" s="128"/>
      <c r="I37" s="165"/>
      <c r="J37" s="137">
        <f>SUM(L37:Q37)</f>
        <v>0</v>
      </c>
      <c r="K37" s="137">
        <f t="shared" si="8"/>
        <v>0</v>
      </c>
      <c r="L37" s="135"/>
      <c r="M37" s="135"/>
      <c r="N37" s="135"/>
      <c r="O37" s="135"/>
      <c r="P37" s="136"/>
      <c r="Q37" s="135"/>
      <c r="R37" s="136"/>
      <c r="T37" s="138" t="str">
        <f t="shared" si="9"/>
        <v/>
      </c>
      <c r="U37" s="160" t="e">
        <f>1/$J$48</f>
        <v>#DIV/0!</v>
      </c>
      <c r="V37" s="140" t="e">
        <f t="shared" si="10"/>
        <v>#DIV/0!</v>
      </c>
      <c r="W37" s="199" t="e">
        <f>IF(R37=1,0,T37*U37)</f>
        <v>#VALUE!</v>
      </c>
      <c r="X37" s="48" t="e">
        <f t="shared" si="11"/>
        <v>#VALUE!</v>
      </c>
      <c r="Z37" s="355"/>
      <c r="AA37" s="355"/>
      <c r="AG37" s="365" t="s">
        <v>1569</v>
      </c>
      <c r="AH37" s="365"/>
      <c r="AI37" s="365"/>
      <c r="AJ37" s="365"/>
      <c r="AK37" s="365"/>
      <c r="AL37" s="365"/>
      <c r="AM37" s="365"/>
      <c r="AO37" s="251"/>
    </row>
    <row r="38" spans="2:41" ht="60" customHeight="1" x14ac:dyDescent="0.25">
      <c r="B38" s="301">
        <v>13</v>
      </c>
      <c r="C38" s="154" t="s">
        <v>118</v>
      </c>
      <c r="D38" s="189"/>
      <c r="E38" s="279" t="s">
        <v>119</v>
      </c>
      <c r="F38" s="279"/>
      <c r="G38" s="278" t="s">
        <v>120</v>
      </c>
      <c r="H38" s="128"/>
      <c r="I38" s="165"/>
      <c r="J38" s="137">
        <f>SUM(L38:Q38)</f>
        <v>0</v>
      </c>
      <c r="K38" s="137">
        <f t="shared" si="8"/>
        <v>0</v>
      </c>
      <c r="L38" s="135"/>
      <c r="M38" s="135"/>
      <c r="N38" s="135"/>
      <c r="O38" s="135"/>
      <c r="P38" s="136"/>
      <c r="Q38" s="135"/>
      <c r="R38" s="136"/>
      <c r="T38" s="138" t="str">
        <f t="shared" si="9"/>
        <v/>
      </c>
      <c r="U38" s="160" t="e">
        <f>1/$J$48</f>
        <v>#DIV/0!</v>
      </c>
      <c r="V38" s="140" t="e">
        <f t="shared" si="10"/>
        <v>#DIV/0!</v>
      </c>
      <c r="W38" s="199" t="e">
        <f>IF(R38=1,0,T38*U38)</f>
        <v>#VALUE!</v>
      </c>
      <c r="X38" s="48" t="e">
        <f t="shared" si="11"/>
        <v>#VALUE!</v>
      </c>
      <c r="Z38" s="355"/>
      <c r="AA38" s="355"/>
      <c r="AG38" s="358" t="s">
        <v>1570</v>
      </c>
      <c r="AH38" s="358"/>
      <c r="AI38" s="358"/>
      <c r="AJ38" s="358"/>
      <c r="AK38" s="358"/>
      <c r="AL38" s="358"/>
      <c r="AM38" s="358"/>
    </row>
    <row r="39" spans="2:41" ht="45" customHeight="1" x14ac:dyDescent="0.25">
      <c r="B39" s="301" t="s">
        <v>121</v>
      </c>
      <c r="C39" s="155" t="s">
        <v>122</v>
      </c>
      <c r="D39" s="189"/>
      <c r="E39" s="279" t="s">
        <v>123</v>
      </c>
      <c r="F39" s="279"/>
      <c r="G39" s="279"/>
      <c r="H39" s="128"/>
      <c r="I39" s="165"/>
      <c r="J39" s="165"/>
      <c r="K39" s="137">
        <f t="shared" si="8"/>
        <v>0</v>
      </c>
      <c r="L39" s="135"/>
      <c r="M39" s="135"/>
      <c r="N39" s="135"/>
      <c r="O39" s="135"/>
      <c r="P39" s="136"/>
      <c r="Q39" s="135"/>
      <c r="R39" s="136"/>
      <c r="T39" s="138" t="str">
        <f t="shared" si="9"/>
        <v/>
      </c>
      <c r="U39" s="160"/>
      <c r="V39" s="140" t="e">
        <f t="shared" si="10"/>
        <v>#DIV/0!</v>
      </c>
      <c r="W39" s="152"/>
      <c r="X39" s="48" t="e">
        <f t="shared" si="11"/>
        <v>#VALUE!</v>
      </c>
      <c r="Z39" s="355"/>
      <c r="AA39" s="355"/>
      <c r="AG39" s="357" t="s">
        <v>1571</v>
      </c>
      <c r="AH39" s="357"/>
      <c r="AI39" s="357"/>
      <c r="AJ39" s="357"/>
      <c r="AK39" s="357"/>
      <c r="AL39" s="357"/>
      <c r="AM39" s="357"/>
    </row>
    <row r="40" spans="2:41" ht="51.75" customHeight="1" x14ac:dyDescent="0.25">
      <c r="B40" s="301" t="s">
        <v>124</v>
      </c>
      <c r="C40" s="156" t="s">
        <v>125</v>
      </c>
      <c r="D40" s="189"/>
      <c r="E40" s="279" t="s">
        <v>126</v>
      </c>
      <c r="F40" s="279"/>
      <c r="G40" s="279"/>
      <c r="H40" s="139"/>
      <c r="I40" s="165"/>
      <c r="J40" s="165"/>
      <c r="K40" s="137">
        <f t="shared" si="8"/>
        <v>0</v>
      </c>
      <c r="L40" s="135"/>
      <c r="M40" s="135"/>
      <c r="N40" s="135"/>
      <c r="O40" s="135"/>
      <c r="P40" s="136"/>
      <c r="Q40" s="135"/>
      <c r="R40" s="136"/>
      <c r="T40" s="138" t="str">
        <f t="shared" si="9"/>
        <v/>
      </c>
      <c r="U40" s="160"/>
      <c r="V40" s="140" t="e">
        <f t="shared" si="10"/>
        <v>#DIV/0!</v>
      </c>
      <c r="W40" s="152"/>
      <c r="X40" s="48" t="e">
        <f t="shared" si="11"/>
        <v>#VALUE!</v>
      </c>
      <c r="Z40" s="355"/>
      <c r="AA40" s="355"/>
      <c r="AG40" s="357" t="s">
        <v>1572</v>
      </c>
      <c r="AH40" s="357"/>
      <c r="AI40" s="357"/>
      <c r="AJ40" s="357"/>
      <c r="AK40" s="357"/>
      <c r="AL40" s="357"/>
      <c r="AM40" s="357"/>
    </row>
    <row r="41" spans="2:41" ht="51" customHeight="1" x14ac:dyDescent="0.25">
      <c r="B41" s="301" t="s">
        <v>127</v>
      </c>
      <c r="C41" s="156" t="s">
        <v>128</v>
      </c>
      <c r="D41" s="189"/>
      <c r="E41" s="279" t="s">
        <v>129</v>
      </c>
      <c r="F41" s="279"/>
      <c r="G41" s="279"/>
      <c r="H41" s="128"/>
      <c r="I41" s="165"/>
      <c r="J41" s="165"/>
      <c r="K41" s="137">
        <f t="shared" si="8"/>
        <v>0</v>
      </c>
      <c r="L41" s="135"/>
      <c r="M41" s="135"/>
      <c r="N41" s="135"/>
      <c r="O41" s="135"/>
      <c r="P41" s="136"/>
      <c r="Q41" s="135"/>
      <c r="R41" s="136"/>
      <c r="T41" s="138" t="str">
        <f t="shared" si="9"/>
        <v/>
      </c>
      <c r="U41" s="160"/>
      <c r="V41" s="140" t="e">
        <f t="shared" si="10"/>
        <v>#DIV/0!</v>
      </c>
      <c r="W41" s="152"/>
      <c r="X41" s="48" t="e">
        <f t="shared" si="11"/>
        <v>#VALUE!</v>
      </c>
      <c r="Z41" s="355"/>
      <c r="AA41" s="355"/>
      <c r="AG41" s="357" t="s">
        <v>1573</v>
      </c>
      <c r="AH41" s="357"/>
      <c r="AI41" s="357"/>
      <c r="AJ41" s="357"/>
      <c r="AK41" s="357"/>
      <c r="AL41" s="357"/>
      <c r="AM41" s="357"/>
    </row>
    <row r="42" spans="2:41" ht="46.5" customHeight="1" x14ac:dyDescent="0.25">
      <c r="B42" s="301" t="s">
        <v>130</v>
      </c>
      <c r="C42" s="156" t="s">
        <v>131</v>
      </c>
      <c r="D42" s="189"/>
      <c r="E42" s="279" t="s">
        <v>132</v>
      </c>
      <c r="F42" s="279"/>
      <c r="G42" s="279"/>
      <c r="H42" s="128"/>
      <c r="I42" s="165"/>
      <c r="J42" s="165"/>
      <c r="K42" s="137">
        <f t="shared" si="8"/>
        <v>0</v>
      </c>
      <c r="L42" s="135"/>
      <c r="M42" s="135"/>
      <c r="N42" s="135"/>
      <c r="O42" s="135"/>
      <c r="P42" s="136"/>
      <c r="Q42" s="135"/>
      <c r="R42" s="136"/>
      <c r="T42" s="138" t="str">
        <f t="shared" si="9"/>
        <v/>
      </c>
      <c r="U42" s="160"/>
      <c r="V42" s="140" t="e">
        <f t="shared" si="10"/>
        <v>#DIV/0!</v>
      </c>
      <c r="W42" s="152"/>
      <c r="X42" s="48" t="e">
        <f t="shared" si="11"/>
        <v>#VALUE!</v>
      </c>
      <c r="Z42" s="355"/>
      <c r="AA42" s="355"/>
      <c r="AG42" s="357" t="s">
        <v>1574</v>
      </c>
      <c r="AH42" s="357"/>
      <c r="AI42" s="357"/>
      <c r="AJ42" s="357"/>
      <c r="AK42" s="357"/>
      <c r="AL42" s="357"/>
      <c r="AM42" s="357"/>
    </row>
    <row r="43" spans="2:41" ht="50.25" customHeight="1" x14ac:dyDescent="0.25">
      <c r="B43" s="301" t="s">
        <v>133</v>
      </c>
      <c r="C43" s="156" t="s">
        <v>134</v>
      </c>
      <c r="D43" s="189"/>
      <c r="E43" s="279" t="s">
        <v>135</v>
      </c>
      <c r="F43" s="279"/>
      <c r="G43" s="279"/>
      <c r="H43" s="128"/>
      <c r="I43" s="165"/>
      <c r="J43" s="165"/>
      <c r="K43" s="137">
        <f t="shared" si="8"/>
        <v>0</v>
      </c>
      <c r="L43" s="135"/>
      <c r="M43" s="135"/>
      <c r="N43" s="135"/>
      <c r="O43" s="135"/>
      <c r="P43" s="136"/>
      <c r="Q43" s="135"/>
      <c r="R43" s="136"/>
      <c r="T43" s="138" t="str">
        <f t="shared" si="9"/>
        <v/>
      </c>
      <c r="U43" s="160"/>
      <c r="V43" s="140" t="e">
        <f t="shared" si="10"/>
        <v>#DIV/0!</v>
      </c>
      <c r="W43" s="152"/>
      <c r="X43" s="48" t="e">
        <f t="shared" si="11"/>
        <v>#VALUE!</v>
      </c>
      <c r="Z43" s="355"/>
      <c r="AA43" s="355"/>
      <c r="AG43" s="357" t="s">
        <v>1575</v>
      </c>
      <c r="AH43" s="357"/>
      <c r="AI43" s="357"/>
      <c r="AJ43" s="357"/>
      <c r="AK43" s="357"/>
      <c r="AL43" s="357"/>
      <c r="AM43" s="357"/>
    </row>
    <row r="44" spans="2:41" ht="51" customHeight="1" x14ac:dyDescent="0.25">
      <c r="B44" s="301" t="s">
        <v>136</v>
      </c>
      <c r="C44" s="156" t="s">
        <v>137</v>
      </c>
      <c r="D44" s="189"/>
      <c r="E44" s="279" t="s">
        <v>138</v>
      </c>
      <c r="F44" s="279"/>
      <c r="G44" s="279"/>
      <c r="H44" s="134"/>
      <c r="I44" s="165"/>
      <c r="J44" s="165"/>
      <c r="K44" s="137">
        <f t="shared" si="8"/>
        <v>0</v>
      </c>
      <c r="L44" s="135"/>
      <c r="M44" s="135"/>
      <c r="N44" s="135"/>
      <c r="O44" s="135"/>
      <c r="P44" s="136"/>
      <c r="Q44" s="135"/>
      <c r="R44" s="136"/>
      <c r="T44" s="138" t="str">
        <f t="shared" si="9"/>
        <v/>
      </c>
      <c r="U44" s="160"/>
      <c r="V44" s="140" t="e">
        <f t="shared" si="10"/>
        <v>#DIV/0!</v>
      </c>
      <c r="W44" s="152"/>
      <c r="X44" s="48" t="e">
        <f t="shared" si="11"/>
        <v>#VALUE!</v>
      </c>
      <c r="Z44" s="355"/>
      <c r="AA44" s="355"/>
      <c r="AG44" s="357" t="s">
        <v>1576</v>
      </c>
      <c r="AH44" s="357"/>
      <c r="AI44" s="357"/>
      <c r="AJ44" s="357"/>
      <c r="AK44" s="357"/>
      <c r="AL44" s="357"/>
      <c r="AM44" s="357"/>
    </row>
    <row r="45" spans="2:41" ht="52.5" customHeight="1" x14ac:dyDescent="0.25">
      <c r="B45" s="301" t="s">
        <v>139</v>
      </c>
      <c r="C45" s="156" t="s">
        <v>140</v>
      </c>
      <c r="D45" s="189"/>
      <c r="E45" s="279" t="s">
        <v>141</v>
      </c>
      <c r="F45" s="279"/>
      <c r="G45" s="279"/>
      <c r="H45" s="133"/>
      <c r="I45" s="165"/>
      <c r="J45" s="165"/>
      <c r="K45" s="137">
        <f t="shared" si="8"/>
        <v>0</v>
      </c>
      <c r="L45" s="135"/>
      <c r="M45" s="135"/>
      <c r="N45" s="135"/>
      <c r="O45" s="135"/>
      <c r="P45" s="136"/>
      <c r="Q45" s="135"/>
      <c r="R45" s="136"/>
      <c r="T45" s="138" t="str">
        <f t="shared" si="9"/>
        <v/>
      </c>
      <c r="U45" s="160"/>
      <c r="V45" s="140" t="e">
        <f t="shared" si="10"/>
        <v>#DIV/0!</v>
      </c>
      <c r="W45" s="152"/>
      <c r="X45" s="48" t="e">
        <f t="shared" si="11"/>
        <v>#VALUE!</v>
      </c>
      <c r="Z45" s="355"/>
      <c r="AA45" s="355"/>
      <c r="AG45" s="357" t="s">
        <v>1577</v>
      </c>
      <c r="AH45" s="357"/>
      <c r="AI45" s="357"/>
      <c r="AJ45" s="357"/>
      <c r="AK45" s="357"/>
      <c r="AL45" s="357"/>
      <c r="AM45" s="357"/>
    </row>
    <row r="46" spans="2:41" ht="50.25" customHeight="1" x14ac:dyDescent="0.25">
      <c r="B46" s="301" t="s">
        <v>142</v>
      </c>
      <c r="C46" s="156" t="s">
        <v>143</v>
      </c>
      <c r="D46" s="189"/>
      <c r="E46" s="279" t="s">
        <v>144</v>
      </c>
      <c r="F46" s="279"/>
      <c r="G46" s="279"/>
      <c r="H46" s="139"/>
      <c r="I46" s="165"/>
      <c r="J46" s="165"/>
      <c r="K46" s="137">
        <f t="shared" si="8"/>
        <v>0</v>
      </c>
      <c r="L46" s="135"/>
      <c r="M46" s="135"/>
      <c r="N46" s="135"/>
      <c r="O46" s="135"/>
      <c r="P46" s="136"/>
      <c r="Q46" s="135"/>
      <c r="R46" s="136"/>
      <c r="T46" s="138" t="str">
        <f t="shared" si="9"/>
        <v/>
      </c>
      <c r="U46" s="160"/>
      <c r="V46" s="140" t="e">
        <f t="shared" si="10"/>
        <v>#DIV/0!</v>
      </c>
      <c r="W46" s="152"/>
      <c r="X46" s="48" t="e">
        <f t="shared" si="11"/>
        <v>#VALUE!</v>
      </c>
      <c r="Z46" s="355"/>
      <c r="AA46" s="355"/>
      <c r="AG46" s="357" t="s">
        <v>1578</v>
      </c>
      <c r="AH46" s="357"/>
      <c r="AI46" s="357"/>
      <c r="AJ46" s="357"/>
      <c r="AK46" s="357"/>
      <c r="AL46" s="357"/>
      <c r="AM46" s="357"/>
    </row>
    <row r="47" spans="2:41" ht="56.25" customHeight="1" x14ac:dyDescent="0.25">
      <c r="B47" s="301" t="s">
        <v>145</v>
      </c>
      <c r="C47" s="157" t="s">
        <v>146</v>
      </c>
      <c r="D47" s="189"/>
      <c r="E47" s="279" t="s">
        <v>147</v>
      </c>
      <c r="F47" s="279"/>
      <c r="G47" s="279"/>
      <c r="H47" s="139"/>
      <c r="I47" s="165"/>
      <c r="J47" s="165"/>
      <c r="K47" s="137">
        <f t="shared" si="8"/>
        <v>0</v>
      </c>
      <c r="L47" s="135"/>
      <c r="M47" s="135"/>
      <c r="N47" s="135"/>
      <c r="O47" s="135"/>
      <c r="P47" s="136"/>
      <c r="Q47" s="135"/>
      <c r="R47" s="136"/>
      <c r="T47" s="138" t="str">
        <f t="shared" si="9"/>
        <v/>
      </c>
      <c r="U47" s="160"/>
      <c r="V47" s="140" t="e">
        <f t="shared" si="10"/>
        <v>#DIV/0!</v>
      </c>
      <c r="W47" s="152"/>
      <c r="X47" s="48" t="e">
        <f t="shared" si="11"/>
        <v>#VALUE!</v>
      </c>
      <c r="Z47" s="355"/>
      <c r="AA47" s="355"/>
      <c r="AG47" s="357" t="s">
        <v>1579</v>
      </c>
      <c r="AH47" s="357"/>
      <c r="AI47" s="357"/>
      <c r="AJ47" s="357"/>
      <c r="AK47" s="357"/>
      <c r="AL47" s="357"/>
      <c r="AM47" s="357"/>
    </row>
    <row r="48" spans="2:41" x14ac:dyDescent="0.25">
      <c r="C48" s="165"/>
      <c r="D48" s="191"/>
      <c r="E48" s="165"/>
      <c r="F48" s="165"/>
      <c r="G48" s="165"/>
      <c r="J48" s="163">
        <f>SUM(J10:J47)</f>
        <v>0</v>
      </c>
      <c r="K48" s="163">
        <f>SUM(K10:K47)</f>
        <v>0</v>
      </c>
      <c r="W48" s="184" t="e">
        <f>SUM(W10:W47)</f>
        <v>#VALUE!</v>
      </c>
      <c r="X48" s="184" t="e">
        <f>SUM(X10:X47)</f>
        <v>#VALUE!</v>
      </c>
      <c r="Z48" s="180"/>
      <c r="AA48" s="180"/>
    </row>
    <row r="49" spans="3:33" x14ac:dyDescent="0.25">
      <c r="C49" s="165"/>
      <c r="D49" s="191"/>
      <c r="E49" s="165"/>
      <c r="F49" s="165"/>
      <c r="G49" s="165"/>
      <c r="S49" s="131" t="s">
        <v>148</v>
      </c>
      <c r="T49" s="142">
        <f>SUMIF(J48,13-X51,W48)</f>
        <v>0</v>
      </c>
      <c r="Z49" s="180"/>
      <c r="AA49" s="180"/>
    </row>
    <row r="50" spans="3:33" x14ac:dyDescent="0.25">
      <c r="C50" s="165"/>
      <c r="D50" s="191"/>
      <c r="E50" s="165"/>
      <c r="F50" s="165"/>
      <c r="G50" s="165"/>
      <c r="S50" s="131" t="s">
        <v>149</v>
      </c>
      <c r="T50" s="142">
        <f>SUMIF(K48,38-X52,X48)</f>
        <v>0</v>
      </c>
      <c r="Y50" s="141"/>
    </row>
    <row r="51" spans="3:33" x14ac:dyDescent="0.25">
      <c r="C51" s="165"/>
      <c r="D51" s="191"/>
      <c r="E51" s="165"/>
      <c r="F51" s="165"/>
      <c r="G51" s="165"/>
      <c r="W51" s="163" t="s">
        <v>156</v>
      </c>
      <c r="X51" s="163">
        <f>SUM(R10:R12,R16,R18,R22,R24,R29,R32,'D5'!R12,'D5'!R14,R35:R38,'D5'!R54)</f>
        <v>0</v>
      </c>
      <c r="Y51" s="141"/>
    </row>
    <row r="52" spans="3:33" x14ac:dyDescent="0.25">
      <c r="C52" s="165"/>
      <c r="D52" s="191"/>
      <c r="E52" s="165"/>
      <c r="F52" s="165"/>
      <c r="G52" s="165"/>
      <c r="W52" s="163" t="s">
        <v>157</v>
      </c>
      <c r="X52" s="163">
        <f>SUM('D5'!R53:R53,R10:R47)</f>
        <v>0</v>
      </c>
    </row>
    <row r="53" spans="3:33" ht="13.5" customHeight="1" x14ac:dyDescent="0.25">
      <c r="C53" s="165"/>
      <c r="D53" s="191"/>
      <c r="E53" s="165"/>
      <c r="F53" s="165"/>
      <c r="G53" s="165"/>
    </row>
    <row r="54" spans="3:33" x14ac:dyDescent="0.25">
      <c r="C54" s="165"/>
      <c r="D54" s="191"/>
      <c r="E54" s="165"/>
      <c r="F54" s="165"/>
      <c r="G54" s="165"/>
    </row>
    <row r="61" spans="3:33" ht="22.5" customHeight="1" x14ac:dyDescent="0.25">
      <c r="AB61" s="164"/>
      <c r="AC61" s="164"/>
      <c r="AD61" s="164"/>
    </row>
    <row r="63" spans="3:33" ht="15" customHeight="1" x14ac:dyDescent="0.25">
      <c r="AB63" s="164"/>
      <c r="AC63" s="164"/>
      <c r="AD63" s="164"/>
      <c r="AE63" s="164"/>
      <c r="AF63" s="164"/>
      <c r="AG63" s="164"/>
    </row>
  </sheetData>
  <sheetProtection formatCells="0" formatColumns="0" formatRows="0" insertColumns="0" insertRows="0" insertHyperlinks="0" deleteColumns="0" deleteRows="0" sort="0" autoFilter="0" pivotTables="0"/>
  <mergeCells count="78">
    <mergeCell ref="C6:R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 ref="AG47:AM47"/>
    <mergeCell ref="AG39:AM39"/>
    <mergeCell ref="AG40:AM40"/>
    <mergeCell ref="AG41:AM41"/>
    <mergeCell ref="AG42:AM42"/>
    <mergeCell ref="AG43:AM43"/>
    <mergeCell ref="AG44:AM44"/>
    <mergeCell ref="AG46:AM46"/>
    <mergeCell ref="AG28:AM28"/>
    <mergeCell ref="AG29:AM29"/>
    <mergeCell ref="AG30:AM30"/>
    <mergeCell ref="Z18:AA18"/>
    <mergeCell ref="AG23:AM23"/>
    <mergeCell ref="AG24:AM24"/>
    <mergeCell ref="AG19:AM19"/>
    <mergeCell ref="AG18:AM18"/>
    <mergeCell ref="Z16:AA16"/>
    <mergeCell ref="Z17:AA17"/>
    <mergeCell ref="G7:G8"/>
    <mergeCell ref="C7:C8"/>
    <mergeCell ref="T7:V7"/>
    <mergeCell ref="E7:E8"/>
    <mergeCell ref="J7:R7"/>
    <mergeCell ref="AG7:AM8"/>
    <mergeCell ref="AG12:AL12"/>
    <mergeCell ref="Z13:AA13"/>
    <mergeCell ref="Z14:AA14"/>
    <mergeCell ref="Z15:AA15"/>
    <mergeCell ref="Z10:AA10"/>
    <mergeCell ref="Z11:AA11"/>
    <mergeCell ref="Z12:AA12"/>
    <mergeCell ref="AG15:AM15"/>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Z32:AA32"/>
    <mergeCell ref="Z33:AA33"/>
    <mergeCell ref="Z34:AA34"/>
    <mergeCell ref="Z42:AA42"/>
    <mergeCell ref="Z43:AA43"/>
    <mergeCell ref="Z35:AA35"/>
    <mergeCell ref="Z36:AA36"/>
    <mergeCell ref="Z47:AA47"/>
    <mergeCell ref="Z37:AA37"/>
    <mergeCell ref="Z38:AA38"/>
    <mergeCell ref="Z39:AA39"/>
    <mergeCell ref="Z40:AA40"/>
    <mergeCell ref="Z46:AA46"/>
    <mergeCell ref="Z41:AA41"/>
    <mergeCell ref="Z45:AA45"/>
    <mergeCell ref="Z44:AA44"/>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70" zoomScaleNormal="70" zoomScaleSheetLayoutView="90" workbookViewId="0">
      <pane ySplit="8" topLeftCell="A15" activePane="bottomLeft" state="frozen"/>
      <selection pane="bottomLeft" activeCell="C17" sqref="C17"/>
    </sheetView>
  </sheetViews>
  <sheetFormatPr defaultRowHeight="15" outlineLevelCol="1" x14ac:dyDescent="0.25"/>
  <cols>
    <col min="1" max="1" width="2" style="163" customWidth="1"/>
    <col min="2" max="2" width="4.5703125" style="163" customWidth="1"/>
    <col min="3" max="3" width="65.85546875" style="163" customWidth="1"/>
    <col min="4" max="4" width="2" style="163" customWidth="1" outlineLevel="1"/>
    <col min="5" max="5" width="5.5703125" style="163" customWidth="1" outlineLevel="1"/>
    <col min="6" max="6" width="2.7109375" style="163" customWidth="1" outlineLevel="1"/>
    <col min="7" max="7" width="6.14062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5.7109375" style="163" customWidth="1"/>
    <col min="20" max="20" width="13.28515625" style="163" customWidth="1"/>
    <col min="21" max="21" width="8.28515625" style="163" hidden="1" customWidth="1"/>
    <col min="22" max="22" width="11.14062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2" width="9.140625" style="163"/>
    <col min="33" max="33" width="4.28515625" style="163" customWidth="1"/>
    <col min="34" max="16384" width="9.140625" style="163"/>
  </cols>
  <sheetData>
    <row r="1" spans="2:40" ht="27" customHeight="1" x14ac:dyDescent="0.25">
      <c r="B1" s="363" t="s">
        <v>158</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40" x14ac:dyDescent="0.25">
      <c r="B2" s="186"/>
      <c r="C2" s="367" t="s">
        <v>1580</v>
      </c>
      <c r="D2" s="367"/>
      <c r="E2" s="367"/>
      <c r="F2" s="367"/>
      <c r="G2" s="367"/>
      <c r="H2" s="367"/>
      <c r="I2" s="367"/>
      <c r="J2" s="367"/>
      <c r="K2" s="367"/>
      <c r="L2" s="367"/>
      <c r="M2" s="367"/>
      <c r="N2" s="367"/>
      <c r="O2" s="367"/>
      <c r="P2" s="367"/>
      <c r="Q2" s="367"/>
      <c r="R2" s="367"/>
      <c r="S2" s="367"/>
      <c r="T2" s="367"/>
      <c r="U2" s="186"/>
      <c r="V2" s="186"/>
      <c r="W2" s="186"/>
      <c r="X2" s="186"/>
      <c r="Y2" s="186"/>
    </row>
    <row r="3" spans="2:40" x14ac:dyDescent="0.25">
      <c r="B3" s="186"/>
      <c r="C3" s="367" t="s">
        <v>1581</v>
      </c>
      <c r="D3" s="367"/>
      <c r="E3" s="367"/>
      <c r="F3" s="367"/>
      <c r="G3" s="367"/>
      <c r="H3" s="367"/>
      <c r="I3" s="367"/>
      <c r="J3" s="367"/>
      <c r="K3" s="367"/>
      <c r="L3" s="367"/>
      <c r="M3" s="367"/>
      <c r="N3" s="367"/>
      <c r="O3" s="367"/>
      <c r="P3" s="367"/>
      <c r="Q3" s="367"/>
      <c r="R3" s="367"/>
      <c r="S3" s="367"/>
      <c r="T3" s="367"/>
      <c r="U3" s="186"/>
      <c r="V3" s="186"/>
      <c r="W3" s="186"/>
      <c r="X3" s="186"/>
      <c r="Y3" s="186"/>
    </row>
    <row r="4" spans="2:40" x14ac:dyDescent="0.25">
      <c r="B4" s="161"/>
      <c r="C4" s="162"/>
      <c r="D4" s="162"/>
      <c r="E4" s="162"/>
      <c r="F4" s="162"/>
      <c r="G4" s="162"/>
      <c r="H4" s="162"/>
      <c r="I4" s="162"/>
      <c r="J4" s="162"/>
      <c r="K4" s="162"/>
      <c r="L4" s="162"/>
      <c r="M4" s="162"/>
      <c r="N4" s="162"/>
      <c r="O4" s="162"/>
      <c r="P4" s="162"/>
      <c r="Q4" s="162"/>
      <c r="R4" s="162"/>
      <c r="S4" s="162"/>
      <c r="T4" s="162"/>
      <c r="U4" s="162"/>
      <c r="V4" s="162"/>
      <c r="W4" s="162"/>
      <c r="X4" s="162"/>
      <c r="Y4" s="162"/>
    </row>
    <row r="5" spans="2:40" s="166" customFormat="1" ht="14.25" customHeight="1" x14ac:dyDescent="0.25">
      <c r="B5" s="187"/>
      <c r="C5" s="302"/>
      <c r="D5" s="302"/>
      <c r="E5" s="302"/>
      <c r="F5" s="302"/>
      <c r="G5" s="302"/>
      <c r="H5" s="302"/>
      <c r="I5" s="302"/>
      <c r="J5" s="305" t="s">
        <v>200</v>
      </c>
      <c r="K5" s="305"/>
      <c r="L5" s="366"/>
      <c r="M5" s="366"/>
      <c r="N5" s="366"/>
      <c r="O5" s="366"/>
      <c r="P5" s="366"/>
      <c r="Q5" s="366"/>
      <c r="R5" s="366"/>
      <c r="S5" s="366"/>
      <c r="T5" s="366"/>
      <c r="U5" s="366"/>
      <c r="V5" s="366"/>
      <c r="W5" s="366"/>
      <c r="X5" s="366"/>
      <c r="Y5" s="366"/>
      <c r="Z5" s="366"/>
      <c r="AA5" s="366"/>
      <c r="AB5" s="366"/>
      <c r="AC5" s="366"/>
      <c r="AD5" s="366"/>
    </row>
    <row r="6" spans="2:40" s="166" customFormat="1" x14ac:dyDescent="0.25">
      <c r="B6" s="167"/>
      <c r="C6" s="452"/>
      <c r="D6" s="452"/>
      <c r="E6" s="452"/>
      <c r="F6" s="452"/>
      <c r="G6" s="452"/>
      <c r="H6" s="452"/>
      <c r="I6" s="452"/>
      <c r="J6" s="452"/>
      <c r="K6" s="452"/>
      <c r="L6" s="452"/>
      <c r="M6" s="452"/>
      <c r="N6" s="452"/>
      <c r="O6" s="452"/>
      <c r="P6" s="452"/>
      <c r="Q6" s="452"/>
      <c r="R6" s="452"/>
      <c r="S6" s="452"/>
      <c r="T6" s="167"/>
      <c r="U6" s="167"/>
      <c r="V6" s="167"/>
      <c r="W6" s="167"/>
      <c r="X6" s="167"/>
      <c r="Y6" s="167"/>
    </row>
    <row r="7" spans="2:40" s="166" customFormat="1" ht="37.5" customHeight="1" x14ac:dyDescent="0.25">
      <c r="B7" s="181"/>
      <c r="C7" s="356" t="s">
        <v>159</v>
      </c>
      <c r="D7" s="337"/>
      <c r="E7" s="359" t="s">
        <v>160</v>
      </c>
      <c r="F7" s="339"/>
      <c r="G7" s="359" t="s">
        <v>161</v>
      </c>
      <c r="H7" s="168"/>
      <c r="I7" s="169"/>
      <c r="J7" s="361" t="s">
        <v>1694</v>
      </c>
      <c r="K7" s="362"/>
      <c r="L7" s="362"/>
      <c r="M7" s="362"/>
      <c r="N7" s="362"/>
      <c r="O7" s="362"/>
      <c r="P7" s="362"/>
      <c r="Q7" s="362"/>
      <c r="R7" s="362"/>
      <c r="S7" s="169"/>
      <c r="T7" s="360" t="s">
        <v>162</v>
      </c>
      <c r="U7" s="360"/>
      <c r="V7" s="360"/>
      <c r="W7" s="170"/>
      <c r="X7" s="170"/>
      <c r="Y7" s="170"/>
      <c r="Z7" s="170"/>
      <c r="AH7" s="356" t="s">
        <v>163</v>
      </c>
      <c r="AI7" s="356"/>
      <c r="AJ7" s="356"/>
      <c r="AK7" s="356"/>
      <c r="AL7" s="356"/>
      <c r="AM7" s="356"/>
      <c r="AN7" s="356"/>
    </row>
    <row r="8" spans="2:40" s="166" customFormat="1" ht="72.75" customHeight="1" x14ac:dyDescent="0.25">
      <c r="B8" s="181"/>
      <c r="C8" s="356"/>
      <c r="D8" s="337"/>
      <c r="E8" s="359"/>
      <c r="F8" s="340"/>
      <c r="G8" s="359"/>
      <c r="H8" s="168"/>
      <c r="J8" s="172" t="s">
        <v>201</v>
      </c>
      <c r="K8" s="172" t="s">
        <v>202</v>
      </c>
      <c r="L8" s="192">
        <v>0</v>
      </c>
      <c r="M8" s="192">
        <v>0.2</v>
      </c>
      <c r="N8" s="192">
        <v>0.4</v>
      </c>
      <c r="O8" s="192">
        <v>0.6</v>
      </c>
      <c r="P8" s="192">
        <v>0.8</v>
      </c>
      <c r="Q8" s="192">
        <v>1</v>
      </c>
      <c r="R8" s="193" t="s">
        <v>164</v>
      </c>
      <c r="T8" s="174"/>
      <c r="U8" s="174" t="s">
        <v>203</v>
      </c>
      <c r="V8" s="173" t="s">
        <v>204</v>
      </c>
      <c r="W8" s="171"/>
      <c r="Y8" s="171"/>
      <c r="AH8" s="356"/>
      <c r="AI8" s="356"/>
      <c r="AJ8" s="356"/>
      <c r="AK8" s="356"/>
      <c r="AL8" s="356"/>
      <c r="AM8" s="356"/>
      <c r="AN8" s="356"/>
    </row>
    <row r="9" spans="2:40" ht="36" customHeight="1" x14ac:dyDescent="0.25">
      <c r="H9" s="139"/>
      <c r="K9" s="45"/>
      <c r="L9" s="45"/>
      <c r="M9" s="45"/>
      <c r="N9" s="45"/>
      <c r="O9" s="45"/>
      <c r="P9" s="46"/>
      <c r="Q9" s="129"/>
      <c r="R9" s="130"/>
      <c r="T9" s="47"/>
      <c r="U9" s="47"/>
      <c r="V9" s="46"/>
      <c r="W9" s="163" t="s">
        <v>205</v>
      </c>
      <c r="X9" s="163" t="s">
        <v>206</v>
      </c>
      <c r="Z9" s="131" t="s">
        <v>165</v>
      </c>
    </row>
    <row r="10" spans="2:40" ht="49.5" customHeight="1" x14ac:dyDescent="0.25">
      <c r="B10" s="301">
        <v>1</v>
      </c>
      <c r="C10" s="154" t="s">
        <v>166</v>
      </c>
      <c r="D10" s="189"/>
      <c r="E10" s="279" t="s">
        <v>167</v>
      </c>
      <c r="F10" s="276"/>
      <c r="G10" s="279" t="s">
        <v>168</v>
      </c>
      <c r="H10" s="139"/>
      <c r="I10" s="165">
        <f>SUM(K10:K22)</f>
        <v>0</v>
      </c>
      <c r="J10" s="137">
        <f>SUM(L10:Q10)</f>
        <v>0</v>
      </c>
      <c r="K10" s="137">
        <f>SUM(L10:Q10)</f>
        <v>0</v>
      </c>
      <c r="L10" s="135"/>
      <c r="M10" s="135"/>
      <c r="N10" s="135"/>
      <c r="O10" s="135"/>
      <c r="P10" s="136"/>
      <c r="Q10" s="197"/>
      <c r="R10" s="136"/>
      <c r="T10" s="138" t="str">
        <f>IF(SUM(L10:Q10)=1,((L10*0)+(M10*20)+(N10*40)+(O10*60)+(P10*80)+(Q10*100)),"")</f>
        <v/>
      </c>
      <c r="U10" s="160" t="e">
        <f>1/$J$27</f>
        <v>#DIV/0!</v>
      </c>
      <c r="V10" s="140" t="e">
        <f t="shared" ref="V10" si="0">1/$K$27</f>
        <v>#DIV/0!</v>
      </c>
      <c r="W10" s="152" t="e">
        <f>IF(R10=1,0,T10*U10)</f>
        <v>#VALUE!</v>
      </c>
      <c r="X10" s="48" t="e">
        <f>IF(R10=1,0,T10*V10)</f>
        <v>#VALUE!</v>
      </c>
      <c r="Z10" s="355"/>
      <c r="AA10" s="355"/>
      <c r="AH10" s="358" t="s">
        <v>1582</v>
      </c>
      <c r="AI10" s="358"/>
      <c r="AJ10" s="358"/>
      <c r="AK10" s="358"/>
      <c r="AL10" s="358"/>
      <c r="AM10" s="358"/>
      <c r="AN10" s="358"/>
    </row>
    <row r="11" spans="2:40" ht="45.75" customHeight="1" x14ac:dyDescent="0.25">
      <c r="B11" s="301">
        <v>2</v>
      </c>
      <c r="C11" s="154" t="s">
        <v>169</v>
      </c>
      <c r="D11" s="189"/>
      <c r="E11" s="279" t="s">
        <v>170</v>
      </c>
      <c r="F11" s="279"/>
      <c r="G11" s="278" t="s">
        <v>171</v>
      </c>
      <c r="I11" s="165"/>
      <c r="J11" s="137">
        <f>SUM(L11:Q11)</f>
        <v>0</v>
      </c>
      <c r="K11" s="137">
        <f>SUM(L11:Q11)</f>
        <v>0</v>
      </c>
      <c r="L11" s="135"/>
      <c r="M11" s="135"/>
      <c r="N11" s="135"/>
      <c r="O11" s="135"/>
      <c r="P11" s="136"/>
      <c r="Q11" s="135"/>
      <c r="R11" s="136"/>
      <c r="T11" s="138" t="str">
        <f>IF(SUM(L11:Q11)=1,((L11*0)+(M11*20)+(N11*40)+(O11*60)+(P11*80)+(Q11*100)),"")</f>
        <v/>
      </c>
      <c r="U11" s="160" t="e">
        <f>1/$J$27</f>
        <v>#DIV/0!</v>
      </c>
      <c r="V11" s="140" t="e">
        <f t="shared" ref="V11" si="1">1/$K$27</f>
        <v>#DIV/0!</v>
      </c>
      <c r="W11" s="152" t="e">
        <f>IF(R11=1,0,T11*U11)</f>
        <v>#VALUE!</v>
      </c>
      <c r="X11" s="48" t="e">
        <f>IF(R11=1,0,T11*V11)</f>
        <v>#VALUE!</v>
      </c>
      <c r="Z11" s="355"/>
      <c r="AA11" s="355"/>
      <c r="AH11" s="358" t="s">
        <v>1583</v>
      </c>
      <c r="AI11" s="358"/>
      <c r="AJ11" s="358"/>
      <c r="AK11" s="358"/>
      <c r="AL11" s="358"/>
      <c r="AM11" s="358"/>
      <c r="AN11" s="358"/>
    </row>
    <row r="12" spans="2:40" ht="51" customHeight="1" x14ac:dyDescent="0.25">
      <c r="B12" s="301">
        <v>3</v>
      </c>
      <c r="C12" s="154" t="s">
        <v>172</v>
      </c>
      <c r="D12" s="189"/>
      <c r="E12" s="277" t="s">
        <v>173</v>
      </c>
      <c r="F12" s="279"/>
      <c r="G12" s="279"/>
      <c r="H12" s="128"/>
      <c r="I12" s="165"/>
      <c r="J12" s="137">
        <f>SUM(L12:Q12)</f>
        <v>0</v>
      </c>
      <c r="K12" s="137">
        <f>SUM(L12:Q12)</f>
        <v>0</v>
      </c>
      <c r="L12" s="135"/>
      <c r="M12" s="135"/>
      <c r="N12" s="135"/>
      <c r="O12" s="135"/>
      <c r="P12" s="136"/>
      <c r="Q12" s="135"/>
      <c r="R12" s="136"/>
      <c r="T12" s="138" t="str">
        <f>IF(SUM(L12:Q12)=1,((L12*0)+(M12*20)+(N12*40)+(O12*60)+(P12*80)+(Q12*100)),"")</f>
        <v/>
      </c>
      <c r="U12" s="160" t="e">
        <f>1/$J$27</f>
        <v>#DIV/0!</v>
      </c>
      <c r="V12" s="140" t="e">
        <f t="shared" ref="V12:V22" si="2">1/$K$27</f>
        <v>#DIV/0!</v>
      </c>
      <c r="W12" s="152" t="e">
        <f>IF(R12=1,0,T12*U12)</f>
        <v>#VALUE!</v>
      </c>
      <c r="X12" s="48" t="e">
        <f>IF(R12=1,0,T12*V12)</f>
        <v>#VALUE!</v>
      </c>
      <c r="Z12" s="355"/>
      <c r="AA12" s="355"/>
      <c r="AH12" s="358" t="s">
        <v>1584</v>
      </c>
      <c r="AI12" s="358"/>
      <c r="AJ12" s="358"/>
      <c r="AK12" s="358"/>
      <c r="AL12" s="358"/>
      <c r="AM12" s="358"/>
      <c r="AN12" s="358"/>
    </row>
    <row r="13" spans="2:40" ht="50.25" customHeight="1" x14ac:dyDescent="0.25">
      <c r="B13" s="301">
        <v>4</v>
      </c>
      <c r="C13" s="154" t="s">
        <v>174</v>
      </c>
      <c r="D13" s="189"/>
      <c r="E13" s="279" t="s">
        <v>175</v>
      </c>
      <c r="F13" s="276"/>
      <c r="G13" s="280"/>
      <c r="H13" s="139"/>
      <c r="I13" s="165"/>
      <c r="J13" s="137">
        <f>SUM(L13:Q13)</f>
        <v>0</v>
      </c>
      <c r="K13" s="137">
        <f t="shared" ref="K13" si="3">SUM(L13:Q13)</f>
        <v>0</v>
      </c>
      <c r="L13" s="135"/>
      <c r="M13" s="135"/>
      <c r="N13" s="135"/>
      <c r="O13" s="135"/>
      <c r="P13" s="136"/>
      <c r="Q13" s="135"/>
      <c r="R13" s="136"/>
      <c r="T13" s="138" t="str">
        <f t="shared" ref="T13" si="4">IF(SUM(L13:Q13)=1,((L13*0)+(M13*20)+(N13*40)+(O13*60)+(P13*80)+(Q13*100)),"")</f>
        <v/>
      </c>
      <c r="U13" s="160" t="e">
        <f>1/$J$27</f>
        <v>#DIV/0!</v>
      </c>
      <c r="V13" s="140" t="e">
        <f t="shared" si="2"/>
        <v>#DIV/0!</v>
      </c>
      <c r="W13" s="152" t="e">
        <f>IF(R13=1,0,T13*U13)</f>
        <v>#VALUE!</v>
      </c>
      <c r="X13" s="48" t="e">
        <f t="shared" ref="X13" si="5">IF(R13=1,0,T13*V13)</f>
        <v>#VALUE!</v>
      </c>
      <c r="Z13" s="368"/>
      <c r="AA13" s="368"/>
      <c r="AH13" s="358" t="s">
        <v>1585</v>
      </c>
      <c r="AI13" s="358"/>
      <c r="AJ13" s="358"/>
      <c r="AK13" s="358"/>
      <c r="AL13" s="358"/>
      <c r="AM13" s="358"/>
      <c r="AN13" s="358"/>
    </row>
    <row r="14" spans="2:40" ht="51.75" customHeight="1" x14ac:dyDescent="0.25">
      <c r="B14" s="301" t="s">
        <v>176</v>
      </c>
      <c r="C14" s="158" t="s">
        <v>177</v>
      </c>
      <c r="D14" s="189"/>
      <c r="E14" s="279" t="s">
        <v>178</v>
      </c>
      <c r="F14" s="276"/>
      <c r="G14" s="280"/>
      <c r="H14" s="132"/>
      <c r="I14" s="165"/>
      <c r="J14" s="165"/>
      <c r="K14" s="137">
        <f t="shared" ref="K14" si="6">SUM(L14:Q14)</f>
        <v>0</v>
      </c>
      <c r="L14" s="135"/>
      <c r="M14" s="135"/>
      <c r="N14" s="135"/>
      <c r="O14" s="135"/>
      <c r="P14" s="136"/>
      <c r="Q14" s="135"/>
      <c r="R14" s="136"/>
      <c r="T14" s="138" t="str">
        <f t="shared" ref="T14" si="7">IF(SUM(L14:Q14)=1,((L14*0)+(M14*20)+(N14*40)+(O14*60)+(P14*80)+(Q14*100)),"")</f>
        <v/>
      </c>
      <c r="U14" s="160"/>
      <c r="V14" s="140" t="e">
        <f t="shared" si="2"/>
        <v>#DIV/0!</v>
      </c>
      <c r="W14" s="152"/>
      <c r="X14" s="48" t="e">
        <f t="shared" ref="X14" si="8">IF(R14=1,0,T14*V14)</f>
        <v>#VALUE!</v>
      </c>
      <c r="Z14" s="355"/>
      <c r="AA14" s="355"/>
      <c r="AH14" s="345"/>
      <c r="AI14" s="345"/>
      <c r="AJ14" s="345"/>
      <c r="AK14" s="345"/>
      <c r="AL14" s="345"/>
      <c r="AM14" s="345"/>
      <c r="AN14" s="345"/>
    </row>
    <row r="15" spans="2:40" ht="52.5" customHeight="1" x14ac:dyDescent="0.25">
      <c r="B15" s="301">
        <v>5</v>
      </c>
      <c r="C15" s="154" t="s">
        <v>179</v>
      </c>
      <c r="D15" s="189"/>
      <c r="E15" s="279"/>
      <c r="F15" s="276"/>
      <c r="G15" s="280"/>
      <c r="H15" s="139"/>
      <c r="I15" s="165"/>
      <c r="J15" s="137">
        <f>SUM(L15:Q15)</f>
        <v>0</v>
      </c>
      <c r="K15" s="137">
        <f t="shared" ref="K15:K22" si="9">SUM(L15:Q15)</f>
        <v>0</v>
      </c>
      <c r="L15" s="135"/>
      <c r="M15" s="135"/>
      <c r="N15" s="135"/>
      <c r="O15" s="135"/>
      <c r="P15" s="136"/>
      <c r="Q15" s="135"/>
      <c r="R15" s="136"/>
      <c r="T15" s="138" t="str">
        <f t="shared" ref="T15:T22" si="10">IF(SUM(L15:Q15)=1,((L15*0)+(M15*20)+(N15*40)+(O15*60)+(P15*80)+(Q15*100)),"")</f>
        <v/>
      </c>
      <c r="U15" s="160" t="e">
        <f>1/$J$27</f>
        <v>#DIV/0!</v>
      </c>
      <c r="V15" s="140" t="e">
        <f t="shared" si="2"/>
        <v>#DIV/0!</v>
      </c>
      <c r="W15" s="152" t="e">
        <f>IF(R15=1,0,T15*U15)</f>
        <v>#VALUE!</v>
      </c>
      <c r="X15" s="48" t="e">
        <f t="shared" ref="X15:X22" si="11">IF(R15=1,0,T15*V15)</f>
        <v>#VALUE!</v>
      </c>
      <c r="Z15" s="355"/>
      <c r="AA15" s="355"/>
      <c r="AH15" s="358" t="s">
        <v>1586</v>
      </c>
      <c r="AI15" s="358"/>
      <c r="AJ15" s="358"/>
      <c r="AK15" s="358"/>
      <c r="AL15" s="358"/>
      <c r="AM15" s="358"/>
      <c r="AN15" s="358"/>
    </row>
    <row r="16" spans="2:40" ht="51" customHeight="1" x14ac:dyDescent="0.25">
      <c r="B16" s="301" t="s">
        <v>180</v>
      </c>
      <c r="C16" s="303" t="s">
        <v>181</v>
      </c>
      <c r="D16" s="189"/>
      <c r="E16" s="279" t="s">
        <v>182</v>
      </c>
      <c r="F16" s="276"/>
      <c r="G16" s="280"/>
      <c r="H16" s="128"/>
      <c r="I16" s="165"/>
      <c r="J16" s="165"/>
      <c r="K16" s="137">
        <f t="shared" si="9"/>
        <v>0</v>
      </c>
      <c r="L16" s="135"/>
      <c r="M16" s="135"/>
      <c r="N16" s="135"/>
      <c r="O16" s="135"/>
      <c r="P16" s="136"/>
      <c r="Q16" s="135"/>
      <c r="R16" s="136"/>
      <c r="T16" s="138" t="str">
        <f t="shared" si="10"/>
        <v/>
      </c>
      <c r="U16" s="160"/>
      <c r="V16" s="140" t="e">
        <f t="shared" si="2"/>
        <v>#DIV/0!</v>
      </c>
      <c r="W16" s="152"/>
      <c r="X16" s="48" t="e">
        <f t="shared" si="11"/>
        <v>#VALUE!</v>
      </c>
      <c r="Z16" s="355"/>
      <c r="AA16" s="355"/>
      <c r="AH16" s="358" t="s">
        <v>1587</v>
      </c>
      <c r="AI16" s="358"/>
      <c r="AJ16" s="358"/>
      <c r="AK16" s="358"/>
      <c r="AL16" s="358"/>
      <c r="AM16" s="358"/>
      <c r="AN16" s="358"/>
    </row>
    <row r="17" spans="2:40" ht="57.75" customHeight="1" x14ac:dyDescent="0.25">
      <c r="B17" s="301">
        <v>6</v>
      </c>
      <c r="C17" s="154" t="s">
        <v>183</v>
      </c>
      <c r="D17" s="189"/>
      <c r="E17" s="279" t="s">
        <v>184</v>
      </c>
      <c r="F17" s="276"/>
      <c r="G17" s="280"/>
      <c r="H17" s="128"/>
      <c r="I17" s="165"/>
      <c r="J17" s="137">
        <f>SUM(L17:Q17)</f>
        <v>0</v>
      </c>
      <c r="K17" s="137">
        <f t="shared" si="9"/>
        <v>0</v>
      </c>
      <c r="L17" s="135"/>
      <c r="M17" s="135"/>
      <c r="N17" s="135"/>
      <c r="O17" s="135"/>
      <c r="P17" s="136"/>
      <c r="Q17" s="135"/>
      <c r="R17" s="136"/>
      <c r="T17" s="138" t="str">
        <f t="shared" si="10"/>
        <v/>
      </c>
      <c r="U17" s="160" t="e">
        <f>1/$J$27</f>
        <v>#DIV/0!</v>
      </c>
      <c r="V17" s="140" t="e">
        <f t="shared" si="2"/>
        <v>#DIV/0!</v>
      </c>
      <c r="W17" s="152" t="e">
        <f>IF(R17=1,0,T17*U17)</f>
        <v>#VALUE!</v>
      </c>
      <c r="X17" s="48" t="e">
        <f t="shared" si="11"/>
        <v>#VALUE!</v>
      </c>
      <c r="Z17" s="355"/>
      <c r="AA17" s="355"/>
      <c r="AH17" s="358" t="s">
        <v>1588</v>
      </c>
      <c r="AI17" s="358"/>
      <c r="AJ17" s="358"/>
      <c r="AK17" s="358"/>
      <c r="AL17" s="358"/>
      <c r="AM17" s="358"/>
      <c r="AN17" s="358"/>
    </row>
    <row r="18" spans="2:40" ht="62.25" customHeight="1" x14ac:dyDescent="0.25">
      <c r="B18" s="301" t="s">
        <v>185</v>
      </c>
      <c r="C18" s="155" t="s">
        <v>186</v>
      </c>
      <c r="D18" s="189"/>
      <c r="E18" s="279" t="s">
        <v>187</v>
      </c>
      <c r="F18" s="276"/>
      <c r="G18" s="280"/>
      <c r="H18" s="128"/>
      <c r="I18" s="165"/>
      <c r="J18" s="165"/>
      <c r="K18" s="137">
        <f t="shared" si="9"/>
        <v>0</v>
      </c>
      <c r="L18" s="135"/>
      <c r="M18" s="135"/>
      <c r="N18" s="135"/>
      <c r="O18" s="135"/>
      <c r="P18" s="136"/>
      <c r="Q18" s="135"/>
      <c r="R18" s="136"/>
      <c r="T18" s="138" t="str">
        <f t="shared" si="10"/>
        <v/>
      </c>
      <c r="U18" s="160"/>
      <c r="V18" s="140" t="e">
        <f t="shared" si="2"/>
        <v>#DIV/0!</v>
      </c>
      <c r="W18" s="152"/>
      <c r="X18" s="48" t="e">
        <f t="shared" si="11"/>
        <v>#VALUE!</v>
      </c>
      <c r="Z18" s="355"/>
      <c r="AA18" s="355"/>
      <c r="AH18" s="358" t="s">
        <v>1589</v>
      </c>
      <c r="AI18" s="358"/>
      <c r="AJ18" s="358"/>
      <c r="AK18" s="358"/>
      <c r="AL18" s="358"/>
      <c r="AM18" s="358"/>
      <c r="AN18" s="358"/>
    </row>
    <row r="19" spans="2:40" ht="61.5" customHeight="1" x14ac:dyDescent="0.25">
      <c r="B19" s="301" t="s">
        <v>188</v>
      </c>
      <c r="C19" s="156" t="s">
        <v>189</v>
      </c>
      <c r="D19" s="189"/>
      <c r="E19" s="279" t="s">
        <v>190</v>
      </c>
      <c r="F19" s="276"/>
      <c r="G19" s="280"/>
      <c r="H19" s="128"/>
      <c r="I19" s="165"/>
      <c r="J19" s="165"/>
      <c r="K19" s="137">
        <f t="shared" si="9"/>
        <v>0</v>
      </c>
      <c r="L19" s="135"/>
      <c r="M19" s="135"/>
      <c r="N19" s="135"/>
      <c r="O19" s="135"/>
      <c r="P19" s="136"/>
      <c r="Q19" s="135"/>
      <c r="R19" s="136"/>
      <c r="T19" s="138" t="str">
        <f t="shared" si="10"/>
        <v/>
      </c>
      <c r="U19" s="160"/>
      <c r="V19" s="140" t="e">
        <f t="shared" si="2"/>
        <v>#DIV/0!</v>
      </c>
      <c r="W19" s="152"/>
      <c r="X19" s="48" t="e">
        <f t="shared" si="11"/>
        <v>#VALUE!</v>
      </c>
      <c r="Z19" s="355"/>
      <c r="AA19" s="355"/>
      <c r="AH19" s="358" t="s">
        <v>1590</v>
      </c>
      <c r="AI19" s="358"/>
      <c r="AJ19" s="358"/>
      <c r="AK19" s="358"/>
      <c r="AL19" s="358"/>
      <c r="AM19" s="358"/>
      <c r="AN19" s="358"/>
    </row>
    <row r="20" spans="2:40" ht="55.5" customHeight="1" x14ac:dyDescent="0.25">
      <c r="B20" s="301" t="s">
        <v>191</v>
      </c>
      <c r="C20" s="157" t="s">
        <v>192</v>
      </c>
      <c r="D20" s="189"/>
      <c r="E20" s="279" t="s">
        <v>193</v>
      </c>
      <c r="F20" s="276"/>
      <c r="G20" s="280"/>
      <c r="H20" s="128"/>
      <c r="I20" s="165"/>
      <c r="J20" s="165"/>
      <c r="K20" s="137">
        <f t="shared" si="9"/>
        <v>0</v>
      </c>
      <c r="L20" s="135"/>
      <c r="M20" s="135"/>
      <c r="N20" s="135"/>
      <c r="O20" s="135"/>
      <c r="P20" s="136"/>
      <c r="Q20" s="135"/>
      <c r="R20" s="136"/>
      <c r="T20" s="138" t="str">
        <f t="shared" si="10"/>
        <v/>
      </c>
      <c r="U20" s="160"/>
      <c r="V20" s="140" t="e">
        <f t="shared" si="2"/>
        <v>#DIV/0!</v>
      </c>
      <c r="W20" s="152"/>
      <c r="X20" s="48" t="e">
        <f t="shared" si="11"/>
        <v>#VALUE!</v>
      </c>
      <c r="Z20" s="355"/>
      <c r="AA20" s="355"/>
      <c r="AH20" s="358" t="s">
        <v>1591</v>
      </c>
      <c r="AI20" s="358"/>
      <c r="AJ20" s="358"/>
      <c r="AK20" s="358"/>
      <c r="AL20" s="358"/>
      <c r="AM20" s="358"/>
      <c r="AN20" s="358"/>
    </row>
    <row r="21" spans="2:40" ht="51" customHeight="1" x14ac:dyDescent="0.25">
      <c r="B21" s="301">
        <v>7</v>
      </c>
      <c r="C21" s="154" t="s">
        <v>194</v>
      </c>
      <c r="D21" s="189"/>
      <c r="E21" s="279" t="s">
        <v>195</v>
      </c>
      <c r="F21" s="276"/>
      <c r="G21" s="247"/>
      <c r="H21" s="128"/>
      <c r="I21" s="165"/>
      <c r="J21" s="137">
        <f>SUM(L21:Q21)</f>
        <v>0</v>
      </c>
      <c r="K21" s="137">
        <f t="shared" si="9"/>
        <v>0</v>
      </c>
      <c r="L21" s="135"/>
      <c r="M21" s="135"/>
      <c r="N21" s="135"/>
      <c r="O21" s="135"/>
      <c r="P21" s="136"/>
      <c r="Q21" s="135"/>
      <c r="R21" s="136"/>
      <c r="T21" s="138" t="str">
        <f t="shared" si="10"/>
        <v/>
      </c>
      <c r="U21" s="160" t="e">
        <f>1/$J$27</f>
        <v>#DIV/0!</v>
      </c>
      <c r="V21" s="140" t="e">
        <f t="shared" si="2"/>
        <v>#DIV/0!</v>
      </c>
      <c r="W21" s="152" t="e">
        <f>IF(R21=1,0,T21*U21)</f>
        <v>#VALUE!</v>
      </c>
      <c r="X21" s="48" t="e">
        <f t="shared" si="11"/>
        <v>#VALUE!</v>
      </c>
      <c r="Z21" s="355"/>
      <c r="AA21" s="355"/>
      <c r="AH21" s="358" t="s">
        <v>1592</v>
      </c>
      <c r="AI21" s="358"/>
      <c r="AJ21" s="358"/>
      <c r="AK21" s="358"/>
      <c r="AL21" s="358"/>
      <c r="AM21" s="358"/>
      <c r="AN21" s="358"/>
    </row>
    <row r="22" spans="2:40" ht="61.5" customHeight="1" x14ac:dyDescent="0.25">
      <c r="B22" s="301">
        <v>8</v>
      </c>
      <c r="C22" s="154" t="s">
        <v>196</v>
      </c>
      <c r="D22" s="189"/>
      <c r="E22" s="279" t="s">
        <v>197</v>
      </c>
      <c r="F22" s="276"/>
      <c r="G22" s="280"/>
      <c r="H22" s="139"/>
      <c r="I22" s="165"/>
      <c r="J22" s="137">
        <f>SUM(L22:Q22)</f>
        <v>0</v>
      </c>
      <c r="K22" s="137">
        <f t="shared" si="9"/>
        <v>0</v>
      </c>
      <c r="L22" s="135"/>
      <c r="M22" s="135"/>
      <c r="N22" s="135"/>
      <c r="O22" s="135"/>
      <c r="P22" s="136"/>
      <c r="Q22" s="135"/>
      <c r="R22" s="136"/>
      <c r="T22" s="138" t="str">
        <f t="shared" si="10"/>
        <v/>
      </c>
      <c r="U22" s="160" t="e">
        <f>1/$J$27</f>
        <v>#DIV/0!</v>
      </c>
      <c r="V22" s="140" t="e">
        <f t="shared" si="2"/>
        <v>#DIV/0!</v>
      </c>
      <c r="W22" s="152" t="e">
        <f>IF(R22=1,0,T22*U22)</f>
        <v>#VALUE!</v>
      </c>
      <c r="X22" s="48" t="e">
        <f t="shared" si="11"/>
        <v>#VALUE!</v>
      </c>
      <c r="Z22" s="355"/>
      <c r="AA22" s="355"/>
      <c r="AH22" s="358" t="s">
        <v>1593</v>
      </c>
      <c r="AI22" s="358"/>
      <c r="AJ22" s="358"/>
      <c r="AK22" s="358"/>
      <c r="AL22" s="358"/>
      <c r="AM22" s="358"/>
      <c r="AN22" s="358"/>
    </row>
    <row r="23" spans="2:40" x14ac:dyDescent="0.25">
      <c r="C23" s="165"/>
      <c r="D23" s="165"/>
      <c r="E23" s="165"/>
      <c r="F23" s="165"/>
      <c r="G23" s="165"/>
      <c r="Z23"/>
      <c r="AA23"/>
    </row>
    <row r="24" spans="2:40" x14ac:dyDescent="0.25">
      <c r="C24" s="165"/>
      <c r="D24" s="165"/>
      <c r="E24" s="165"/>
      <c r="F24" s="165"/>
      <c r="G24" s="165"/>
      <c r="S24" s="131" t="s">
        <v>198</v>
      </c>
      <c r="T24" s="142">
        <f>SUMIF(J27,8-W27,W24)</f>
        <v>0</v>
      </c>
      <c r="W24" s="184" t="e">
        <f>SUM(W10:W22)</f>
        <v>#VALUE!</v>
      </c>
      <c r="X24" s="184" t="e">
        <f>SUM(X10:X22)</f>
        <v>#VALUE!</v>
      </c>
    </row>
    <row r="25" spans="2:40" x14ac:dyDescent="0.25">
      <c r="C25" s="165"/>
      <c r="D25" s="165"/>
      <c r="E25" s="165"/>
      <c r="F25" s="165"/>
      <c r="G25" s="165"/>
      <c r="S25" s="131" t="s">
        <v>199</v>
      </c>
      <c r="T25" s="142">
        <f>SUMIF(K27,13-W28,X24)</f>
        <v>0</v>
      </c>
      <c r="Y25" s="141"/>
    </row>
    <row r="26" spans="2:40" x14ac:dyDescent="0.25">
      <c r="C26" s="165"/>
      <c r="D26" s="165"/>
      <c r="E26" s="165"/>
      <c r="F26" s="165"/>
      <c r="G26" s="165"/>
      <c r="Y26" s="141"/>
    </row>
    <row r="27" spans="2:40" x14ac:dyDescent="0.25">
      <c r="C27" s="165"/>
      <c r="D27" s="165"/>
      <c r="E27" s="165"/>
      <c r="F27" s="165"/>
      <c r="G27" s="165"/>
      <c r="J27" s="163">
        <f>SUM($J$10:$J$22)</f>
        <v>0</v>
      </c>
      <c r="K27" s="163">
        <f>SUM(K10:K22)</f>
        <v>0</v>
      </c>
      <c r="V27" s="163" t="s">
        <v>207</v>
      </c>
      <c r="W27" s="163">
        <f>SUM(R10:R13,R15,R17,R21,R22)</f>
        <v>0</v>
      </c>
    </row>
    <row r="28" spans="2:40" ht="13.5" customHeight="1" x14ac:dyDescent="0.25">
      <c r="C28" s="165"/>
      <c r="D28" s="165"/>
      <c r="E28" s="165"/>
      <c r="F28" s="165"/>
      <c r="G28" s="165"/>
      <c r="V28" s="163" t="s">
        <v>208</v>
      </c>
      <c r="W28" s="163">
        <f>SUM(R10:R22)</f>
        <v>0</v>
      </c>
    </row>
    <row r="29" spans="2:40" x14ac:dyDescent="0.25">
      <c r="C29" s="165"/>
      <c r="D29" s="165"/>
      <c r="E29" s="165"/>
      <c r="F29" s="165"/>
      <c r="G29" s="165"/>
    </row>
    <row r="36" spans="28:33" ht="22.5" customHeight="1" x14ac:dyDescent="0.25">
      <c r="AB36" s="164"/>
      <c r="AC36" s="164"/>
      <c r="AD36" s="164"/>
    </row>
    <row r="38" spans="28:33" ht="15" customHeight="1" x14ac:dyDescent="0.25">
      <c r="AB38" s="164"/>
      <c r="AC38" s="164"/>
      <c r="AD38" s="164"/>
      <c r="AE38" s="164"/>
      <c r="AF38" s="164"/>
      <c r="AG38" s="164"/>
    </row>
  </sheetData>
  <sheetProtection formatCells="0" formatColumns="0" formatRows="0" insertColumns="0" insertRows="0" insertHyperlinks="0" deleteColumns="0" deleteRows="0" sort="0" autoFilter="0" pivotTables="0"/>
  <mergeCells count="36">
    <mergeCell ref="AH13:AN13"/>
    <mergeCell ref="AH15:AN15"/>
    <mergeCell ref="AH16:AN16"/>
    <mergeCell ref="Z16:AA16"/>
    <mergeCell ref="Z12:AA12"/>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S6"/>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80" zoomScaleNormal="80" workbookViewId="0">
      <pane ySplit="8" topLeftCell="A9" activePane="bottomLeft" state="frozen"/>
      <selection pane="bottomLeft" activeCell="AG25" sqref="AG25:AM25"/>
    </sheetView>
  </sheetViews>
  <sheetFormatPr defaultRowHeight="15" outlineLevelCol="1" x14ac:dyDescent="0.25"/>
  <cols>
    <col min="1" max="1" width="1.7109375" style="163" customWidth="1"/>
    <col min="2" max="2" width="4.42578125" style="163" customWidth="1"/>
    <col min="3" max="3" width="65.85546875" style="163" customWidth="1"/>
    <col min="4" max="4" width="1.85546875" style="163" customWidth="1" outlineLevel="1"/>
    <col min="5" max="5" width="5.42578125" style="163" customWidth="1" outlineLevel="1"/>
    <col min="6" max="6" width="1.42578125" style="163" customWidth="1" outlineLevel="1"/>
    <col min="7" max="7" width="7.42578125" style="163" customWidth="1" outlineLevel="1"/>
    <col min="8" max="8" width="2.28515625" style="163" customWidth="1"/>
    <col min="9" max="9" width="4" style="163" hidden="1" customWidth="1"/>
    <col min="10"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7.28515625" style="163" customWidth="1"/>
    <col min="19" max="19" width="13.28515625" style="163" customWidth="1"/>
    <col min="20" max="20" width="8.28515625" style="163" hidden="1" customWidth="1"/>
    <col min="21" max="21" width="9"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1:39" ht="39" customHeight="1" x14ac:dyDescent="0.25">
      <c r="A1" s="345"/>
      <c r="B1" s="363" t="s">
        <v>209</v>
      </c>
      <c r="C1" s="363"/>
      <c r="D1" s="363"/>
      <c r="E1" s="363"/>
      <c r="F1" s="363"/>
      <c r="G1" s="363"/>
      <c r="H1" s="363"/>
      <c r="I1" s="363"/>
      <c r="J1" s="363"/>
      <c r="K1" s="363"/>
      <c r="L1" s="363"/>
      <c r="M1" s="363"/>
      <c r="N1" s="363"/>
      <c r="O1" s="363"/>
      <c r="P1" s="363"/>
      <c r="Q1" s="363"/>
      <c r="R1" s="363"/>
      <c r="S1" s="363"/>
      <c r="T1" s="363"/>
      <c r="U1" s="363"/>
      <c r="V1" s="363"/>
      <c r="W1" s="363"/>
      <c r="X1" s="363"/>
      <c r="Y1" s="363"/>
      <c r="Z1" s="363"/>
    </row>
    <row r="2" spans="1:39" x14ac:dyDescent="0.25">
      <c r="B2" s="186"/>
      <c r="C2" s="367" t="s">
        <v>1594</v>
      </c>
      <c r="D2" s="367"/>
      <c r="E2" s="367"/>
      <c r="F2" s="367"/>
      <c r="G2" s="367"/>
      <c r="H2" s="367"/>
      <c r="I2" s="367"/>
      <c r="J2" s="367"/>
      <c r="K2" s="367"/>
      <c r="L2" s="367"/>
      <c r="M2" s="367"/>
      <c r="N2" s="367"/>
      <c r="O2" s="367"/>
      <c r="P2" s="367"/>
      <c r="Q2" s="367"/>
      <c r="R2" s="367"/>
      <c r="S2" s="367"/>
      <c r="T2" s="367"/>
      <c r="U2" s="186"/>
      <c r="V2" s="186"/>
      <c r="W2" s="186"/>
      <c r="X2" s="186"/>
    </row>
    <row r="3" spans="1:39" x14ac:dyDescent="0.25">
      <c r="B3" s="186"/>
      <c r="C3" s="367" t="s">
        <v>1595</v>
      </c>
      <c r="D3" s="367"/>
      <c r="E3" s="367"/>
      <c r="F3" s="367"/>
      <c r="G3" s="367"/>
      <c r="H3" s="367"/>
      <c r="I3" s="367"/>
      <c r="J3" s="367"/>
      <c r="K3" s="367"/>
      <c r="L3" s="367"/>
      <c r="M3" s="367"/>
      <c r="N3" s="367"/>
      <c r="O3" s="367"/>
      <c r="P3" s="367"/>
      <c r="Q3" s="367"/>
      <c r="R3" s="367"/>
      <c r="S3" s="367"/>
      <c r="T3" s="367"/>
      <c r="U3" s="186"/>
      <c r="V3" s="186"/>
      <c r="W3" s="186"/>
      <c r="X3" s="186"/>
    </row>
    <row r="4" spans="1:39" x14ac:dyDescent="0.25">
      <c r="B4" s="161"/>
      <c r="C4" s="162"/>
      <c r="D4" s="162"/>
      <c r="E4" s="162"/>
      <c r="F4" s="162"/>
      <c r="G4" s="162"/>
      <c r="H4" s="162"/>
      <c r="I4" s="162"/>
      <c r="J4" s="162"/>
      <c r="K4" s="162"/>
      <c r="L4" s="162"/>
      <c r="M4" s="162"/>
      <c r="N4" s="162"/>
      <c r="O4" s="162"/>
      <c r="P4" s="162"/>
      <c r="Q4" s="162"/>
      <c r="R4" s="162"/>
      <c r="S4" s="162"/>
      <c r="T4" s="162"/>
      <c r="U4" s="162"/>
      <c r="V4" s="162"/>
      <c r="W4" s="162"/>
      <c r="X4" s="162"/>
    </row>
    <row r="5" spans="1:39" s="166" customFormat="1" ht="14.25" customHeight="1" x14ac:dyDescent="0.25">
      <c r="B5" s="302"/>
      <c r="C5" s="302"/>
      <c r="D5" s="302"/>
      <c r="E5" s="302"/>
      <c r="F5" s="302"/>
      <c r="G5" s="302"/>
      <c r="H5" s="302"/>
      <c r="I5" s="302"/>
      <c r="J5" s="302"/>
      <c r="K5" s="366"/>
      <c r="L5" s="366"/>
      <c r="M5" s="366"/>
      <c r="N5" s="366"/>
      <c r="O5" s="366"/>
      <c r="P5" s="366"/>
      <c r="Q5" s="366"/>
      <c r="R5" s="366"/>
      <c r="S5" s="366"/>
      <c r="T5" s="366"/>
      <c r="U5" s="366"/>
      <c r="V5" s="366"/>
      <c r="W5" s="366"/>
      <c r="X5" s="366"/>
      <c r="Y5" s="366"/>
      <c r="Z5" s="366"/>
      <c r="AA5" s="366"/>
      <c r="AB5" s="366"/>
      <c r="AC5" s="366"/>
    </row>
    <row r="6" spans="1:39" s="166" customFormat="1" x14ac:dyDescent="0.25">
      <c r="B6" s="167"/>
      <c r="C6" s="452"/>
      <c r="D6" s="452"/>
      <c r="E6" s="452"/>
      <c r="F6" s="452"/>
      <c r="G6" s="452"/>
      <c r="H6" s="452"/>
      <c r="I6" s="452"/>
      <c r="J6" s="452"/>
      <c r="K6" s="452"/>
      <c r="L6" s="452"/>
      <c r="M6" s="452"/>
      <c r="N6" s="452"/>
      <c r="O6" s="452"/>
      <c r="P6" s="452"/>
      <c r="Q6" s="452"/>
      <c r="R6" s="452"/>
      <c r="S6" s="167"/>
      <c r="T6" s="167"/>
      <c r="U6" s="167"/>
      <c r="V6" s="167"/>
      <c r="W6" s="167"/>
      <c r="X6" s="167"/>
    </row>
    <row r="7" spans="1:39" s="166" customFormat="1" ht="37.5" customHeight="1" x14ac:dyDescent="0.25">
      <c r="B7" s="181"/>
      <c r="C7" s="356" t="s">
        <v>210</v>
      </c>
      <c r="D7" s="338"/>
      <c r="E7" s="359" t="s">
        <v>211</v>
      </c>
      <c r="F7" s="339"/>
      <c r="G7" s="359" t="s">
        <v>212</v>
      </c>
      <c r="H7" s="168"/>
      <c r="I7" s="361" t="s">
        <v>1694</v>
      </c>
      <c r="J7" s="362"/>
      <c r="K7" s="362"/>
      <c r="L7" s="362"/>
      <c r="M7" s="362"/>
      <c r="N7" s="362"/>
      <c r="O7" s="362"/>
      <c r="P7" s="362"/>
      <c r="Q7" s="362"/>
      <c r="R7" s="169"/>
      <c r="S7" s="360" t="s">
        <v>213</v>
      </c>
      <c r="T7" s="360"/>
      <c r="U7" s="360"/>
      <c r="V7" s="170"/>
      <c r="W7" s="170"/>
      <c r="X7" s="170"/>
      <c r="Y7" s="170"/>
      <c r="AG7" s="356" t="s">
        <v>214</v>
      </c>
      <c r="AH7" s="356"/>
      <c r="AI7" s="356"/>
      <c r="AJ7" s="356"/>
      <c r="AK7" s="356"/>
      <c r="AL7" s="356"/>
      <c r="AM7" s="356"/>
    </row>
    <row r="8" spans="1:39" s="166" customFormat="1" ht="80.25" customHeight="1" x14ac:dyDescent="0.25">
      <c r="B8" s="181"/>
      <c r="C8" s="356"/>
      <c r="D8" s="338"/>
      <c r="E8" s="359"/>
      <c r="F8" s="340"/>
      <c r="G8" s="359"/>
      <c r="H8" s="168"/>
      <c r="I8" s="172" t="s">
        <v>279</v>
      </c>
      <c r="J8" s="172" t="s">
        <v>280</v>
      </c>
      <c r="K8" s="192">
        <v>0</v>
      </c>
      <c r="L8" s="192">
        <v>0.2</v>
      </c>
      <c r="M8" s="192">
        <v>0.4</v>
      </c>
      <c r="N8" s="192">
        <v>0.6</v>
      </c>
      <c r="O8" s="192">
        <v>0.8</v>
      </c>
      <c r="P8" s="192">
        <v>1</v>
      </c>
      <c r="Q8" s="193" t="s">
        <v>215</v>
      </c>
      <c r="S8" s="174"/>
      <c r="T8" s="174" t="s">
        <v>281</v>
      </c>
      <c r="U8" s="173" t="s">
        <v>282</v>
      </c>
      <c r="V8" s="171"/>
      <c r="X8" s="171"/>
      <c r="AG8" s="356"/>
      <c r="AH8" s="356"/>
      <c r="AI8" s="356"/>
      <c r="AJ8" s="356"/>
      <c r="AK8" s="356"/>
      <c r="AL8" s="356"/>
      <c r="AM8" s="356"/>
    </row>
    <row r="9" spans="1:39" ht="42" customHeight="1" x14ac:dyDescent="0.25">
      <c r="H9" s="139"/>
      <c r="J9" s="45"/>
      <c r="K9" s="45"/>
      <c r="L9" s="45"/>
      <c r="M9" s="45"/>
      <c r="N9" s="45"/>
      <c r="O9" s="46"/>
      <c r="P9" s="129"/>
      <c r="Q9" s="130"/>
      <c r="S9" s="47"/>
      <c r="T9" s="47"/>
      <c r="U9" s="46"/>
      <c r="V9" s="163" t="s">
        <v>283</v>
      </c>
      <c r="W9" s="163" t="s">
        <v>284</v>
      </c>
      <c r="Y9" s="131" t="s">
        <v>216</v>
      </c>
    </row>
    <row r="10" spans="1:39" ht="83.25" customHeight="1" x14ac:dyDescent="0.25">
      <c r="A10" s="163" t="s">
        <v>217</v>
      </c>
      <c r="B10" s="301">
        <v>1</v>
      </c>
      <c r="C10" s="154" t="s">
        <v>218</v>
      </c>
      <c r="D10" s="189"/>
      <c r="E10" s="279" t="s">
        <v>219</v>
      </c>
      <c r="F10" s="276"/>
      <c r="G10" s="247" t="s">
        <v>220</v>
      </c>
      <c r="H10" s="139"/>
      <c r="I10" s="137">
        <f>SUM(K10:P10)</f>
        <v>0</v>
      </c>
      <c r="J10" s="137">
        <f>SUM(K10:P10)</f>
        <v>0</v>
      </c>
      <c r="K10" s="135"/>
      <c r="L10" s="135"/>
      <c r="M10" s="135"/>
      <c r="N10" s="135"/>
      <c r="O10" s="136"/>
      <c r="P10" s="197"/>
      <c r="Q10" s="136"/>
      <c r="S10" s="138" t="str">
        <f>IF(SUM(K10:P10)=1,((K10*0)+(L10*20)+(M10*40)+(N10*60)+(O10*80)+(P10*100)),"")</f>
        <v/>
      </c>
      <c r="T10" s="160" t="e">
        <f>1/$I$29</f>
        <v>#DIV/0!</v>
      </c>
      <c r="U10" s="140" t="e">
        <f t="shared" ref="U10" si="0">1/$J$29</f>
        <v>#DIV/0!</v>
      </c>
      <c r="V10" s="152" t="e">
        <f>IF(Q10=1,0,S10*T10)</f>
        <v>#VALUE!</v>
      </c>
      <c r="W10" s="48" t="e">
        <f>IF(Q10=1,0,S10*U10)</f>
        <v>#VALUE!</v>
      </c>
      <c r="Y10" s="368"/>
      <c r="Z10" s="368"/>
      <c r="AG10" s="358" t="s">
        <v>1596</v>
      </c>
      <c r="AH10" s="358"/>
      <c r="AI10" s="358"/>
      <c r="AJ10" s="358"/>
      <c r="AK10" s="358"/>
      <c r="AL10" s="358"/>
      <c r="AM10" s="358"/>
    </row>
    <row r="11" spans="1:39" ht="75" customHeight="1" x14ac:dyDescent="0.25">
      <c r="B11" s="301" t="s">
        <v>221</v>
      </c>
      <c r="C11" s="158" t="s">
        <v>222</v>
      </c>
      <c r="D11" s="189"/>
      <c r="E11" s="279" t="s">
        <v>223</v>
      </c>
      <c r="F11" s="276"/>
      <c r="G11" s="280"/>
      <c r="H11" s="139"/>
      <c r="I11" s="165"/>
      <c r="J11" s="137">
        <f t="shared" ref="J11" si="1">SUM(K11:P11)</f>
        <v>0</v>
      </c>
      <c r="K11" s="135"/>
      <c r="L11" s="135"/>
      <c r="M11" s="135"/>
      <c r="N11" s="135"/>
      <c r="O11" s="136"/>
      <c r="P11" s="135"/>
      <c r="Q11" s="136"/>
      <c r="S11" s="138" t="str">
        <f t="shared" ref="S11" si="2">IF(SUM(K11:P11)=1,((K11*0)+(L11*20)+(M11*40)+(N11*60)+(O11*80)+(P11*100)),"")</f>
        <v/>
      </c>
      <c r="T11" s="160"/>
      <c r="U11" s="140" t="e">
        <f t="shared" ref="U11" si="3">1/$J$29</f>
        <v>#DIV/0!</v>
      </c>
      <c r="V11" s="152"/>
      <c r="W11" s="48" t="e">
        <f t="shared" ref="W11" si="4">IF(Q11=1,0,S11*U11)</f>
        <v>#VALUE!</v>
      </c>
      <c r="Y11" s="355"/>
      <c r="Z11" s="355"/>
      <c r="AG11" s="358" t="s">
        <v>1597</v>
      </c>
      <c r="AH11" s="358"/>
      <c r="AI11" s="358"/>
      <c r="AJ11" s="358"/>
      <c r="AK11" s="358"/>
      <c r="AL11" s="358"/>
      <c r="AM11" s="358"/>
    </row>
    <row r="12" spans="1:39" ht="72" customHeight="1" x14ac:dyDescent="0.25">
      <c r="B12" s="301">
        <v>2</v>
      </c>
      <c r="C12" s="154" t="s">
        <v>224</v>
      </c>
      <c r="D12" s="189"/>
      <c r="E12" s="279" t="s">
        <v>225</v>
      </c>
      <c r="F12" s="276"/>
      <c r="G12" s="247" t="s">
        <v>226</v>
      </c>
      <c r="H12" s="132"/>
      <c r="I12" s="137">
        <f>SUM(K12:P12)</f>
        <v>0</v>
      </c>
      <c r="J12" s="137">
        <f t="shared" ref="J12" si="5">SUM(K12:P12)</f>
        <v>0</v>
      </c>
      <c r="K12" s="135"/>
      <c r="L12" s="135"/>
      <c r="M12" s="135"/>
      <c r="N12" s="135"/>
      <c r="O12" s="136"/>
      <c r="P12" s="135"/>
      <c r="Q12" s="136"/>
      <c r="S12" s="138" t="str">
        <f t="shared" ref="S12" si="6">IF(SUM(K12:P12)=1,((K12*0)+(L12*20)+(M12*40)+(N12*60)+(O12*80)+(P12*100)),"")</f>
        <v/>
      </c>
      <c r="T12" s="160" t="e">
        <f>1/$I$29</f>
        <v>#DIV/0!</v>
      </c>
      <c r="U12" s="140" t="e">
        <f t="shared" ref="U12:U28" si="7">1/$J$29</f>
        <v>#DIV/0!</v>
      </c>
      <c r="V12" s="152" t="e">
        <f>IF(Q12=1,0,S12*T12)</f>
        <v>#VALUE!</v>
      </c>
      <c r="W12" s="48" t="e">
        <f t="shared" ref="W12" si="8">IF(Q12=1,0,S12*U12)</f>
        <v>#VALUE!</v>
      </c>
      <c r="Y12" s="368"/>
      <c r="Z12" s="368"/>
      <c r="AG12" s="358" t="s">
        <v>1598</v>
      </c>
      <c r="AH12" s="358"/>
      <c r="AI12" s="358"/>
      <c r="AJ12" s="358"/>
      <c r="AK12" s="358"/>
      <c r="AL12" s="358"/>
      <c r="AM12" s="358"/>
    </row>
    <row r="13" spans="1:39" ht="52.5" customHeight="1" x14ac:dyDescent="0.25">
      <c r="B13" s="301" t="s">
        <v>227</v>
      </c>
      <c r="C13" s="155" t="s">
        <v>228</v>
      </c>
      <c r="D13" s="189"/>
      <c r="E13" s="279" t="s">
        <v>229</v>
      </c>
      <c r="F13" s="276"/>
      <c r="G13" s="280"/>
      <c r="H13" s="139"/>
      <c r="I13" s="165"/>
      <c r="J13" s="137">
        <f t="shared" ref="J13:J28" si="9">SUM(K13:P13)</f>
        <v>0</v>
      </c>
      <c r="K13" s="135"/>
      <c r="L13" s="135"/>
      <c r="M13" s="135"/>
      <c r="N13" s="135"/>
      <c r="O13" s="136"/>
      <c r="P13" s="135"/>
      <c r="Q13" s="136"/>
      <c r="S13" s="138" t="str">
        <f t="shared" ref="S13:S28" si="10">IF(SUM(K13:P13)=1,((K13*0)+(L13*20)+(M13*40)+(N13*60)+(O13*80)+(P13*100)),"")</f>
        <v/>
      </c>
      <c r="T13" s="138"/>
      <c r="U13" s="140" t="e">
        <f t="shared" si="7"/>
        <v>#DIV/0!</v>
      </c>
      <c r="V13" s="152"/>
      <c r="W13" s="48" t="e">
        <f t="shared" ref="W13:W28" si="11">IF(Q13=1,0,S13*U13)</f>
        <v>#VALUE!</v>
      </c>
      <c r="Y13" s="355"/>
      <c r="Z13" s="355"/>
      <c r="AG13" s="345"/>
      <c r="AH13" s="345"/>
      <c r="AI13" s="345"/>
      <c r="AJ13" s="345"/>
      <c r="AK13" s="345"/>
      <c r="AL13" s="345"/>
      <c r="AM13" s="345"/>
    </row>
    <row r="14" spans="1:39" ht="45.75" customHeight="1" x14ac:dyDescent="0.25">
      <c r="B14" s="301" t="s">
        <v>230</v>
      </c>
      <c r="C14" s="175" t="s">
        <v>231</v>
      </c>
      <c r="D14" s="195"/>
      <c r="E14" s="279" t="s">
        <v>232</v>
      </c>
      <c r="F14" s="282"/>
      <c r="G14" s="247" t="s">
        <v>233</v>
      </c>
      <c r="H14" s="128"/>
      <c r="I14" s="165"/>
      <c r="J14" s="137">
        <f t="shared" si="9"/>
        <v>0</v>
      </c>
      <c r="K14" s="135"/>
      <c r="L14" s="135"/>
      <c r="M14" s="135"/>
      <c r="N14" s="135"/>
      <c r="O14" s="136"/>
      <c r="P14" s="135"/>
      <c r="Q14" s="136"/>
      <c r="S14" s="138" t="str">
        <f t="shared" si="10"/>
        <v/>
      </c>
      <c r="T14" s="160"/>
      <c r="U14" s="140" t="e">
        <f t="shared" si="7"/>
        <v>#DIV/0!</v>
      </c>
      <c r="V14" s="152"/>
      <c r="W14" s="48" t="e">
        <f t="shared" si="11"/>
        <v>#VALUE!</v>
      </c>
      <c r="Y14" s="355"/>
      <c r="Z14" s="355"/>
      <c r="AG14" s="358" t="s">
        <v>1599</v>
      </c>
      <c r="AH14" s="358"/>
      <c r="AI14" s="358"/>
      <c r="AJ14" s="358"/>
      <c r="AK14" s="358"/>
      <c r="AL14" s="358"/>
      <c r="AM14" s="358"/>
    </row>
    <row r="15" spans="1:39" ht="47.25" customHeight="1" x14ac:dyDescent="0.25">
      <c r="B15" s="301" t="s">
        <v>234</v>
      </c>
      <c r="C15" s="156" t="s">
        <v>235</v>
      </c>
      <c r="D15" s="189"/>
      <c r="E15" s="279" t="s">
        <v>236</v>
      </c>
      <c r="F15" s="276"/>
      <c r="G15" s="280"/>
      <c r="H15" s="128"/>
      <c r="I15" s="165"/>
      <c r="J15" s="137">
        <f t="shared" si="9"/>
        <v>0</v>
      </c>
      <c r="K15" s="135"/>
      <c r="L15" s="135"/>
      <c r="M15" s="135"/>
      <c r="N15" s="135"/>
      <c r="O15" s="136"/>
      <c r="P15" s="135"/>
      <c r="Q15" s="136"/>
      <c r="S15" s="138" t="str">
        <f t="shared" si="10"/>
        <v/>
      </c>
      <c r="T15" s="160"/>
      <c r="U15" s="140" t="e">
        <f t="shared" si="7"/>
        <v>#DIV/0!</v>
      </c>
      <c r="V15" s="152"/>
      <c r="W15" s="48" t="e">
        <f t="shared" si="11"/>
        <v>#VALUE!</v>
      </c>
      <c r="Y15" s="355"/>
      <c r="Z15" s="355"/>
      <c r="AG15" s="358" t="s">
        <v>1600</v>
      </c>
      <c r="AH15" s="358"/>
      <c r="AI15" s="358"/>
      <c r="AJ15" s="358"/>
      <c r="AK15" s="358"/>
      <c r="AL15" s="358"/>
      <c r="AM15" s="358"/>
    </row>
    <row r="16" spans="1:39" ht="45" customHeight="1" x14ac:dyDescent="0.25">
      <c r="B16" s="301" t="s">
        <v>237</v>
      </c>
      <c r="C16" s="156" t="s">
        <v>238</v>
      </c>
      <c r="D16" s="189"/>
      <c r="E16" s="279" t="s">
        <v>239</v>
      </c>
      <c r="F16" s="276"/>
      <c r="G16" s="280"/>
      <c r="H16" s="128"/>
      <c r="I16" s="165"/>
      <c r="J16" s="137">
        <f t="shared" si="9"/>
        <v>0</v>
      </c>
      <c r="K16" s="135"/>
      <c r="L16" s="135"/>
      <c r="M16" s="135"/>
      <c r="N16" s="135"/>
      <c r="O16" s="136"/>
      <c r="P16" s="135"/>
      <c r="Q16" s="136"/>
      <c r="S16" s="138" t="str">
        <f t="shared" si="10"/>
        <v/>
      </c>
      <c r="T16" s="160"/>
      <c r="U16" s="140" t="e">
        <f t="shared" si="7"/>
        <v>#DIV/0!</v>
      </c>
      <c r="V16" s="152"/>
      <c r="W16" s="48" t="e">
        <f t="shared" si="11"/>
        <v>#VALUE!</v>
      </c>
      <c r="Y16" s="355"/>
      <c r="Z16" s="355"/>
      <c r="AG16" s="358" t="s">
        <v>1601</v>
      </c>
      <c r="AH16" s="358"/>
      <c r="AI16" s="358"/>
      <c r="AJ16" s="358"/>
      <c r="AK16" s="358"/>
      <c r="AL16" s="358"/>
      <c r="AM16" s="358"/>
    </row>
    <row r="17" spans="2:39" ht="45.75" customHeight="1" x14ac:dyDescent="0.25">
      <c r="B17" s="301" t="s">
        <v>240</v>
      </c>
      <c r="C17" s="156" t="s">
        <v>241</v>
      </c>
      <c r="D17" s="189"/>
      <c r="E17" s="279" t="s">
        <v>242</v>
      </c>
      <c r="F17" s="276"/>
      <c r="G17" s="280"/>
      <c r="H17" s="128"/>
      <c r="I17" s="165"/>
      <c r="J17" s="137">
        <f t="shared" si="9"/>
        <v>0</v>
      </c>
      <c r="K17" s="135"/>
      <c r="L17" s="135"/>
      <c r="M17" s="135"/>
      <c r="N17" s="135"/>
      <c r="O17" s="136"/>
      <c r="P17" s="135"/>
      <c r="Q17" s="136"/>
      <c r="S17" s="138" t="str">
        <f t="shared" si="10"/>
        <v/>
      </c>
      <c r="T17" s="160"/>
      <c r="U17" s="140" t="e">
        <f t="shared" si="7"/>
        <v>#DIV/0!</v>
      </c>
      <c r="V17" s="152"/>
      <c r="W17" s="48" t="e">
        <f t="shared" si="11"/>
        <v>#VALUE!</v>
      </c>
      <c r="Y17" s="355"/>
      <c r="Z17" s="355"/>
      <c r="AG17" s="358" t="s">
        <v>1602</v>
      </c>
      <c r="AH17" s="358"/>
      <c r="AI17" s="358"/>
      <c r="AJ17" s="358"/>
      <c r="AK17" s="358"/>
      <c r="AL17" s="358"/>
      <c r="AM17" s="358"/>
    </row>
    <row r="18" spans="2:39" ht="49.5" customHeight="1" x14ac:dyDescent="0.25">
      <c r="B18" s="301" t="s">
        <v>243</v>
      </c>
      <c r="C18" s="156" t="s">
        <v>244</v>
      </c>
      <c r="D18" s="189"/>
      <c r="E18" s="279" t="s">
        <v>245</v>
      </c>
      <c r="F18" s="276"/>
      <c r="G18" s="280"/>
      <c r="H18" s="128"/>
      <c r="I18" s="165"/>
      <c r="J18" s="137">
        <f t="shared" si="9"/>
        <v>0</v>
      </c>
      <c r="K18" s="135"/>
      <c r="L18" s="135"/>
      <c r="M18" s="135"/>
      <c r="N18" s="135"/>
      <c r="O18" s="136"/>
      <c r="P18" s="135"/>
      <c r="Q18" s="136"/>
      <c r="S18" s="138" t="str">
        <f t="shared" si="10"/>
        <v/>
      </c>
      <c r="T18" s="160"/>
      <c r="U18" s="140" t="e">
        <f t="shared" si="7"/>
        <v>#DIV/0!</v>
      </c>
      <c r="V18" s="152"/>
      <c r="W18" s="48" t="e">
        <f t="shared" si="11"/>
        <v>#VALUE!</v>
      </c>
      <c r="Y18" s="355"/>
      <c r="Z18" s="355"/>
      <c r="AG18" s="358" t="s">
        <v>1603</v>
      </c>
      <c r="AH18" s="358"/>
      <c r="AI18" s="358"/>
      <c r="AJ18" s="358"/>
      <c r="AK18" s="358"/>
      <c r="AL18" s="358"/>
      <c r="AM18" s="358"/>
    </row>
    <row r="19" spans="2:39" ht="49.5" customHeight="1" x14ac:dyDescent="0.25">
      <c r="B19" s="301" t="s">
        <v>246</v>
      </c>
      <c r="C19" s="156" t="s">
        <v>247</v>
      </c>
      <c r="D19" s="189"/>
      <c r="E19" s="279" t="s">
        <v>248</v>
      </c>
      <c r="F19" s="276"/>
      <c r="G19" s="280"/>
      <c r="H19" s="128"/>
      <c r="I19" s="165"/>
      <c r="J19" s="137">
        <f t="shared" si="9"/>
        <v>0</v>
      </c>
      <c r="K19" s="135"/>
      <c r="L19" s="135"/>
      <c r="M19" s="135"/>
      <c r="N19" s="135"/>
      <c r="O19" s="136"/>
      <c r="P19" s="135"/>
      <c r="Q19" s="136"/>
      <c r="S19" s="138" t="str">
        <f t="shared" si="10"/>
        <v/>
      </c>
      <c r="T19" s="160"/>
      <c r="U19" s="140" t="e">
        <f t="shared" si="7"/>
        <v>#DIV/0!</v>
      </c>
      <c r="V19" s="152"/>
      <c r="W19" s="48" t="e">
        <f t="shared" si="11"/>
        <v>#VALUE!</v>
      </c>
      <c r="Y19" s="355"/>
      <c r="Z19" s="355"/>
      <c r="AG19" s="358" t="s">
        <v>1604</v>
      </c>
      <c r="AH19" s="358"/>
      <c r="AI19" s="358"/>
      <c r="AJ19" s="358"/>
      <c r="AK19" s="358"/>
      <c r="AL19" s="358"/>
      <c r="AM19" s="358"/>
    </row>
    <row r="20" spans="2:39" ht="51" customHeight="1" x14ac:dyDescent="0.25">
      <c r="B20" s="301" t="s">
        <v>249</v>
      </c>
      <c r="C20" s="156" t="s">
        <v>250</v>
      </c>
      <c r="D20" s="189"/>
      <c r="E20" s="279" t="s">
        <v>251</v>
      </c>
      <c r="F20" s="276"/>
      <c r="G20" s="280"/>
      <c r="H20" s="128"/>
      <c r="I20" s="165"/>
      <c r="J20" s="137">
        <f t="shared" si="9"/>
        <v>0</v>
      </c>
      <c r="K20" s="135"/>
      <c r="L20" s="135"/>
      <c r="M20" s="135"/>
      <c r="N20" s="135"/>
      <c r="O20" s="136"/>
      <c r="P20" s="135"/>
      <c r="Q20" s="136"/>
      <c r="S20" s="138" t="str">
        <f t="shared" si="10"/>
        <v/>
      </c>
      <c r="T20" s="160"/>
      <c r="U20" s="140" t="e">
        <f t="shared" si="7"/>
        <v>#DIV/0!</v>
      </c>
      <c r="V20" s="152"/>
      <c r="W20" s="48" t="e">
        <f t="shared" si="11"/>
        <v>#VALUE!</v>
      </c>
      <c r="Y20" s="355"/>
      <c r="Z20" s="355"/>
      <c r="AG20" s="358" t="s">
        <v>1605</v>
      </c>
      <c r="AH20" s="358"/>
      <c r="AI20" s="358"/>
      <c r="AJ20" s="358"/>
      <c r="AK20" s="358"/>
      <c r="AL20" s="358"/>
      <c r="AM20" s="358"/>
    </row>
    <row r="21" spans="2:39" ht="52.5" customHeight="1" x14ac:dyDescent="0.25">
      <c r="B21" s="301" t="s">
        <v>252</v>
      </c>
      <c r="C21" s="157" t="s">
        <v>253</v>
      </c>
      <c r="D21" s="189"/>
      <c r="E21" s="279" t="s">
        <v>254</v>
      </c>
      <c r="F21" s="276"/>
      <c r="G21" s="280"/>
      <c r="H21" s="128"/>
      <c r="I21" s="165"/>
      <c r="J21" s="137">
        <f t="shared" si="9"/>
        <v>0</v>
      </c>
      <c r="K21" s="135"/>
      <c r="L21" s="135"/>
      <c r="M21" s="135"/>
      <c r="N21" s="135"/>
      <c r="O21" s="136"/>
      <c r="P21" s="135"/>
      <c r="Q21" s="136"/>
      <c r="S21" s="138" t="str">
        <f t="shared" si="10"/>
        <v/>
      </c>
      <c r="T21" s="160"/>
      <c r="U21" s="140" t="e">
        <f t="shared" si="7"/>
        <v>#DIV/0!</v>
      </c>
      <c r="V21" s="152"/>
      <c r="W21" s="48" t="e">
        <f t="shared" si="11"/>
        <v>#VALUE!</v>
      </c>
      <c r="Y21" s="355"/>
      <c r="Z21" s="355"/>
      <c r="AG21" s="358" t="s">
        <v>1606</v>
      </c>
      <c r="AH21" s="358"/>
      <c r="AI21" s="358"/>
      <c r="AJ21" s="358"/>
      <c r="AK21" s="358"/>
      <c r="AL21" s="358"/>
      <c r="AM21" s="358"/>
    </row>
    <row r="22" spans="2:39" ht="51" customHeight="1" x14ac:dyDescent="0.25">
      <c r="B22" s="301">
        <v>3</v>
      </c>
      <c r="C22" s="154" t="s">
        <v>255</v>
      </c>
      <c r="D22" s="189"/>
      <c r="E22" s="279" t="s">
        <v>256</v>
      </c>
      <c r="F22" s="276"/>
      <c r="G22" s="280"/>
      <c r="H22" s="128"/>
      <c r="I22" s="137">
        <f>SUM(K22:P22)</f>
        <v>0</v>
      </c>
      <c r="J22" s="137">
        <f t="shared" si="9"/>
        <v>0</v>
      </c>
      <c r="K22" s="135"/>
      <c r="L22" s="135"/>
      <c r="M22" s="135"/>
      <c r="N22" s="135"/>
      <c r="O22" s="136"/>
      <c r="P22" s="135"/>
      <c r="Q22" s="136"/>
      <c r="S22" s="138" t="str">
        <f t="shared" si="10"/>
        <v/>
      </c>
      <c r="T22" s="160" t="e">
        <f>1/$I$29</f>
        <v>#DIV/0!</v>
      </c>
      <c r="U22" s="140" t="e">
        <f t="shared" si="7"/>
        <v>#DIV/0!</v>
      </c>
      <c r="V22" s="152" t="e">
        <f>IF(Q22=1,0,S22*T22)</f>
        <v>#VALUE!</v>
      </c>
      <c r="W22" s="48" t="e">
        <f t="shared" si="11"/>
        <v>#VALUE!</v>
      </c>
      <c r="Y22" s="355"/>
      <c r="Z22" s="355"/>
      <c r="AG22" s="345"/>
      <c r="AH22" s="345"/>
      <c r="AI22" s="345"/>
      <c r="AJ22" s="345"/>
      <c r="AK22" s="345"/>
      <c r="AL22" s="345"/>
      <c r="AM22" s="345"/>
    </row>
    <row r="23" spans="2:39" ht="48.75" customHeight="1" x14ac:dyDescent="0.25">
      <c r="B23" s="301">
        <v>4</v>
      </c>
      <c r="C23" s="154" t="s">
        <v>257</v>
      </c>
      <c r="D23" s="189"/>
      <c r="E23" s="279" t="s">
        <v>258</v>
      </c>
      <c r="F23" s="276"/>
      <c r="G23" s="247" t="s">
        <v>259</v>
      </c>
      <c r="H23" s="128"/>
      <c r="I23" s="137">
        <f>SUM(K23:P23)</f>
        <v>0</v>
      </c>
      <c r="J23" s="137">
        <f t="shared" si="9"/>
        <v>0</v>
      </c>
      <c r="K23" s="135"/>
      <c r="L23" s="135"/>
      <c r="M23" s="135"/>
      <c r="N23" s="135"/>
      <c r="O23" s="197"/>
      <c r="P23" s="135"/>
      <c r="Q23" s="136"/>
      <c r="S23" s="138" t="str">
        <f t="shared" si="10"/>
        <v/>
      </c>
      <c r="T23" s="160" t="e">
        <f>1/$I$29</f>
        <v>#DIV/0!</v>
      </c>
      <c r="U23" s="140" t="e">
        <f t="shared" si="7"/>
        <v>#DIV/0!</v>
      </c>
      <c r="V23" s="152" t="e">
        <f>IF(Q23=1,0,S23*T23)</f>
        <v>#VALUE!</v>
      </c>
      <c r="W23" s="48" t="e">
        <f t="shared" si="11"/>
        <v>#VALUE!</v>
      </c>
      <c r="Y23" s="355"/>
      <c r="Z23" s="355"/>
      <c r="AG23" s="358" t="s">
        <v>1607</v>
      </c>
      <c r="AH23" s="358"/>
      <c r="AI23" s="358"/>
      <c r="AJ23" s="358"/>
      <c r="AK23" s="358"/>
      <c r="AL23" s="358"/>
      <c r="AM23" s="358"/>
    </row>
    <row r="24" spans="2:39" ht="72" customHeight="1" x14ac:dyDescent="0.25">
      <c r="B24" s="301">
        <v>5</v>
      </c>
      <c r="C24" s="154" t="s">
        <v>260</v>
      </c>
      <c r="D24" s="189"/>
      <c r="E24" s="279" t="s">
        <v>261</v>
      </c>
      <c r="F24" s="276"/>
      <c r="G24" s="247" t="s">
        <v>262</v>
      </c>
      <c r="H24" s="128"/>
      <c r="I24" s="137">
        <f>SUM(K24:P24)</f>
        <v>0</v>
      </c>
      <c r="J24" s="137">
        <f t="shared" si="9"/>
        <v>0</v>
      </c>
      <c r="K24" s="135"/>
      <c r="L24" s="135"/>
      <c r="M24" s="135"/>
      <c r="N24" s="135"/>
      <c r="O24" s="136"/>
      <c r="P24" s="135"/>
      <c r="Q24" s="136"/>
      <c r="S24" s="138" t="str">
        <f t="shared" si="10"/>
        <v/>
      </c>
      <c r="T24" s="160" t="e">
        <f>1/$I$29</f>
        <v>#DIV/0!</v>
      </c>
      <c r="U24" s="140" t="e">
        <f t="shared" si="7"/>
        <v>#DIV/0!</v>
      </c>
      <c r="V24" s="152" t="e">
        <f>IF(Q24=1,0,S24*T24)</f>
        <v>#VALUE!</v>
      </c>
      <c r="W24" s="48" t="e">
        <f t="shared" si="11"/>
        <v>#VALUE!</v>
      </c>
      <c r="Y24" s="355"/>
      <c r="Z24" s="355"/>
      <c r="AG24" s="358" t="s">
        <v>1608</v>
      </c>
      <c r="AH24" s="358"/>
      <c r="AI24" s="358"/>
      <c r="AJ24" s="358"/>
      <c r="AK24" s="358"/>
      <c r="AL24" s="358"/>
      <c r="AM24" s="358"/>
    </row>
    <row r="25" spans="2:39" ht="51" customHeight="1" x14ac:dyDescent="0.25">
      <c r="B25" s="301">
        <v>6</v>
      </c>
      <c r="C25" s="154" t="s">
        <v>263</v>
      </c>
      <c r="D25" s="189"/>
      <c r="E25" s="279" t="s">
        <v>264</v>
      </c>
      <c r="F25" s="276"/>
      <c r="G25" s="280"/>
      <c r="H25" s="128"/>
      <c r="I25" s="137">
        <f>SUM(K25:P25)</f>
        <v>0</v>
      </c>
      <c r="J25" s="137">
        <f t="shared" si="9"/>
        <v>0</v>
      </c>
      <c r="K25" s="135"/>
      <c r="L25" s="135"/>
      <c r="M25" s="135"/>
      <c r="N25" s="135"/>
      <c r="O25" s="136"/>
      <c r="P25" s="135"/>
      <c r="Q25" s="136"/>
      <c r="S25" s="138" t="str">
        <f t="shared" si="10"/>
        <v/>
      </c>
      <c r="T25" s="160" t="e">
        <f>1/$I$29</f>
        <v>#DIV/0!</v>
      </c>
      <c r="U25" s="140" t="e">
        <f t="shared" si="7"/>
        <v>#DIV/0!</v>
      </c>
      <c r="V25" s="152" t="e">
        <f>IF(Q25=1,0,S25*T25)</f>
        <v>#VALUE!</v>
      </c>
      <c r="W25" s="48" t="e">
        <f t="shared" si="11"/>
        <v>#VALUE!</v>
      </c>
      <c r="Y25" s="355"/>
      <c r="Z25" s="355"/>
      <c r="AG25" s="358" t="s">
        <v>1609</v>
      </c>
      <c r="AH25" s="358"/>
      <c r="AI25" s="358"/>
      <c r="AJ25" s="358"/>
      <c r="AK25" s="358"/>
      <c r="AL25" s="358"/>
      <c r="AM25" s="358"/>
    </row>
    <row r="26" spans="2:39" ht="45.75" customHeight="1" x14ac:dyDescent="0.25">
      <c r="B26" s="301" t="s">
        <v>265</v>
      </c>
      <c r="C26" s="155" t="s">
        <v>266</v>
      </c>
      <c r="D26" s="189"/>
      <c r="E26" s="279" t="s">
        <v>267</v>
      </c>
      <c r="F26" s="276"/>
      <c r="G26" s="247" t="s">
        <v>268</v>
      </c>
      <c r="H26" s="128"/>
      <c r="I26" s="165"/>
      <c r="J26" s="137">
        <f t="shared" si="9"/>
        <v>0</v>
      </c>
      <c r="K26" s="135"/>
      <c r="L26" s="135"/>
      <c r="M26" s="135"/>
      <c r="N26" s="135"/>
      <c r="O26" s="136"/>
      <c r="P26" s="135"/>
      <c r="Q26" s="136"/>
      <c r="S26" s="138" t="str">
        <f t="shared" si="10"/>
        <v/>
      </c>
      <c r="T26" s="160"/>
      <c r="U26" s="140" t="e">
        <f t="shared" si="7"/>
        <v>#DIV/0!</v>
      </c>
      <c r="V26" s="152"/>
      <c r="W26" s="48" t="e">
        <f t="shared" si="11"/>
        <v>#VALUE!</v>
      </c>
      <c r="Y26" s="355"/>
      <c r="Z26" s="355"/>
      <c r="AG26" s="358" t="s">
        <v>1610</v>
      </c>
      <c r="AH26" s="358"/>
      <c r="AI26" s="358"/>
      <c r="AJ26" s="358"/>
      <c r="AK26" s="358"/>
      <c r="AL26" s="358"/>
      <c r="AM26" s="358"/>
    </row>
    <row r="27" spans="2:39" ht="45.75" customHeight="1" x14ac:dyDescent="0.25">
      <c r="B27" s="301" t="s">
        <v>269</v>
      </c>
      <c r="C27" s="156" t="s">
        <v>270</v>
      </c>
      <c r="D27" s="189"/>
      <c r="E27" s="279" t="s">
        <v>271</v>
      </c>
      <c r="F27" s="276"/>
      <c r="G27" s="247" t="s">
        <v>272</v>
      </c>
      <c r="H27" s="128"/>
      <c r="I27" s="165"/>
      <c r="J27" s="137">
        <f t="shared" si="9"/>
        <v>0</v>
      </c>
      <c r="K27" s="135"/>
      <c r="L27" s="135"/>
      <c r="M27" s="135"/>
      <c r="N27" s="135"/>
      <c r="O27" s="136"/>
      <c r="P27" s="135"/>
      <c r="Q27" s="136"/>
      <c r="S27" s="138" t="str">
        <f t="shared" si="10"/>
        <v/>
      </c>
      <c r="T27" s="160"/>
      <c r="U27" s="140" t="e">
        <f t="shared" si="7"/>
        <v>#DIV/0!</v>
      </c>
      <c r="V27" s="152"/>
      <c r="W27" s="48" t="e">
        <f t="shared" si="11"/>
        <v>#VALUE!</v>
      </c>
      <c r="Y27" s="355"/>
      <c r="Z27" s="355"/>
      <c r="AG27" s="358" t="s">
        <v>1611</v>
      </c>
      <c r="AH27" s="358"/>
      <c r="AI27" s="358"/>
      <c r="AJ27" s="358"/>
      <c r="AK27" s="358"/>
      <c r="AL27" s="358"/>
      <c r="AM27" s="358"/>
    </row>
    <row r="28" spans="2:39" ht="43.5" customHeight="1" x14ac:dyDescent="0.25">
      <c r="B28" s="301" t="s">
        <v>273</v>
      </c>
      <c r="C28" s="157" t="s">
        <v>274</v>
      </c>
      <c r="D28" s="189"/>
      <c r="E28" s="279" t="s">
        <v>275</v>
      </c>
      <c r="F28" s="276"/>
      <c r="G28" s="247" t="s">
        <v>276</v>
      </c>
      <c r="H28" s="139"/>
      <c r="I28" s="165"/>
      <c r="J28" s="137">
        <f t="shared" si="9"/>
        <v>0</v>
      </c>
      <c r="K28" s="135"/>
      <c r="L28" s="135"/>
      <c r="M28" s="135"/>
      <c r="N28" s="135"/>
      <c r="O28" s="136"/>
      <c r="P28" s="135"/>
      <c r="Q28" s="136"/>
      <c r="S28" s="138" t="str">
        <f t="shared" si="10"/>
        <v/>
      </c>
      <c r="T28" s="160"/>
      <c r="U28" s="140" t="e">
        <f t="shared" si="7"/>
        <v>#DIV/0!</v>
      </c>
      <c r="V28" s="152"/>
      <c r="W28" s="48" t="e">
        <f t="shared" si="11"/>
        <v>#VALUE!</v>
      </c>
      <c r="Y28" s="355"/>
      <c r="Z28" s="355"/>
      <c r="AG28" s="358" t="s">
        <v>1612</v>
      </c>
      <c r="AH28" s="358"/>
      <c r="AI28" s="358"/>
      <c r="AJ28" s="358"/>
      <c r="AK28" s="358"/>
      <c r="AL28" s="358"/>
      <c r="AM28" s="358"/>
    </row>
    <row r="29" spans="2:39" x14ac:dyDescent="0.25">
      <c r="C29" s="165"/>
      <c r="D29" s="191"/>
      <c r="E29" s="191"/>
      <c r="F29" s="191"/>
      <c r="G29" s="191"/>
      <c r="I29" s="163">
        <f>SUM(I10:I28)</f>
        <v>0</v>
      </c>
      <c r="J29" s="194">
        <f>SUM(J10:J28)</f>
        <v>0</v>
      </c>
      <c r="V29" s="184" t="e">
        <f>SUM(V10:V25)</f>
        <v>#VALUE!</v>
      </c>
      <c r="W29" s="184" t="e">
        <f>SUM(W10:W28)</f>
        <v>#VALUE!</v>
      </c>
      <c r="Y29" s="180"/>
      <c r="Z29" s="180"/>
      <c r="AG29" s="345"/>
      <c r="AH29" s="345"/>
      <c r="AI29" s="345"/>
      <c r="AJ29" s="345"/>
      <c r="AK29" s="345"/>
      <c r="AL29" s="345"/>
      <c r="AM29" s="345"/>
    </row>
    <row r="30" spans="2:39" x14ac:dyDescent="0.25">
      <c r="C30" s="165"/>
      <c r="D30" s="165"/>
      <c r="E30" s="165"/>
      <c r="F30" s="165"/>
      <c r="G30" s="165"/>
      <c r="R30" s="131" t="s">
        <v>277</v>
      </c>
      <c r="S30" s="142">
        <f>SUMIF(I29,6-V32,V29)</f>
        <v>0</v>
      </c>
      <c r="W30"/>
      <c r="Y30" s="180"/>
      <c r="Z30" s="180"/>
    </row>
    <row r="31" spans="2:39" x14ac:dyDescent="0.25">
      <c r="C31" s="165"/>
      <c r="D31" s="165"/>
      <c r="E31" s="165"/>
      <c r="F31" s="165"/>
      <c r="G31" s="165"/>
      <c r="R31" s="131" t="s">
        <v>278</v>
      </c>
      <c r="S31" s="142">
        <f>SUMIF(J29,19-V33,W29)</f>
        <v>0</v>
      </c>
      <c r="X31" s="141"/>
      <c r="Y31"/>
      <c r="Z31"/>
    </row>
    <row r="32" spans="2:39" x14ac:dyDescent="0.25">
      <c r="C32" s="165"/>
      <c r="D32" s="165"/>
      <c r="E32" s="165"/>
      <c r="F32" s="165"/>
      <c r="G32" s="165"/>
      <c r="U32" s="163" t="s">
        <v>285</v>
      </c>
      <c r="V32" s="163">
        <f>SUM(Q10,Q12,Q22:Q25)</f>
        <v>0</v>
      </c>
      <c r="X32" s="141"/>
    </row>
    <row r="33" spans="3:32" x14ac:dyDescent="0.25">
      <c r="C33" s="165"/>
      <c r="D33" s="165"/>
      <c r="E33" s="165"/>
      <c r="F33" s="165"/>
      <c r="G33" s="165"/>
      <c r="U33" s="163" t="s">
        <v>286</v>
      </c>
      <c r="V33" s="163">
        <f>SUM(Q10:Q28)</f>
        <v>0</v>
      </c>
    </row>
    <row r="34" spans="3:32" ht="13.5" customHeight="1" x14ac:dyDescent="0.25">
      <c r="C34" s="165"/>
      <c r="D34" s="165"/>
      <c r="E34" s="165"/>
      <c r="F34" s="165"/>
      <c r="G34" s="165"/>
    </row>
    <row r="35" spans="3:32" x14ac:dyDescent="0.25">
      <c r="C35" s="165"/>
      <c r="D35" s="165"/>
      <c r="E35" s="165"/>
      <c r="F35" s="165"/>
      <c r="G35" s="165"/>
    </row>
    <row r="42" spans="3:32" ht="22.5" customHeight="1" x14ac:dyDescent="0.25">
      <c r="AA42" s="164"/>
      <c r="AB42" s="164"/>
      <c r="AC42" s="164"/>
    </row>
    <row r="44" spans="3:32" ht="15" customHeight="1" x14ac:dyDescent="0.25">
      <c r="AA44" s="164"/>
      <c r="AB44" s="164"/>
      <c r="AC44" s="164"/>
      <c r="AD44" s="164"/>
      <c r="AE44" s="164"/>
      <c r="AF44" s="164"/>
    </row>
  </sheetData>
  <sheetProtection formatCells="0" formatColumns="0" formatRows="0" insertColumns="0" insertRows="0" insertHyperlinks="0" deleteColumns="0" deleteRows="0" sort="0" autoFilter="0" pivotTables="0"/>
  <mergeCells count="47">
    <mergeCell ref="Y11:Z11"/>
    <mergeCell ref="Y12:Z12"/>
    <mergeCell ref="AG7:AM8"/>
    <mergeCell ref="AG10:AM10"/>
    <mergeCell ref="C6:R6"/>
    <mergeCell ref="B1:Z1"/>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AG20:AM20"/>
    <mergeCell ref="AG28:AM28"/>
    <mergeCell ref="AG21:AM21"/>
    <mergeCell ref="AG26:AM26"/>
    <mergeCell ref="AG25:AM25"/>
    <mergeCell ref="AG27:AM27"/>
    <mergeCell ref="AG23:AM23"/>
    <mergeCell ref="AG24:AM24"/>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Y17:Z17"/>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False</openByDefault>
  <xsnScope/>
</customXsn>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7.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2.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3.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E29A65-A5F9-41DF-B9DE-B3C4ACEF71C4}">
  <ds:schemaRefs>
    <ds:schemaRef ds:uri="http://schemas.microsoft.com/office/2006/metadata/customXsn"/>
  </ds:schemaRefs>
</ds:datastoreItem>
</file>

<file path=customXml/itemProps5.xml><?xml version="1.0" encoding="utf-8"?>
<ds:datastoreItem xmlns:ds="http://schemas.openxmlformats.org/officeDocument/2006/customXml" ds:itemID="{B0098D88-FCAD-4526-B5B0-9BE2F409519E}">
  <ds:schemaRefs>
    <ds:schemaRef ds:uri="http://schemas.microsoft.com/office/2006/metadata/longProperties"/>
  </ds:schemaRefs>
</ds:datastoreItem>
</file>

<file path=customXml/itemProps6.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7.xml><?xml version="1.0" encoding="utf-8"?>
<ds:datastoreItem xmlns:ds="http://schemas.openxmlformats.org/officeDocument/2006/customXml" ds:itemID="{C9053258-AB1D-4C95-ADB6-2E3B627DEA39}">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12</vt:i4>
      </vt:variant>
    </vt:vector>
  </ap:HeadingPairs>
  <ap:TitlesOfParts>
    <vt:vector baseType="lpstr" size="29">
      <vt:lpstr>11</vt:lpstr>
      <vt:lpstr>1</vt:lpstr>
      <vt:lpstr>2</vt:lpstr>
      <vt:lpstr>3</vt:lpstr>
      <vt:lpstr>Úvod</vt:lpstr>
      <vt:lpstr>Rámec</vt:lpstr>
      <vt:lpstr>D1</vt:lpstr>
      <vt:lpstr>D2</vt:lpstr>
      <vt:lpstr>D3</vt:lpstr>
      <vt:lpstr>D4</vt:lpstr>
      <vt:lpstr>D5</vt:lpstr>
      <vt:lpstr>D6</vt:lpstr>
      <vt:lpstr>D7</vt:lpstr>
      <vt:lpstr>Shrnutí</vt:lpstr>
      <vt:lpstr>Přehled BSI a CSI</vt:lpstr>
      <vt:lpstr>Figures</vt:lpstr>
      <vt:lpstr>Rámec WHO</vt:lpstr>
      <vt:lpstr>'D1'!Print_Area</vt:lpstr>
      <vt:lpstr>'D2'!Print_Area</vt:lpstr>
      <vt:lpstr>'D3'!Print_Area</vt:lpstr>
      <vt:lpstr>'D4'!Print_Area</vt:lpstr>
      <vt:lpstr>'D5'!Print_Area</vt:lpstr>
      <vt:lpstr>'D6'!Print_Area</vt:lpstr>
      <vt:lpstr>'D7'!Print_Area</vt:lpstr>
      <vt:lpstr>'Přehled BSI a CSI'!Print_Area</vt:lpstr>
      <vt:lpstr>Rámec!Print_Area</vt:lpstr>
      <vt:lpstr>'Rámec WHO'!Print_Area</vt:lpstr>
      <vt:lpstr>Shrnutí!Print_Area</vt:lpstr>
      <vt:lpstr>Úvod!Print_Area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2019-01-18T10:19:15.0000000Z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ies>
</file>