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Introducción" sheetId="79" r:id="rId5"/>
    <sheet name="Marco" sheetId="81" r:id="rId6"/>
    <sheet name="D1" sheetId="73" r:id="rId7"/>
    <sheet name="D2" sheetId="74" r:id="rId8"/>
    <sheet name="D3" sheetId="75" r:id="rId9"/>
    <sheet name="D4" sheetId="70" r:id="rId10"/>
    <sheet name="D5" sheetId="76" r:id="rId11"/>
    <sheet name="D6" sheetId="78" r:id="rId12"/>
    <sheet name="D7" sheetId="77" r:id="rId13"/>
    <sheet name="Resumen" sheetId="27" r:id="rId14"/>
    <sheet name="Descripción de los BSI y CSI" sheetId="85" r:id="rId15"/>
    <sheet name="Figures" sheetId="56" state="hidden" r:id="rId16"/>
    <sheet name="Marco de la OMS"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14">'Descripción de los BSI y CSI'!$A$1:$E$140</definedName>
    <definedName name="_xlnm.Print_Area" localSheetId="4">Introducción!$A$1:$D$18</definedName>
    <definedName name="_xlnm.Print_Area" localSheetId="5">Marco!$A$1:$G$24</definedName>
    <definedName name="_xlnm.Print_Area" localSheetId="16">'Marco de la OMS'!$A$1:$J$56</definedName>
    <definedName name="_xlnm.Print_Area" localSheetId="13">Resumen!$A$1:$J$135</definedName>
    <definedName name="s">#REF!</definedName>
  </definedNames>
  <calcPr calcId="162913"/>
</workbook>
</file>

<file path=xl/calcChain.xml><?xml version="1.0" encoding="utf-8"?>
<calcChain xmlns="http://schemas.openxmlformats.org/spreadsheetml/2006/main">
  <c r="G19" i="81" l="1"/>
  <c r="I125" i="27"/>
  <c r="I117" i="27"/>
  <c r="I106" i="27"/>
  <c r="I98" i="27"/>
  <c r="I81" i="27"/>
  <c r="H33" i="27"/>
  <c r="H32" i="27"/>
  <c r="U19" i="77"/>
  <c r="U18" i="77"/>
  <c r="S16" i="77" s="1"/>
  <c r="G29" i="27" s="1"/>
  <c r="G40" i="27" s="1"/>
  <c r="I16" i="77"/>
  <c r="T10" i="77" s="1"/>
  <c r="V10" i="77" s="1"/>
  <c r="V16" i="77" s="1"/>
  <c r="S14" i="77"/>
  <c r="J14" i="77"/>
  <c r="S13" i="77"/>
  <c r="J13" i="77"/>
  <c r="S12" i="77"/>
  <c r="J12" i="77"/>
  <c r="I12" i="77"/>
  <c r="S11" i="77"/>
  <c r="J11" i="77"/>
  <c r="I11" i="77"/>
  <c r="S10" i="77"/>
  <c r="J10" i="77"/>
  <c r="J16" i="77" s="1"/>
  <c r="I10" i="77"/>
  <c r="V22" i="78"/>
  <c r="V21" i="78"/>
  <c r="S19" i="78" s="1"/>
  <c r="G25" i="27" s="1"/>
  <c r="G39" i="27" s="1"/>
  <c r="S17" i="78"/>
  <c r="J17" i="78"/>
  <c r="I17" i="78"/>
  <c r="S16" i="78"/>
  <c r="J16" i="78"/>
  <c r="S15" i="78"/>
  <c r="J15" i="78"/>
  <c r="S14" i="78"/>
  <c r="J14" i="78"/>
  <c r="S13" i="78"/>
  <c r="J13" i="78"/>
  <c r="S12" i="78"/>
  <c r="J12" i="78"/>
  <c r="I12" i="78"/>
  <c r="S11" i="78"/>
  <c r="J11" i="78"/>
  <c r="S10" i="78"/>
  <c r="J10" i="78"/>
  <c r="J19" i="78" s="1"/>
  <c r="I10" i="78"/>
  <c r="I19" i="78" s="1"/>
  <c r="W65" i="76"/>
  <c r="W64" i="76"/>
  <c r="T62" i="76" s="1"/>
  <c r="G21" i="27" s="1"/>
  <c r="G38" i="27" s="1"/>
  <c r="T60" i="76"/>
  <c r="K60" i="76"/>
  <c r="T59" i="76"/>
  <c r="K59" i="76"/>
  <c r="T58" i="76"/>
  <c r="K58" i="76"/>
  <c r="T57" i="76"/>
  <c r="K57" i="76"/>
  <c r="T56" i="76"/>
  <c r="I126" i="27" s="1"/>
  <c r="K56" i="76"/>
  <c r="T55" i="76"/>
  <c r="K55" i="76"/>
  <c r="T54" i="76"/>
  <c r="K54" i="76"/>
  <c r="J54" i="76"/>
  <c r="T53" i="76"/>
  <c r="I130" i="27" s="1"/>
  <c r="K53" i="76"/>
  <c r="T52" i="76"/>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I85" i="27" s="1"/>
  <c r="K30" i="76"/>
  <c r="T29" i="76"/>
  <c r="I86" i="27" s="1"/>
  <c r="K29" i="76"/>
  <c r="T28" i="76"/>
  <c r="I119" i="27" s="1"/>
  <c r="K28" i="76"/>
  <c r="T27" i="76"/>
  <c r="K27" i="76"/>
  <c r="T26" i="76"/>
  <c r="K26" i="76"/>
  <c r="J26" i="76"/>
  <c r="T25" i="76"/>
  <c r="K25" i="76"/>
  <c r="J25" i="76"/>
  <c r="T24" i="76"/>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K12" i="76"/>
  <c r="J12" i="76"/>
  <c r="T11" i="76"/>
  <c r="K11" i="76"/>
  <c r="T10" i="76"/>
  <c r="K10" i="76"/>
  <c r="K62" i="76" s="1"/>
  <c r="J10" i="76"/>
  <c r="J62" i="76" s="1"/>
  <c r="W32" i="70"/>
  <c r="W31" i="70"/>
  <c r="T28" i="70" s="1"/>
  <c r="G17" i="27" s="1"/>
  <c r="G37" i="27" s="1"/>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K28" i="70" s="1"/>
  <c r="J10" i="70"/>
  <c r="J28" i="70" s="1"/>
  <c r="V33" i="75"/>
  <c r="V32" i="75"/>
  <c r="S28" i="75"/>
  <c r="I103" i="27" s="1"/>
  <c r="J28" i="75"/>
  <c r="S27" i="75"/>
  <c r="J27" i="75"/>
  <c r="S26" i="75"/>
  <c r="I99" i="27" s="1"/>
  <c r="J26" i="75"/>
  <c r="S25" i="75"/>
  <c r="J25" i="75"/>
  <c r="I25" i="75"/>
  <c r="S24" i="75"/>
  <c r="I101" i="27" s="1"/>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S11" i="75"/>
  <c r="J11" i="75"/>
  <c r="S10" i="75"/>
  <c r="I96" i="27" s="1"/>
  <c r="J10" i="75"/>
  <c r="J29" i="75" s="1"/>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I108" i="27" s="1"/>
  <c r="K11" i="74"/>
  <c r="I10" i="74" s="1"/>
  <c r="J11" i="74"/>
  <c r="T10" i="74"/>
  <c r="I110" i="27" s="1"/>
  <c r="K10" i="74"/>
  <c r="J10" i="74"/>
  <c r="X52" i="73"/>
  <c r="X51" i="73"/>
  <c r="T47" i="73"/>
  <c r="K47" i="73"/>
  <c r="T46" i="73"/>
  <c r="K46" i="73"/>
  <c r="T45" i="73"/>
  <c r="K45" i="73"/>
  <c r="T44" i="73"/>
  <c r="K44" i="73"/>
  <c r="T43" i="73"/>
  <c r="K43" i="73"/>
  <c r="T42" i="73"/>
  <c r="K42" i="73"/>
  <c r="T41" i="73"/>
  <c r="K41" i="73"/>
  <c r="T40" i="73"/>
  <c r="K40" i="73"/>
  <c r="T39" i="73"/>
  <c r="K39" i="73"/>
  <c r="T38" i="73"/>
  <c r="K38" i="73"/>
  <c r="J38" i="73"/>
  <c r="T37" i="73"/>
  <c r="K37" i="73"/>
  <c r="J37" i="73"/>
  <c r="T36" i="73"/>
  <c r="K36" i="73"/>
  <c r="J36" i="73"/>
  <c r="T35" i="73"/>
  <c r="K35" i="73"/>
  <c r="J35" i="73"/>
  <c r="T34" i="73"/>
  <c r="K34" i="73"/>
  <c r="T33" i="73"/>
  <c r="I132" i="27" s="1"/>
  <c r="K33" i="73"/>
  <c r="T32" i="73"/>
  <c r="K32" i="73"/>
  <c r="J32" i="73"/>
  <c r="T31" i="73"/>
  <c r="K31" i="73"/>
  <c r="T30" i="73"/>
  <c r="I82" i="27" s="1"/>
  <c r="K30" i="73"/>
  <c r="T29" i="73"/>
  <c r="I113" i="27" s="1"/>
  <c r="K29" i="73"/>
  <c r="J29" i="73"/>
  <c r="T28" i="73"/>
  <c r="K28" i="73"/>
  <c r="T27" i="73"/>
  <c r="K27" i="73"/>
  <c r="T26" i="73"/>
  <c r="K26" i="73"/>
  <c r="T25" i="73"/>
  <c r="I87" i="27" s="1"/>
  <c r="K25"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K13" i="73"/>
  <c r="T12" i="73"/>
  <c r="K12" i="73"/>
  <c r="J12" i="73"/>
  <c r="T11" i="73"/>
  <c r="K11" i="73"/>
  <c r="J11" i="73"/>
  <c r="T10" i="73"/>
  <c r="K10" i="73"/>
  <c r="J10" i="73"/>
  <c r="F19" i="81"/>
  <c r="I112" i="27" l="1"/>
  <c r="I122" i="27"/>
  <c r="I121" i="27"/>
  <c r="U10" i="77"/>
  <c r="U14" i="77"/>
  <c r="W14" i="77" s="1"/>
  <c r="U11" i="77"/>
  <c r="W11" i="77" s="1"/>
  <c r="U12" i="77"/>
  <c r="W12" i="77" s="1"/>
  <c r="U13" i="77"/>
  <c r="W20" i="75"/>
  <c r="V26" i="70"/>
  <c r="X26" i="70" s="1"/>
  <c r="V24" i="70"/>
  <c r="X24" i="70" s="1"/>
  <c r="V22" i="70"/>
  <c r="X22" i="70" s="1"/>
  <c r="V20" i="70"/>
  <c r="X20" i="70" s="1"/>
  <c r="V11" i="70"/>
  <c r="X11" i="70" s="1"/>
  <c r="V10" i="70"/>
  <c r="X10" i="70" s="1"/>
  <c r="X27" i="70" s="1"/>
  <c r="V17" i="70"/>
  <c r="X17" i="70" s="1"/>
  <c r="V15" i="70"/>
  <c r="X15" i="70" s="1"/>
  <c r="V18" i="70"/>
  <c r="V16" i="70"/>
  <c r="V14" i="70"/>
  <c r="V12" i="70"/>
  <c r="V25" i="70"/>
  <c r="V23" i="70"/>
  <c r="V21" i="70"/>
  <c r="V19" i="70"/>
  <c r="X19" i="70" s="1"/>
  <c r="V13" i="70"/>
  <c r="T22" i="75"/>
  <c r="T23" i="75"/>
  <c r="V23" i="75" s="1"/>
  <c r="T24" i="75"/>
  <c r="V24" i="75" s="1"/>
  <c r="T25" i="75"/>
  <c r="V25" i="75" s="1"/>
  <c r="T12" i="75"/>
  <c r="V12" i="75" s="1"/>
  <c r="T10" i="75"/>
  <c r="S30" i="75"/>
  <c r="G13" i="27" s="1"/>
  <c r="G36" i="27" s="1"/>
  <c r="X21" i="70"/>
  <c r="X25" i="70"/>
  <c r="X57" i="76"/>
  <c r="T63" i="76"/>
  <c r="G22" i="27" s="1"/>
  <c r="G50" i="27" s="1"/>
  <c r="W10" i="77"/>
  <c r="W16" i="77" s="1"/>
  <c r="W13" i="77"/>
  <c r="U10" i="70"/>
  <c r="W10" i="70" s="1"/>
  <c r="W27" i="70" s="1"/>
  <c r="U11" i="70"/>
  <c r="W11" i="70" s="1"/>
  <c r="U19" i="70"/>
  <c r="W19" i="70" s="1"/>
  <c r="X13" i="70"/>
  <c r="U23" i="75"/>
  <c r="U11" i="75"/>
  <c r="W11" i="75" s="1"/>
  <c r="U22" i="75"/>
  <c r="W22" i="75" s="1"/>
  <c r="U27" i="75"/>
  <c r="U24" i="75"/>
  <c r="W24" i="75" s="1"/>
  <c r="U20" i="75"/>
  <c r="U18" i="75"/>
  <c r="U16" i="75"/>
  <c r="W16" i="75" s="1"/>
  <c r="U14" i="75"/>
  <c r="U25" i="75"/>
  <c r="U12" i="75"/>
  <c r="W12" i="75" s="1"/>
  <c r="U28" i="75"/>
  <c r="W28" i="75" s="1"/>
  <c r="U26" i="75"/>
  <c r="W26" i="75" s="1"/>
  <c r="U21" i="75"/>
  <c r="W21" i="75" s="1"/>
  <c r="U19" i="75"/>
  <c r="W19" i="75" s="1"/>
  <c r="U17" i="75"/>
  <c r="W17" i="75" s="1"/>
  <c r="U15" i="75"/>
  <c r="U13" i="75"/>
  <c r="U10" i="75"/>
  <c r="W10" i="75" s="1"/>
  <c r="W29" i="75" s="1"/>
  <c r="W27" i="75"/>
  <c r="X18" i="70"/>
  <c r="X43" i="76"/>
  <c r="X47" i="76"/>
  <c r="T17" i="78"/>
  <c r="T10" i="78"/>
  <c r="V10" i="78" s="1"/>
  <c r="V19" i="78" s="1"/>
  <c r="T12" i="78"/>
  <c r="V12" i="78" s="1"/>
  <c r="V54" i="76"/>
  <c r="X54" i="76" s="1"/>
  <c r="V46" i="76"/>
  <c r="X46" i="76" s="1"/>
  <c r="V44" i="76"/>
  <c r="X44" i="76" s="1"/>
  <c r="V42" i="76"/>
  <c r="X42" i="76" s="1"/>
  <c r="V23" i="76"/>
  <c r="X23" i="76" s="1"/>
  <c r="V21" i="76"/>
  <c r="X21" i="76" s="1"/>
  <c r="V19" i="76"/>
  <c r="X19" i="76" s="1"/>
  <c r="V16" i="76"/>
  <c r="X16" i="76" s="1"/>
  <c r="V58" i="76"/>
  <c r="X58" i="76" s="1"/>
  <c r="V49" i="76"/>
  <c r="X49" i="76" s="1"/>
  <c r="V17" i="76"/>
  <c r="X17" i="76" s="1"/>
  <c r="V13" i="76"/>
  <c r="X13" i="76" s="1"/>
  <c r="V10" i="76"/>
  <c r="X10" i="76" s="1"/>
  <c r="X62" i="76" s="1"/>
  <c r="V56" i="76"/>
  <c r="X56" i="76" s="1"/>
  <c r="V52" i="76"/>
  <c r="X52" i="76" s="1"/>
  <c r="V33" i="76"/>
  <c r="X33" i="76" s="1"/>
  <c r="V31" i="76"/>
  <c r="X31" i="76" s="1"/>
  <c r="V29" i="76"/>
  <c r="X29" i="76" s="1"/>
  <c r="V27" i="76"/>
  <c r="X27" i="76" s="1"/>
  <c r="V60" i="76"/>
  <c r="X60" i="76" s="1"/>
  <c r="V51" i="76"/>
  <c r="X51" i="76" s="1"/>
  <c r="V37" i="76"/>
  <c r="X37" i="76" s="1"/>
  <c r="V59" i="76"/>
  <c r="V57" i="76"/>
  <c r="V55" i="76"/>
  <c r="V40" i="76"/>
  <c r="V38" i="76"/>
  <c r="V36" i="76"/>
  <c r="V14" i="76"/>
  <c r="X14" i="76" s="1"/>
  <c r="V47" i="76"/>
  <c r="V45" i="76"/>
  <c r="V43" i="76"/>
  <c r="V34" i="76"/>
  <c r="X34" i="76" s="1"/>
  <c r="V24" i="76"/>
  <c r="X24" i="76" s="1"/>
  <c r="V22" i="76"/>
  <c r="V20" i="76"/>
  <c r="V18" i="76"/>
  <c r="X18" i="76" s="1"/>
  <c r="V11" i="76"/>
  <c r="X11" i="76" s="1"/>
  <c r="V50" i="76"/>
  <c r="X50" i="76" s="1"/>
  <c r="V41" i="76"/>
  <c r="V26" i="76"/>
  <c r="V53" i="76"/>
  <c r="V48" i="76"/>
  <c r="V32" i="76"/>
  <c r="X32" i="76" s="1"/>
  <c r="V30" i="76"/>
  <c r="X30" i="76" s="1"/>
  <c r="V28" i="76"/>
  <c r="V25" i="76"/>
  <c r="X25" i="76" s="1"/>
  <c r="V15" i="76"/>
  <c r="V12" i="76"/>
  <c r="X12" i="76" s="1"/>
  <c r="V39" i="76"/>
  <c r="X39" i="76" s="1"/>
  <c r="V35" i="76"/>
  <c r="X35" i="76" s="1"/>
  <c r="X38" i="76"/>
  <c r="J48" i="73"/>
  <c r="K48" i="73"/>
  <c r="J27" i="74"/>
  <c r="W13" i="75"/>
  <c r="X14" i="70"/>
  <c r="K27" i="74"/>
  <c r="T25" i="74" s="1"/>
  <c r="G10" i="27" s="1"/>
  <c r="G47" i="27" s="1"/>
  <c r="X36" i="76"/>
  <c r="X40" i="76"/>
  <c r="U15" i="78"/>
  <c r="W15" i="78" s="1"/>
  <c r="U13" i="78"/>
  <c r="U10" i="78"/>
  <c r="W10" i="78" s="1"/>
  <c r="W19" i="78" s="1"/>
  <c r="S20" i="78"/>
  <c r="G26" i="27" s="1"/>
  <c r="G51" i="27" s="1"/>
  <c r="U11" i="78"/>
  <c r="U17" i="78"/>
  <c r="U16" i="78"/>
  <c r="W16" i="78" s="1"/>
  <c r="U14" i="78"/>
  <c r="W14" i="78" s="1"/>
  <c r="U12" i="78"/>
  <c r="W12" i="78" s="1"/>
  <c r="W13" i="78"/>
  <c r="W14" i="75"/>
  <c r="V22" i="75"/>
  <c r="X23" i="70"/>
  <c r="X48" i="76"/>
  <c r="X59" i="76"/>
  <c r="W18" i="75"/>
  <c r="X15" i="76"/>
  <c r="W17" i="78"/>
  <c r="T29" i="70"/>
  <c r="G18" i="27" s="1"/>
  <c r="G49" i="27" s="1"/>
  <c r="X55" i="76"/>
  <c r="W15" i="75"/>
  <c r="W25" i="75"/>
  <c r="S31" i="75"/>
  <c r="G14" i="27" s="1"/>
  <c r="G48" i="27" s="1"/>
  <c r="X12" i="70"/>
  <c r="X16" i="70"/>
  <c r="U51" i="76"/>
  <c r="W51" i="76" s="1"/>
  <c r="U26" i="76"/>
  <c r="U54" i="76"/>
  <c r="W54" i="76" s="1"/>
  <c r="U16" i="76"/>
  <c r="W16" i="76" s="1"/>
  <c r="U12" i="76"/>
  <c r="W12" i="76" s="1"/>
  <c r="U17" i="76"/>
  <c r="W17" i="76" s="1"/>
  <c r="U10" i="76"/>
  <c r="W10" i="76" s="1"/>
  <c r="W62" i="76" s="1"/>
  <c r="U25" i="76"/>
  <c r="W25" i="76" s="1"/>
  <c r="U14" i="76"/>
  <c r="U34" i="76"/>
  <c r="W34" i="76" s="1"/>
  <c r="U41" i="76"/>
  <c r="U48" i="76"/>
  <c r="W48" i="76" s="1"/>
  <c r="X26" i="76"/>
  <c r="X41" i="76"/>
  <c r="X45" i="76"/>
  <c r="W11" i="78"/>
  <c r="S17" i="77"/>
  <c r="G30" i="27" s="1"/>
  <c r="G52" i="27" s="1"/>
  <c r="I10" i="73"/>
  <c r="W23" i="75"/>
  <c r="I10" i="76"/>
  <c r="W26" i="76"/>
  <c r="V17" i="78"/>
  <c r="I107" i="27"/>
  <c r="I118" i="27"/>
  <c r="X28" i="76"/>
  <c r="X53" i="76"/>
  <c r="I100" i="27"/>
  <c r="I128" i="27"/>
  <c r="V10" i="75"/>
  <c r="V29" i="75" s="1"/>
  <c r="W41" i="76"/>
  <c r="I129" i="27"/>
  <c r="X20" i="76"/>
  <c r="X22" i="76"/>
  <c r="T12" i="77"/>
  <c r="V12" i="77" s="1"/>
  <c r="I111" i="27"/>
  <c r="W14" i="76"/>
  <c r="T11" i="77"/>
  <c r="V11" i="77" s="1"/>
  <c r="I92" i="27"/>
  <c r="I104" i="27"/>
  <c r="U24" i="73" l="1"/>
  <c r="W24" i="73" s="1"/>
  <c r="U29" i="73"/>
  <c r="W29" i="73" s="1"/>
  <c r="U16" i="73"/>
  <c r="W16" i="73" s="1"/>
  <c r="U32" i="73"/>
  <c r="W32" i="73" s="1"/>
  <c r="U10" i="73"/>
  <c r="W10" i="73" s="1"/>
  <c r="W48" i="73" s="1"/>
  <c r="U35" i="73"/>
  <c r="W35" i="73" s="1"/>
  <c r="U22" i="73"/>
  <c r="W22" i="73" s="1"/>
  <c r="U11" i="73"/>
  <c r="W11" i="73" s="1"/>
  <c r="U36" i="73"/>
  <c r="W36" i="73" s="1"/>
  <c r="U12" i="73"/>
  <c r="W12" i="73" s="1"/>
  <c r="U37" i="73"/>
  <c r="W37" i="73" s="1"/>
  <c r="U38" i="73"/>
  <c r="W38" i="73" s="1"/>
  <c r="U18" i="73"/>
  <c r="W18" i="73" s="1"/>
  <c r="T24" i="74"/>
  <c r="G9" i="27" s="1"/>
  <c r="G35" i="27" s="1"/>
  <c r="U15" i="74"/>
  <c r="W15" i="74" s="1"/>
  <c r="U10" i="74"/>
  <c r="W10" i="74" s="1"/>
  <c r="W24" i="74" s="1"/>
  <c r="U11" i="74"/>
  <c r="W11" i="74" s="1"/>
  <c r="U21" i="74"/>
  <c r="W21" i="74" s="1"/>
  <c r="U12" i="74"/>
  <c r="W12" i="74" s="1"/>
  <c r="U22" i="74"/>
  <c r="W22" i="74" s="1"/>
  <c r="U13" i="74"/>
  <c r="W13" i="74" s="1"/>
  <c r="U17" i="74"/>
  <c r="W17" i="74" s="1"/>
  <c r="T49" i="73"/>
  <c r="G5" i="27" s="1"/>
  <c r="V20" i="74"/>
  <c r="X20" i="74" s="1"/>
  <c r="V18" i="74"/>
  <c r="X18" i="74" s="1"/>
  <c r="V15" i="74"/>
  <c r="X15" i="74" s="1"/>
  <c r="V10" i="74"/>
  <c r="X10" i="74" s="1"/>
  <c r="X24" i="74" s="1"/>
  <c r="V11" i="74"/>
  <c r="X11" i="74" s="1"/>
  <c r="V14" i="74"/>
  <c r="X14" i="74" s="1"/>
  <c r="V21" i="74"/>
  <c r="X21" i="74" s="1"/>
  <c r="V12" i="74"/>
  <c r="X12" i="74" s="1"/>
  <c r="V22" i="74"/>
  <c r="X22" i="74" s="1"/>
  <c r="V16" i="74"/>
  <c r="X16" i="74" s="1"/>
  <c r="V13" i="74"/>
  <c r="X13" i="74" s="1"/>
  <c r="V19" i="74"/>
  <c r="X19" i="74" s="1"/>
  <c r="V17" i="74"/>
  <c r="X17" i="74" s="1"/>
  <c r="V47" i="73"/>
  <c r="X47" i="73" s="1"/>
  <c r="V45" i="73"/>
  <c r="X45" i="73" s="1"/>
  <c r="V43" i="73"/>
  <c r="X43" i="73" s="1"/>
  <c r="V41" i="73"/>
  <c r="X41" i="73" s="1"/>
  <c r="V39" i="73"/>
  <c r="X39" i="73" s="1"/>
  <c r="V34" i="73"/>
  <c r="X34" i="73" s="1"/>
  <c r="V29" i="73"/>
  <c r="X29" i="73" s="1"/>
  <c r="V21" i="73"/>
  <c r="X21" i="73" s="1"/>
  <c r="V19" i="73"/>
  <c r="X19" i="73" s="1"/>
  <c r="V16" i="73"/>
  <c r="X16" i="73" s="1"/>
  <c r="V32" i="73"/>
  <c r="X32" i="73" s="1"/>
  <c r="V10" i="73"/>
  <c r="X10" i="73" s="1"/>
  <c r="X48" i="73" s="1"/>
  <c r="V35" i="73"/>
  <c r="X35" i="73" s="1"/>
  <c r="V27" i="73"/>
  <c r="X27" i="73" s="1"/>
  <c r="V25" i="73"/>
  <c r="X25" i="73" s="1"/>
  <c r="V22" i="73"/>
  <c r="X22" i="73" s="1"/>
  <c r="V14" i="73"/>
  <c r="X14" i="73" s="1"/>
  <c r="V11" i="73"/>
  <c r="X11" i="73" s="1"/>
  <c r="V23" i="73"/>
  <c r="X23" i="73" s="1"/>
  <c r="V36" i="73"/>
  <c r="X36" i="73" s="1"/>
  <c r="V30" i="73"/>
  <c r="X30" i="73" s="1"/>
  <c r="V17" i="73"/>
  <c r="X17" i="73" s="1"/>
  <c r="V12" i="73"/>
  <c r="X12" i="73" s="1"/>
  <c r="V46" i="73"/>
  <c r="X46" i="73" s="1"/>
  <c r="V44" i="73"/>
  <c r="X44" i="73" s="1"/>
  <c r="V42" i="73"/>
  <c r="X42" i="73" s="1"/>
  <c r="V40" i="73"/>
  <c r="X40" i="73" s="1"/>
  <c r="V37" i="73"/>
  <c r="X37" i="73" s="1"/>
  <c r="V33" i="73"/>
  <c r="X33" i="73" s="1"/>
  <c r="V20" i="73"/>
  <c r="X20" i="73" s="1"/>
  <c r="V38" i="73"/>
  <c r="X38" i="73" s="1"/>
  <c r="V18" i="73"/>
  <c r="X18" i="73" s="1"/>
  <c r="V28" i="73"/>
  <c r="X28" i="73" s="1"/>
  <c r="V26" i="73"/>
  <c r="X26" i="73" s="1"/>
  <c r="V15" i="73"/>
  <c r="X15" i="73" s="1"/>
  <c r="V13" i="73"/>
  <c r="X13" i="73" s="1"/>
  <c r="V31" i="73"/>
  <c r="X31" i="73" s="1"/>
  <c r="V24" i="73"/>
  <c r="X24" i="73" s="1"/>
  <c r="T50" i="73"/>
  <c r="G6" i="27" s="1"/>
  <c r="E32" i="27" l="1"/>
  <c r="G34" i="27"/>
  <c r="G46" i="27"/>
  <c r="E44" i="27"/>
</calcChain>
</file>

<file path=xl/sharedStrings.xml><?xml version="1.0" encoding="utf-8"?>
<sst xmlns="http://schemas.openxmlformats.org/spreadsheetml/2006/main" count="1701" uniqueCount="1695">
  <si>
    <r>
      <rPr>
        <b/>
        <sz val="20"/>
        <color rgb="FFFFFFFF"/>
        <rFont val="Tahoma"/>
        <family val="2"/>
      </rPr>
      <t>HEPSA: Herramienta de autoevaluación de la preparación frente a emergencias sanitarias</t>
    </r>
  </si>
  <si>
    <r>
      <rPr>
        <b/>
        <sz val="14"/>
        <color rgb="FF65B32E"/>
        <rFont val="Tahoma"/>
        <family val="2"/>
      </rPr>
      <t>Introducción</t>
    </r>
  </si>
  <si>
    <r>
      <rPr>
        <sz val="11"/>
        <color rgb="FF000000"/>
        <rFont val="Calibri"/>
        <family val="2"/>
      </rPr>
      <t>El objetivo de la herramienta HEPSA es autoevaluar el nivel de preparación de un país en relación con las emergencias de salud pública. Esta herramienta de autoevaluación, basada en hojas de cálculo, tiene por objeto identificar áreas de mejora. Consta de siete ámbitos (</t>
    </r>
    <r>
      <rPr>
        <sz val="11"/>
        <color rgb="FF000000"/>
        <rFont val="Calibri"/>
        <family val="2"/>
      </rPr>
      <t xml:space="preserve">D1-D7) </t>
    </r>
    <r>
      <rPr>
        <sz val="11"/>
        <color rgb="FF000000"/>
        <rFont val="Calibri"/>
        <family val="2"/>
      </rPr>
      <t xml:space="preserve"> que, en su conjunto, abarcan todas las áreas de preparación y respuesta de salud pública. Si desea ampliar la información sobre los ámbitos, consulte la hoja de cálculo «Marco».</t>
    </r>
  </si>
  <si>
    <r>
      <rPr>
        <sz val="11"/>
        <color rgb="FF000000"/>
        <rFont val="Calibri"/>
        <family val="2"/>
      </rPr>
      <t xml:space="preserve">Cada ámbito tiene asignados un conjunto de indicadores que permiten medir y supervisar el nivel de preparación.  Si se completa anualmente (para documentar el progreso), el resultado se puede utilizar para supervisar el nivel de preparación. Otros usos consisten en facilitar un debate estructurado, basado en el resultado de la autoevaluación. </t>
    </r>
  </si>
  <si>
    <r>
      <rPr>
        <sz val="11"/>
        <color rgb="FF000000"/>
        <rFont val="Calibri"/>
        <family val="2"/>
      </rPr>
      <t xml:space="preserve">La herramienta HEPSA puede facilitar la planificación estratégica de la preparación para emergencias de salud pública: identifica carencias </t>
    </r>
    <r>
      <rPr>
        <sz val="11"/>
        <color rgb="FF000000"/>
        <rFont val="Calibri"/>
        <family val="2"/>
      </rPr>
      <t>y apunta a la implantación de mejoras.</t>
    </r>
  </si>
  <si>
    <r>
      <rPr>
        <b/>
        <sz val="14"/>
        <color rgb="FF65B32E"/>
        <rFont val="Tahoma"/>
        <family val="2"/>
      </rPr>
      <t>Instrucciones</t>
    </r>
  </si>
  <si>
    <r>
      <rPr>
        <sz val="11"/>
        <color rgb="FF000000"/>
        <rFont val="Calibri"/>
        <family val="2"/>
      </rPr>
      <t xml:space="preserve">Para acceder a más instrucciones, consulte la siguiente publicación del ECDC: </t>
    </r>
    <r>
      <rPr>
        <sz val="11"/>
        <color rgb="FF000000"/>
        <rFont val="Calibri"/>
        <family val="2"/>
      </rPr>
      <t xml:space="preserve"> «HEPSA: herramienta de autoevaluación de la preparación para emergencias sanitarias – guía de usuario». Estocolmo: ECDC; 2018.</t>
    </r>
  </si>
  <si>
    <r>
      <rPr>
        <sz val="11"/>
        <color rgb="FF000000"/>
        <rFont val="Calibri"/>
        <family val="2"/>
      </rPr>
      <t xml:space="preserve">Si tiene alguna pregunta sobre la herramienta HEPSA, póngase en contacto con </t>
    </r>
    <r>
      <rPr>
        <b/>
        <sz val="11"/>
        <color rgb="FF000000"/>
        <rFont val="Calibri"/>
        <family val="2"/>
      </rPr>
      <t>preparedness@ecdc.europe.eu</t>
    </r>
  </si>
  <si>
    <r>
      <rPr>
        <sz val="11"/>
        <color rgb="FF000000"/>
        <rFont val="Calibri"/>
        <family val="2"/>
      </rPr>
      <t xml:space="preserve">Puede descargarse un formulario de evaluación por separado. Agradeceríamos sinceramente recibir sus comentarios para poder seguir mejorando la herramienta HEPSA. </t>
    </r>
  </si>
  <si>
    <r>
      <rPr>
        <b/>
        <sz val="14"/>
        <color rgb="FFFFFFFF"/>
        <rFont val="Calibri"/>
        <family val="2"/>
      </rPr>
      <t xml:space="preserve">PROCESO DE PREPARACIÓN PARA EMERGENCIAS DE SALUD PÚBLICA </t>
    </r>
  </si>
  <si>
    <r>
      <rPr>
        <sz val="11"/>
        <color rgb="FF000000"/>
        <rFont val="Calibri"/>
        <family val="2"/>
      </rPr>
      <t>El proceso de preparación para emergencias de salud pública (PHEP) abarca siete ámbitos genéricos: 1. Preparaciones y gobernanza previas al evento, 2. Recursos: personal capacitado, 3. Capacidad de apoyo: vigilancia, 4. Capacidad de apoyo: valoración de riesgos, 5. Gestión de la respuesta al evento, 6. Revisión posterior al evento y 7. Aplicación de las lecciones aprendidas. En el proceso de PHEP se hace hincapié en las tres fases clave del sistema de preparación y respuesta a emergencias de salud pública (antes del evento, durante evento y después del evento).</t>
    </r>
  </si>
  <si>
    <r>
      <rPr>
        <sz val="11"/>
        <color rgb="FF000000"/>
        <rFont val="Calibri"/>
        <family val="2"/>
      </rPr>
      <t>La fase previa al evento abarca los ámbitos y actividades relacionados con la planificación y la anticipación de la PHEP, mientras que la fase del evento se centra en la ejecución de planes y estructuras de preparación existentes en respuesta a una amenaza (potencial) para la salud pública. La fase posterior al evento representa la recuperación de una amenaza para la salud pública y hace hincapié en la mejora continua de todos los ámbitos y elementos representados en el ciclo de la PHEP.</t>
    </r>
  </si>
  <si>
    <r>
      <rPr>
        <b/>
        <sz val="14"/>
        <color rgb="FFFFFFFF"/>
        <rFont val="Calibri"/>
        <family val="2"/>
      </rPr>
      <t>Ámbito</t>
    </r>
  </si>
  <si>
    <r>
      <rPr>
        <b/>
        <sz val="14"/>
        <color rgb="FFFFFFFF"/>
        <rFont val="Calibri"/>
        <family val="2"/>
      </rPr>
      <t>Explicación</t>
    </r>
  </si>
  <si>
    <r>
      <rPr>
        <b/>
        <sz val="14"/>
        <color rgb="FFFFFFFF"/>
        <rFont val="Calibri"/>
        <family val="2"/>
      </rPr>
      <t xml:space="preserve">Número de indicadores                </t>
    </r>
    <r>
      <rPr>
        <sz val="9"/>
        <color rgb="FFFFFFFF"/>
        <rFont val="Calibri"/>
        <family val="2"/>
      </rPr>
      <t>BSI                                    CSI</t>
    </r>
  </si>
  <si>
    <r>
      <rPr>
        <b/>
        <sz val="12"/>
        <rFont val="Calibri"/>
        <family val="2"/>
      </rPr>
      <t>Antes del evento</t>
    </r>
  </si>
  <si>
    <r>
      <rPr>
        <b/>
        <sz val="12"/>
        <rFont val="Calibri"/>
        <family val="2"/>
      </rPr>
      <t>Preparaciones y gobernanza antes del evento</t>
    </r>
  </si>
  <si>
    <r>
      <rPr>
        <sz val="12"/>
        <rFont val="Calibri"/>
        <family val="2"/>
      </rPr>
      <t>Representa las estructuras y los procesos en los que las partes interesadas interactúan y participan en la toma de decisiones relacionadas con la PHEP. Incluye, por ejemplo, el establecimiento de políticas y leyes nacionales que integren la preparación para emergencias, planes de preparación, respuesta y recuperación para emergencias y mecanismos de coordinación, así como su aplicación y supervisión.</t>
    </r>
  </si>
  <si>
    <r>
      <rPr>
        <b/>
        <sz val="12"/>
        <rFont val="Calibri"/>
        <family val="2"/>
      </rPr>
      <t>Recursos: personal capacitado</t>
    </r>
  </si>
  <si>
    <r>
      <rPr>
        <sz val="12"/>
        <rFont val="Calibri"/>
        <family val="2"/>
      </rPr>
      <t>Un personal capacitado, en términos de recursos humanos y organización, desempeña un papel importante en la planificación de la PHEP. La preparación de una organización frente a emergencias depende de personal capacitado y cualificado, así como de procedimientos eficientes para que la organización pueda responder eficazmente a las emergencias de salud pública. La educación, la formación y los ejercicios ayudan a desarrollar, evaluar y mejorar las capacidades y los procedimientos funcionales que permiten a una organización responder eficazmente a un foco o a una emergencia de salud pública.</t>
    </r>
  </si>
  <si>
    <r>
      <rPr>
        <b/>
        <sz val="12"/>
        <rFont val="Calibri"/>
        <family val="2"/>
      </rPr>
      <t>Capacidad de apoyo: vigilancia</t>
    </r>
  </si>
  <si>
    <r>
      <rPr>
        <sz val="12"/>
        <rFont val="Calibri"/>
        <family val="2"/>
      </rPr>
      <t>La vigilancia, incluida la alerta temprana y la información sobre epidemias, es un elemento esencial para detectar rápidamente riesgos para la salud pública e iniciar la evaluación y la gestión de estos riesgos. Es también una de las capacidades esenciales descritas en el marco de supervisión de las capacidades esenciales del Reglamento Sanitario Internacional (RSI). La vigilancia de enfermedades abarca la recopilación, el cotejo y el análisis sistemáticos y continuos de los datos con fines de salud pública y la difusión oportuna de información de salud pública.</t>
    </r>
  </si>
  <si>
    <r>
      <rPr>
        <b/>
        <sz val="12"/>
        <rFont val="Calibri"/>
        <family val="2"/>
      </rPr>
      <t>Evento</t>
    </r>
  </si>
  <si>
    <r>
      <rPr>
        <b/>
        <sz val="12"/>
        <rFont val="Calibri"/>
        <family val="2"/>
      </rPr>
      <t>Capacidad de apoyo: valoración de riesgos</t>
    </r>
  </si>
  <si>
    <r>
      <rPr>
        <sz val="12"/>
        <rFont val="Calibri"/>
        <family val="2"/>
      </rPr>
      <t>La valoración de riesgos se define como un proceso sistemático que asigna un nivel de riesgo a una amenaza (potencial) para la salud pública derivada de alertas y advertencias tempranas del sistema de vigilancia de un país. Por consiguiente, la valoración de riesgos comprende la recogida, la evaluación y la documentación de información pertinente para respaldar la toma de decisiones en la respuesta a una amenaza.</t>
    </r>
  </si>
  <si>
    <r>
      <rPr>
        <b/>
        <sz val="12"/>
        <rFont val="Calibri"/>
        <family val="2"/>
      </rPr>
      <t>Gestión de la respuesta al evento</t>
    </r>
  </si>
  <si>
    <r>
      <rPr>
        <sz val="12"/>
        <rFont val="Calibri"/>
        <family val="2"/>
      </rPr>
      <t>La gestión de la respuesta al evento incluye todas las estrategias y actuaciones concebidas para ayudar a los países a hacer frente a emergencias de salud pública repentinas y significativas. Los eventos de salud pública ponen de manifiesto si una organización puede tomar decisiones oportunas, adecuadas y diligentes basadas en una valoración adecuada de la situación y en el mejor conocimiento disponible. El objetivo de la gestión de la respuesta al evento es limitar el impacto negativo de los eventos de salud pública y restablecer la situación normal. Es responsabilidad de los encargados de la planificación de la salud pública establecer un sistema funcional de cooperación a escala regional, nacional e internacional. La comunicación mutua, el intercambio de información y la toma de decisiones transparentes están sujetos a exigencias elevadas. Las referencias legales para estas actividades se recogen en la legislación nacional, en la Decisión 1082/2013 de la UE sobre las amenazas sanitarias transfronterizas y en el RSI.</t>
    </r>
  </si>
  <si>
    <r>
      <rPr>
        <b/>
        <sz val="12"/>
        <color rgb="FFFFFFFF"/>
        <rFont val="Calibri"/>
        <family val="2"/>
      </rPr>
      <t>Después del evento</t>
    </r>
  </si>
  <si>
    <r>
      <rPr>
        <b/>
        <sz val="12"/>
        <color rgb="FFFFFFFF"/>
        <rFont val="Calibri"/>
        <family val="2"/>
      </rPr>
      <t>Revisión posterior al evento</t>
    </r>
  </si>
  <si>
    <r>
      <rPr>
        <sz val="12"/>
        <color rgb="FFFFFFFF"/>
        <rFont val="Calibri"/>
        <family val="2"/>
      </rPr>
      <t>Después de una emergencia de salud pública, es importante llevar a cabo una revisión posterior al evento. La evaluación del evento brinda la oportunidad de evaluar el nivel de preparación de un país o de una región y ayuda a identificar posibles lagunas y ámbitos de mejora.</t>
    </r>
  </si>
  <si>
    <r>
      <rPr>
        <b/>
        <sz val="12"/>
        <color rgb="FFFFFFFF"/>
        <rFont val="Calibri"/>
        <family val="2"/>
      </rPr>
      <t>Aplicación de las lecciones aprendidas</t>
    </r>
  </si>
  <si>
    <r>
      <rPr>
        <sz val="12"/>
        <color rgb="FFFFFFFF"/>
        <rFont val="Calibri"/>
        <family val="2"/>
      </rPr>
      <t>Después de evaluar las fortalezas y las debilidades del sistema PHEP durante una evaluación posterior al evento, estas conclusiones deben convertirse en acciones, a saber, la aplicación de las lecciones aprendidas.</t>
    </r>
  </si>
  <si>
    <r>
      <rPr>
        <b/>
        <sz val="18"/>
        <rFont val="Calibri"/>
        <family val="2"/>
      </rPr>
      <t>Preparaciones y gobernanza antes del evento</t>
    </r>
  </si>
  <si>
    <r>
      <rPr>
        <b/>
        <sz val="16"/>
        <color rgb="FFFFFFFF"/>
        <rFont val="Calibri"/>
        <family val="2"/>
      </rPr>
      <t>Medición del rendimiento</t>
    </r>
  </si>
  <si>
    <r>
      <rPr>
        <b/>
        <sz val="11"/>
        <color rgb="FFFFFFFF"/>
        <rFont val="Calibri"/>
        <family val="2"/>
      </rPr>
      <t>OMS</t>
    </r>
  </si>
  <si>
    <r>
      <rPr>
        <b/>
        <sz val="11"/>
        <color rgb="FFFFFFFF"/>
        <rFont val="Calibri"/>
        <family val="2"/>
      </rPr>
      <t xml:space="preserve">JEE </t>
    </r>
  </si>
  <si>
    <r>
      <rPr>
        <b/>
        <sz val="14"/>
        <rFont val="Calibri"/>
        <family val="2"/>
      </rPr>
      <t>Puntuación</t>
    </r>
  </si>
  <si>
    <r>
      <rPr>
        <b/>
        <sz val="16"/>
        <color rgb="FFFFFFFF"/>
        <rFont val="Calibri"/>
        <family val="2"/>
      </rPr>
      <t>Bibliografía</t>
    </r>
  </si>
  <si>
    <r>
      <rPr>
        <b/>
        <sz val="12"/>
        <rFont val="Calibri"/>
        <family val="2"/>
      </rPr>
      <t>NA/NK</t>
    </r>
  </si>
  <si>
    <r>
      <rPr>
        <b/>
        <sz val="11"/>
        <color rgb="FF000000"/>
        <rFont val="Calibri"/>
        <family val="2"/>
      </rPr>
      <t>Comentarios</t>
    </r>
  </si>
  <si>
    <r>
      <rPr>
        <sz val="11"/>
        <color rgb="FF000000"/>
        <rFont val="Calibri"/>
        <family val="2"/>
      </rPr>
      <t>La preparación frente emergencias está integrada en estrategias, financiación y planes de salud nacionales.</t>
    </r>
  </si>
  <si>
    <r>
      <rPr>
        <sz val="11"/>
        <color theme="1" tint="0.34998626667073579"/>
        <rFont val="Calibri"/>
        <family val="2"/>
      </rPr>
      <t>G.1
R.1</t>
    </r>
  </si>
  <si>
    <r>
      <rPr>
        <sz val="11"/>
        <color rgb="FF000000"/>
        <rFont val="Calibri"/>
        <family val="2"/>
      </rPr>
      <t>La legislación y las políticas de gestión de riesgos de emergencia multisectoriales incluyen amenazas para la salud pública.</t>
    </r>
  </si>
  <si>
    <r>
      <rPr>
        <sz val="11"/>
        <color theme="1" tint="0.34998626667073579"/>
        <rFont val="Calibri"/>
        <family val="2"/>
      </rPr>
      <t>G.1</t>
    </r>
  </si>
  <si>
    <r>
      <rPr>
        <sz val="11"/>
        <color rgb="FF000000"/>
        <rFont val="Calibri"/>
        <family val="2"/>
      </rPr>
      <t>El Organismo nacional competente, por ejemplo, desarrolla, mantiene actualizado o respalda un plan nacional de preparación para emergencias de salud pública.</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</si>
  <si>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</si>
  <si>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</si>
  <si>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</si>
  <si>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Se aplica el Plan nacional de preparación para emergencias de salud pública.</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</si>
  <si>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</si>
  <si>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</si>
  <si>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</si>
  <si>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Los planes de preparación son flexibles y fáciles de adaptar.</t>
    </r>
  </si>
  <si>
    <r>
      <rPr>
        <sz val="11"/>
        <color theme="1" tint="0.34998626667073579"/>
        <rFont val="Calibri"/>
        <family val="2"/>
      </rPr>
      <t>G.2</t>
    </r>
  </si>
  <si>
    <r>
      <rPr>
        <sz val="11"/>
        <color rgb="FF000000"/>
        <rFont val="Calibri"/>
        <family val="2"/>
      </rPr>
      <t>3.3</t>
    </r>
  </si>
  <si>
    <r>
      <rPr>
        <sz val="11"/>
        <color rgb="FF000000"/>
        <rFont val="Calibri"/>
        <family val="2"/>
      </rPr>
      <t>La planificación de la preparación incluye preparación del colectivo para prepararse frente a incidentes de salud pública, resistir y recuperarse de ellos.</t>
    </r>
  </si>
  <si>
    <r>
      <rPr>
        <sz val="11"/>
        <color theme="1" tint="0.34998626667073579"/>
        <rFont val="Calibri"/>
        <family val="2"/>
      </rPr>
      <t>G.2</t>
    </r>
  </si>
  <si>
    <r>
      <rPr>
        <sz val="11"/>
        <color rgb="FF000000"/>
        <rFont val="Calibri"/>
        <family val="2"/>
      </rPr>
      <t>La planificación de la preparación incluye una autoevaluación en la que se identifican lagunas y posibles soluciones, la capacidad en términos de recursos humanos y las partes interesadas nacionales pertinentes.</t>
    </r>
  </si>
  <si>
    <r>
      <rPr>
        <sz val="11"/>
        <color theme="1" tint="0.34998626667073579"/>
        <rFont val="Calibri"/>
        <family val="2"/>
      </rPr>
      <t>C.1</t>
    </r>
  </si>
  <si>
    <r>
      <rPr>
        <sz val="11"/>
        <color rgb="FF000000"/>
        <rFont val="Calibri"/>
        <family val="2"/>
      </rPr>
      <t>4.1</t>
    </r>
  </si>
  <si>
    <r>
      <rPr>
        <sz val="11"/>
        <color rgb="FF000000"/>
        <rFont val="Calibri"/>
        <family val="2"/>
      </rPr>
      <t xml:space="preserve">Esta autoevaluación se integra en el mecanismo estratégico de planificación y financiero existente. </t>
    </r>
  </si>
  <si>
    <r>
      <rPr>
        <sz val="11"/>
        <color theme="1" tint="0.34998626667073579"/>
        <rFont val="Calibri"/>
        <family val="2"/>
      </rPr>
      <t>C.1</t>
    </r>
  </si>
  <si>
    <r>
      <rPr>
        <sz val="11"/>
        <color rgb="FF000000"/>
        <rFont val="Calibri"/>
        <family val="2"/>
      </rPr>
      <t>La planificación de la preparación incluye la evaluación y el refuerzo de las capacidades existentes (estructuras/servicios, equipos de personal, planes de preparación por escrito, procedimientos normalizados de trabajo).</t>
    </r>
  </si>
  <si>
    <r>
      <rPr>
        <sz val="11"/>
        <color theme="1" tint="0.34998626667073579"/>
        <rFont val="Calibri"/>
        <family val="2"/>
      </rPr>
      <t>C.1-6</t>
    </r>
  </si>
  <si>
    <r>
      <rPr>
        <sz val="11"/>
        <color rgb="FF000000"/>
        <rFont val="Calibri"/>
        <family val="2"/>
      </rPr>
      <t>5.1</t>
    </r>
  </si>
  <si>
    <r>
      <rPr>
        <sz val="11"/>
        <color rgb="FF000000"/>
        <rFont val="Calibri"/>
        <family val="2"/>
      </rPr>
      <t>Los planes de preparación incluyen una estrategia de desarrollo de capacidades.</t>
    </r>
  </si>
  <si>
    <r>
      <rPr>
        <sz val="11"/>
        <color theme="1" tint="0.34998626667073579"/>
        <rFont val="Calibri"/>
        <family val="2"/>
      </rPr>
      <t>C.1-6</t>
    </r>
  </si>
  <si>
    <r>
      <rPr>
        <sz val="11"/>
        <color rgb="FF000000"/>
        <rFont val="Calibri"/>
        <family val="2"/>
      </rPr>
      <t>5.2</t>
    </r>
  </si>
  <si>
    <r>
      <rPr>
        <sz val="11"/>
        <color rgb="FF000000"/>
        <rFont val="Calibri"/>
        <family val="2"/>
      </rPr>
      <t>El sistema de preparación y respuesta ante emergencias de salud pública (incluidas las enfermedades transmisibles) cumple las mejores prácticas de la UE.</t>
    </r>
  </si>
  <si>
    <r>
      <rPr>
        <sz val="11"/>
        <color theme="1" tint="0.34998626667073579"/>
        <rFont val="Calibri"/>
        <family val="2"/>
      </rPr>
      <t>C.6</t>
    </r>
  </si>
  <si>
    <r>
      <rPr>
        <sz val="11"/>
        <color rgb="FF000000"/>
        <rFont val="Calibri"/>
        <family val="2"/>
      </rPr>
      <t>5.3</t>
    </r>
  </si>
  <si>
    <r>
      <rPr>
        <sz val="11"/>
        <color rgb="FF000000"/>
        <rFont val="Calibri"/>
        <family val="2"/>
      </rPr>
      <t>Los planes para situaciones de pandemia son coherentes con las directrices internacionales disponibles (por ejemplo, OMS y UE).</t>
    </r>
  </si>
  <si>
    <r>
      <rPr>
        <sz val="11"/>
        <color theme="1" tint="0.34998626667073579"/>
        <rFont val="Calibri"/>
        <family val="2"/>
      </rPr>
      <t>G.2</t>
    </r>
  </si>
  <si>
    <r>
      <rPr>
        <sz val="11"/>
        <color rgb="FF000000"/>
        <rFont val="Calibri"/>
        <family val="2"/>
      </rPr>
      <t>La planificación de la preparación incluye productos médicos de respuesta sanitaria adecuados para proteger la salud de la población de los Estados miembros.</t>
    </r>
  </si>
  <si>
    <r>
      <rPr>
        <sz val="11"/>
        <color theme="1" tint="0.34998626667073579"/>
        <rFont val="Calibri"/>
        <family val="2"/>
      </rPr>
      <t>G.5</t>
    </r>
  </si>
  <si>
    <r>
      <rPr>
        <sz val="11"/>
        <color rgb="FF000000"/>
        <rFont val="Calibri"/>
        <family val="2"/>
      </rPr>
      <t>6.1</t>
    </r>
  </si>
  <si>
    <r>
      <rPr>
        <sz val="11"/>
        <color rgb="FF000000"/>
        <rFont val="Calibri"/>
        <family val="2"/>
      </rPr>
      <t>La planificación de la preparación incluye la identificación de proveedores de productos médicos de respuesta sanitaria, incluida la capacidad y el tiempo de entrega.</t>
    </r>
  </si>
  <si>
    <r>
      <rPr>
        <sz val="11"/>
        <color theme="1" tint="0.34998626667073579"/>
        <rFont val="Calibri"/>
        <family val="2"/>
      </rPr>
      <t>G.5</t>
    </r>
  </si>
  <si>
    <r>
      <rPr>
        <sz val="11"/>
        <color rgb="FF000000"/>
        <rFont val="Calibri"/>
        <family val="2"/>
      </rPr>
      <t>La planificación de la preparación garantiza la colaboración intersectorial y funciones y responsabilidades claramente definidas para todas las partes interesadas.</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</si>
  <si>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</si>
  <si>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</si>
  <si>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</si>
  <si>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Se dispone de un sistema de seguridad biológica y bioseguridad interministerial (es decir, redes formales e informales) para instalaciones de seres humanos, animales y agrícolas.</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</si>
  <si>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</si>
  <si>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</si>
  <si>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</si>
  <si>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La coordinación, el mando y el control multisectorial y multiparte se basan en la infraestructura establecida.</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</si>
  <si>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</si>
  <si>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</si>
  <si>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La coordinación, el mando y el control multisectorial y multiparte se refuerzan continuamente durante el proceso de planificación.
</t>
    </r>
  </si>
  <si>
    <r>
      <rPr>
        <sz val="11"/>
        <color theme="1" tint="0.34998626667073579"/>
        <rFont val="Calibri"/>
        <family val="2"/>
      </rPr>
      <t xml:space="preserve">G.3 </t>
    </r>
  </si>
  <si>
    <r>
      <rPr>
        <sz val="11"/>
        <color rgb="FF000000"/>
        <rFont val="Calibri"/>
        <family val="2"/>
      </rPr>
      <t>7.4</t>
    </r>
  </si>
  <si>
    <r>
      <rPr>
        <sz val="11"/>
        <color rgb="FF000000"/>
        <rFont val="Calibri"/>
        <family val="2"/>
      </rPr>
      <t>La planificación de la preparación incluye la capacidad de respaldar las operaciones en los niveles de respuesta intermedia y comunitaria/primaria durante una emergencia de salud pública.</t>
    </r>
  </si>
  <si>
    <r>
      <rPr>
        <sz val="11"/>
        <color theme="1" tint="0.34998626667073579"/>
        <rFont val="Calibri"/>
        <family val="2"/>
      </rPr>
      <t xml:space="preserve">G.3 </t>
    </r>
  </si>
  <si>
    <r>
      <rPr>
        <sz val="11"/>
        <color rgb="FF000000"/>
        <rFont val="Calibri"/>
        <family val="2"/>
      </rPr>
      <t>Se representan y utilizan recursos y riesgos prioritarios para la salud pública.</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</si>
  <si>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</si>
  <si>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</si>
  <si>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</si>
  <si>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Se aplican normas de administración de antimicrobianos (conjunto de estrategias coordinadas para mejorar el uso de antibióticos).</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</si>
  <si>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</si>
  <si>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</si>
  <si>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</si>
  <si>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La preparación incluye: la capacidad de prevenir, detectar y tratar los focos en momentos de afluencia importante y repentina de inmigrantes. </t>
    </r>
  </si>
  <si>
    <r>
      <rPr>
        <sz val="11"/>
        <color theme="1" tint="0.34998626667073579"/>
        <rFont val="Calibri"/>
        <family val="2"/>
      </rPr>
      <t>G.2</t>
    </r>
  </si>
  <si>
    <r>
      <rPr>
        <sz val="11"/>
        <color rgb="FF000000"/>
        <rFont val="Calibri"/>
        <family val="2"/>
      </rPr>
      <t>Existe un marco nacional específico para las amenazas prioritarias (como la gripe pandémica) en todos los sectores.</t>
    </r>
  </si>
  <si>
    <r>
      <rPr>
        <sz val="11"/>
        <color theme="1" tint="0.34998626667073579"/>
        <rFont val="Calibri"/>
        <family val="2"/>
      </rPr>
      <t>G.2</t>
    </r>
  </si>
  <si>
    <r>
      <rPr>
        <sz val="11"/>
        <color rgb="FF000000"/>
        <rFont val="Calibri"/>
        <family val="2"/>
      </rPr>
      <t>9.1</t>
    </r>
  </si>
  <si>
    <r>
      <rPr>
        <sz val="11"/>
        <color rgb="FF000000"/>
        <rFont val="Calibri"/>
        <family val="2"/>
      </rPr>
      <t>Existen planes de preparación para eventos de peligros biológicos, desarrollados conjuntamente por sectores de Salud Pública y no sanitarios, como protección civil, control de fronteras y aduanas.</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</si>
  <si>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</si>
  <si>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</si>
  <si>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</si>
  <si>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Por lo que respecta a la preparación ante una pandemia, una planificación y coordinación sólidas entre gobiernos, bajo la dirección del Ministerio de Sanidad, sigue siendo un factor crítico.</t>
    </r>
  </si>
  <si>
    <r>
      <rPr>
        <sz val="11"/>
        <color theme="1" tint="0.34998626667073579"/>
        <rFont val="Calibri"/>
        <family val="2"/>
      </rPr>
      <t>G.2</t>
    </r>
  </si>
  <si>
    <r>
      <rPr>
        <sz val="11"/>
        <color rgb="FF000000"/>
        <rFont val="Calibri"/>
        <family val="2"/>
      </rPr>
      <t xml:space="preserve">La preparación se establece en redes nacionales y regionales. </t>
    </r>
  </si>
  <si>
    <r>
      <rPr>
        <sz val="11"/>
        <color theme="1" tint="0.34998626667073579"/>
        <rFont val="Calibri"/>
        <family val="2"/>
      </rPr>
      <t xml:space="preserve">G.3 </t>
    </r>
  </si>
  <si>
    <r>
      <rPr>
        <sz val="11"/>
        <color rgb="FF000000"/>
        <rFont val="Calibri"/>
        <family val="2"/>
      </rPr>
      <t>Existe colaboración entre países para mantener niveles elevados de preparación.</t>
    </r>
  </si>
  <si>
    <r>
      <rPr>
        <sz val="11"/>
        <color rgb="FF000000"/>
        <rFont val="Calibri"/>
        <family val="2"/>
      </rPr>
      <t>Las funciones y las operaciones de los centros de referencia nacionales del RSI están establecidas conforme a la definición del RSI (2005).</t>
    </r>
  </si>
  <si>
    <r>
      <rPr>
        <sz val="11"/>
        <color theme="1" tint="0.34998626667073579"/>
        <rFont val="Calibri"/>
        <family val="2"/>
      </rPr>
      <t>D.3.2</t>
    </r>
  </si>
  <si>
    <r>
      <rPr>
        <sz val="11"/>
        <color rgb="FF000000"/>
        <rFont val="Calibri"/>
        <family val="2"/>
      </rPr>
      <t>Se establecen políticas y procedimientos de comunicación para desarrollar, coordinar y divulgar información relacionada con un evento de salud pública.</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</si>
  <si>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</si>
  <si>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</si>
  <si>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</si>
  <si>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Una estrategia de comunicación garantiza una comunicación oportuna y eficaz antes y durante un evento.</t>
    </r>
  </si>
  <si>
    <r>
      <rPr>
        <sz val="11"/>
        <color theme="1" tint="0.34998626667073579"/>
        <rFont val="Calibri"/>
        <family val="2"/>
      </rPr>
      <t>C.5</t>
    </r>
  </si>
  <si>
    <r>
      <rPr>
        <sz val="11"/>
        <color rgb="FF000000"/>
        <rFont val="Calibri"/>
        <family val="2"/>
      </rPr>
      <t>13.2</t>
    </r>
  </si>
  <si>
    <r>
      <rPr>
        <sz val="11"/>
        <color rgb="FF000000"/>
        <rFont val="Calibri"/>
        <family val="2"/>
      </rPr>
      <t>La estrategia de comunicación incluye un enfoque basado en el escalado.</t>
    </r>
  </si>
  <si>
    <r>
      <rPr>
        <sz val="11"/>
        <color theme="1" tint="0.34998626667073579"/>
        <rFont val="Calibri"/>
        <family val="2"/>
      </rPr>
      <t>C.5</t>
    </r>
  </si>
  <si>
    <r>
      <rPr>
        <sz val="11"/>
        <color rgb="FF000000"/>
        <rFont val="Calibri"/>
        <family val="2"/>
      </rPr>
      <t>13.3</t>
    </r>
  </si>
  <si>
    <r>
      <rPr>
        <sz val="11"/>
        <color rgb="FF000000"/>
        <rFont val="Calibri"/>
        <family val="2"/>
      </rPr>
      <t>Los planes de comunicación de emergencia son flexibles y se actualizan según sea necesario.</t>
    </r>
  </si>
  <si>
    <r>
      <rPr>
        <sz val="11"/>
        <color theme="1" tint="0.34998626667073579"/>
        <rFont val="Calibri"/>
        <family val="2"/>
      </rPr>
      <t>C.5</t>
    </r>
  </si>
  <si>
    <r>
      <rPr>
        <sz val="11"/>
        <color rgb="FF000000"/>
        <rFont val="Calibri"/>
        <family val="2"/>
      </rPr>
      <t>13.4</t>
    </r>
  </si>
  <si>
    <r>
      <rPr>
        <sz val="11"/>
        <color rgb="FF000000"/>
        <rFont val="Calibri"/>
        <family val="2"/>
      </rPr>
      <t>Los planes de comunicación de emergencia son pragmáticos y sencillos de aplicar.</t>
    </r>
  </si>
  <si>
    <r>
      <rPr>
        <sz val="11"/>
        <color theme="1" tint="0.34998626667073579"/>
        <rFont val="Calibri"/>
        <family val="2"/>
      </rPr>
      <t>C.5</t>
    </r>
  </si>
  <si>
    <r>
      <rPr>
        <sz val="11"/>
        <color rgb="FF000000"/>
        <rFont val="Calibri"/>
        <family val="2"/>
      </rPr>
      <t>13.5</t>
    </r>
  </si>
  <si>
    <r>
      <rPr>
        <sz val="11"/>
        <color rgb="FF000000"/>
        <rFont val="Calibri"/>
        <family val="2"/>
      </rPr>
      <t>Los planes de comunicaciones de emergencia se someten a prueba.</t>
    </r>
  </si>
  <si>
    <r>
      <rPr>
        <sz val="11"/>
        <color theme="1" tint="0.34998626667073579"/>
        <rFont val="Calibri"/>
        <family val="2"/>
      </rPr>
      <t>C.5</t>
    </r>
  </si>
  <si>
    <r>
      <rPr>
        <sz val="11"/>
        <color rgb="FF000000"/>
        <rFont val="Calibri"/>
        <family val="2"/>
      </rPr>
      <t>13.6</t>
    </r>
  </si>
  <si>
    <r>
      <rPr>
        <sz val="11"/>
        <color rgb="FF000000"/>
        <rFont val="Calibri"/>
        <family val="2"/>
      </rPr>
      <t>Los planes de comunicación de emergencia cubren la posibilidad de que determinados eventos reciban una mayor atención por parte de los medios de comunicación.</t>
    </r>
  </si>
  <si>
    <r>
      <rPr>
        <sz val="11"/>
        <color theme="1" tint="0.34998626667073579"/>
        <rFont val="Calibri"/>
        <family val="2"/>
      </rPr>
      <t>C.5</t>
    </r>
  </si>
  <si>
    <r>
      <rPr>
        <sz val="11"/>
        <color rgb="FF000000"/>
        <rFont val="Calibri"/>
        <family val="2"/>
      </rPr>
      <t>13.7</t>
    </r>
  </si>
  <si>
    <r>
      <rPr>
        <sz val="11"/>
        <color rgb="FF000000"/>
        <rFont val="Calibri"/>
        <family val="2"/>
      </rPr>
      <t>Los planes de comunicación de emergencia cubren la posibilidad de que determinados eventos den lugar a una mayor demanda de información por parte del público.</t>
    </r>
  </si>
  <si>
    <r>
      <rPr>
        <sz val="11"/>
        <color theme="1" tint="0.34998626667073579"/>
        <rFont val="Calibri"/>
        <family val="2"/>
      </rPr>
      <t>C.5</t>
    </r>
  </si>
  <si>
    <r>
      <rPr>
        <sz val="11"/>
        <color rgb="FF000000"/>
        <rFont val="Calibri"/>
        <family val="2"/>
      </rPr>
      <t>13.8</t>
    </r>
  </si>
  <si>
    <r>
      <rPr>
        <sz val="11"/>
        <color rgb="FF000000"/>
        <rFont val="Calibri"/>
        <family val="2"/>
      </rPr>
      <t>Se establecen múltiples canales para la comunicación de los riesgos (por ejemplo, sitio web, correo electrónico, líneas telefónicas específicas sobre el evento).</t>
    </r>
  </si>
  <si>
    <r>
      <rPr>
        <sz val="11"/>
        <color theme="1" tint="0.34998626667073579"/>
        <rFont val="Calibri"/>
        <family val="2"/>
      </rPr>
      <t>C.5</t>
    </r>
  </si>
  <si>
    <r>
      <rPr>
        <sz val="11"/>
        <color rgb="FF000000"/>
        <rFont val="Calibri"/>
        <family val="2"/>
      </rPr>
      <t>13.9</t>
    </r>
  </si>
  <si>
    <r>
      <rPr>
        <sz val="11"/>
        <color rgb="FF000000"/>
        <rFont val="Calibri"/>
        <family val="2"/>
      </rPr>
      <t>Se facilita información y orientación oportunas sobre un evento a los profesionales sanitarios y a otros profesionales, para que puedan responder adecuadamente al público.</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</si>
  <si>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</si>
  <si>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</si>
  <si>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</si>
  <si>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</si>
  <si>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</si>
  <si>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</si>
  <si>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</si>
  <si>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</si>
  <si>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</si>
  <si>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</si>
  <si>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</si>
  <si>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Recursos: personal capacitado</t>
    </r>
  </si>
  <si>
    <r>
      <rPr>
        <b/>
        <sz val="16"/>
        <color rgb="FFFFFFFF"/>
        <rFont val="Calibri"/>
        <family val="2"/>
      </rPr>
      <t>Medición del rendimiento</t>
    </r>
  </si>
  <si>
    <r>
      <rPr>
        <b/>
        <sz val="11"/>
        <color rgb="FFFFFFFF"/>
        <rFont val="Calibri"/>
        <family val="2"/>
      </rPr>
      <t>OMS</t>
    </r>
  </si>
  <si>
    <r>
      <rPr>
        <b/>
        <sz val="11"/>
        <color rgb="FFFFFFFF"/>
        <rFont val="Calibri"/>
        <family val="2"/>
      </rPr>
      <t xml:space="preserve">JEE </t>
    </r>
  </si>
  <si>
    <r>
      <rPr>
        <b/>
        <sz val="14"/>
        <rFont val="Calibri"/>
        <family val="2"/>
      </rPr>
      <t>Puntuación</t>
    </r>
  </si>
  <si>
    <r>
      <rPr>
        <b/>
        <sz val="16"/>
        <color rgb="FFFFFFFF"/>
        <rFont val="Calibri"/>
        <family val="2"/>
      </rPr>
      <t>Bibliografía</t>
    </r>
  </si>
  <si>
    <r>
      <rPr>
        <b/>
        <sz val="12"/>
        <rFont val="Calibri"/>
        <family val="2"/>
      </rPr>
      <t>NA/NK</t>
    </r>
  </si>
  <si>
    <r>
      <rPr>
        <b/>
        <sz val="11"/>
        <color rgb="FF000000"/>
        <rFont val="Calibri"/>
        <family val="2"/>
      </rPr>
      <t>Comentarios</t>
    </r>
  </si>
  <si>
    <r>
      <rPr>
        <sz val="11"/>
        <color rgb="FF000000"/>
        <rFont val="Calibri"/>
        <family val="2"/>
      </rPr>
      <t>Las habilidades y competencias del personal de salud pública son suficientes para mantener la vigilancia y la respuesta sanitarias en todos los niveles del sistema sanitario.</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</si>
  <si>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</si>
  <si>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</si>
  <si>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Se dispone de recursos humanos para aplicar los requisitos esenciales de capacidad del RSI.
</t>
    </r>
  </si>
  <si>
    <r>
      <rPr>
        <sz val="11"/>
        <color theme="1" tint="0.34998626667073579"/>
        <rFont val="Calibri"/>
        <family val="2"/>
      </rPr>
      <t>R.2</t>
    </r>
  </si>
  <si>
    <r>
      <rPr>
        <sz val="11"/>
        <color theme="1" tint="0.34998626667073579"/>
        <rFont val="Calibri"/>
        <family val="2"/>
      </rPr>
      <t>D.4.1</t>
    </r>
  </si>
  <si>
    <r>
      <rPr>
        <sz val="11"/>
        <color rgb="FF000000"/>
        <rFont val="Calibri"/>
        <family val="2"/>
      </rPr>
      <t>La disponibilidad de una plantilla de salud pública competente para la continuidad de los servicios sanitarios está garantizada.</t>
    </r>
  </si>
  <si>
    <r>
      <rPr>
        <sz val="11"/>
        <color theme="1" tint="0.34998626667073579"/>
        <rFont val="Calibri"/>
        <family val="2"/>
      </rPr>
      <t>R.2</t>
    </r>
  </si>
  <si>
    <r>
      <rPr>
        <sz val="11"/>
        <color rgb="FF000000"/>
        <rFont val="Calibri"/>
        <family val="2"/>
      </rPr>
      <t>La educación, la formación y los ejercicios están respaldados en el nivel estratégico y operativo de una organización.</t>
    </r>
  </si>
  <si>
    <r>
      <rPr>
        <sz val="11"/>
        <color theme="1" tint="0.34998626667073579"/>
        <rFont val="Calibri"/>
        <family val="2"/>
      </rPr>
      <t>R.2</t>
    </r>
  </si>
  <si>
    <r>
      <rPr>
        <sz val="11"/>
        <color rgb="FF000000"/>
        <rFont val="Calibri"/>
        <family val="2"/>
      </rPr>
      <t>4.1</t>
    </r>
  </si>
  <si>
    <r>
      <rPr>
        <sz val="11"/>
        <color rgb="FF000000"/>
        <rFont val="Calibri"/>
        <family val="2"/>
      </rPr>
      <t>La educación, la formación y los ejercicios forman parte de las actividades de planificación de la preparación de una organización.</t>
    </r>
  </si>
  <si>
    <r>
      <rPr>
        <sz val="11"/>
        <color theme="1" tint="0.34998626667073579"/>
        <rFont val="Calibri"/>
        <family val="2"/>
      </rPr>
      <t>R.2</t>
    </r>
  </si>
  <si>
    <r>
      <rPr>
        <sz val="11"/>
        <color rgb="FF000000"/>
        <rFont val="Calibri"/>
        <family val="2"/>
      </rPr>
      <t>El grado de preparación se evalúa mediante ejercicios de simulación.</t>
    </r>
  </si>
  <si>
    <r>
      <rPr>
        <sz val="11"/>
        <color rgb="FF000000"/>
        <rFont val="Calibri"/>
        <family val="2"/>
      </rPr>
      <t>5.1</t>
    </r>
  </si>
  <si>
    <r>
      <rPr>
        <sz val="11"/>
        <color rgb="FF000000"/>
        <rFont val="Calibri"/>
        <family val="2"/>
      </rPr>
      <t>Las organizaciones asociadas pertinentes participan en ejercicios para comprender mejor los planes de respuesta de los demás.</t>
    </r>
  </si>
  <si>
    <r>
      <rPr>
        <sz val="11"/>
        <color theme="1" tint="0.34998626667073579"/>
        <rFont val="Calibri"/>
        <family val="2"/>
      </rPr>
      <t>R.2</t>
    </r>
  </si>
  <si>
    <r>
      <rPr>
        <sz val="11"/>
        <color rgb="FF000000"/>
        <rFont val="Calibri"/>
        <family val="2"/>
      </rPr>
      <t>La formación, los ejercicios y las revisiones de incidentes se utilizan para comprender y mejorar los procedimientos de gestión del riesgo y para reforzar las capacidades.</t>
    </r>
  </si>
  <si>
    <r>
      <rPr>
        <sz val="11"/>
        <color theme="1" tint="0.34998626667073579"/>
        <rFont val="Calibri"/>
        <family val="2"/>
      </rPr>
      <t>R.2</t>
    </r>
  </si>
  <si>
    <r>
      <rPr>
        <sz val="11"/>
        <color rgb="FF000000"/>
        <rFont val="Calibri"/>
        <family val="2"/>
      </rPr>
      <t>6.1</t>
    </r>
  </si>
  <si>
    <r>
      <rPr>
        <sz val="11"/>
        <color rgb="FF000000"/>
        <rFont val="Calibri"/>
        <family val="2"/>
      </rPr>
      <t>Los ejercicios se basan en un escenario y se adaptan al entorno (por ejemplo, local, regional, nacional e internacional).</t>
    </r>
  </si>
  <si>
    <r>
      <rPr>
        <sz val="11"/>
        <color theme="1" tint="0.34998626667073579"/>
        <rFont val="Calibri"/>
        <family val="2"/>
      </rPr>
      <t>R.2</t>
    </r>
  </si>
  <si>
    <r>
      <rPr>
        <sz val="11"/>
        <color rgb="FF000000"/>
        <rFont val="Calibri"/>
        <family val="2"/>
      </rPr>
      <t>6.2</t>
    </r>
  </si>
  <si>
    <r>
      <rPr>
        <sz val="11"/>
        <color rgb="FF000000"/>
        <rFont val="Calibri"/>
        <family val="2"/>
      </rPr>
      <t>Para realizar un ejercicio de simulación con éxito, se otorga al grupo de planificación un mandato claro y la autoridad para planificar, realizar y evaluar el ejercicio.</t>
    </r>
  </si>
  <si>
    <r>
      <rPr>
        <sz val="11"/>
        <color theme="1" tint="0.34998626667073579"/>
        <rFont val="Calibri"/>
        <family val="2"/>
      </rPr>
      <t>R.2</t>
    </r>
  </si>
  <si>
    <r>
      <rPr>
        <sz val="11"/>
        <color rgb="FF000000"/>
        <rFont val="Calibri"/>
        <family val="2"/>
      </rPr>
      <t>6.3</t>
    </r>
  </si>
  <si>
    <r>
      <rPr>
        <sz val="11"/>
        <color rgb="FF000000"/>
        <rFont val="Calibri"/>
        <family val="2"/>
      </rPr>
      <t>El objetivo de un ejercicio de simulación es identificar ámbitos de mejora.</t>
    </r>
  </si>
  <si>
    <r>
      <rPr>
        <sz val="11"/>
        <color theme="1" tint="0.34998626667073579"/>
        <rFont val="Calibri"/>
        <family val="2"/>
      </rPr>
      <t>R.2</t>
    </r>
  </si>
  <si>
    <r>
      <rPr>
        <sz val="11"/>
        <color rgb="FF000000"/>
        <rFont val="Calibri"/>
        <family val="2"/>
      </rPr>
      <t>Se realizan ejercicios para comprobar la funcionalidad real de las capacidades esenciales del RSI.</t>
    </r>
  </si>
  <si>
    <r>
      <rPr>
        <sz val="11"/>
        <color theme="1" tint="0.34998626667073579"/>
        <rFont val="Calibri"/>
        <family val="2"/>
      </rPr>
      <t>R.2</t>
    </r>
  </si>
  <si>
    <r>
      <rPr>
        <sz val="11"/>
        <color rgb="FF000000"/>
        <rFont val="Calibri"/>
        <family val="2"/>
      </rPr>
      <t xml:space="preserve">Se evalúan las metas y los objetivos iniciales de los ejercicios de educación, formación y simulación y se documentan las lecciones aprendidas en un informe.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</si>
  <si>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</si>
  <si>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</si>
  <si>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</si>
  <si>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</si>
  <si>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</si>
  <si>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</si>
  <si>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</si>
  <si>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</si>
  <si>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</si>
  <si>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</si>
  <si>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</si>
  <si>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</si>
  <si>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Capacidad de apoyo: Vigilancia</t>
    </r>
  </si>
  <si>
    <r>
      <rPr>
        <b/>
        <sz val="16"/>
        <color rgb="FFFFFFFF"/>
        <rFont val="Calibri"/>
        <family val="2"/>
      </rPr>
      <t>Medición del rendimiento</t>
    </r>
  </si>
  <si>
    <r>
      <rPr>
        <b/>
        <sz val="11"/>
        <color rgb="FFFFFFFF"/>
        <rFont val="Calibri"/>
        <family val="2"/>
      </rPr>
      <t>OMS</t>
    </r>
  </si>
  <si>
    <r>
      <rPr>
        <b/>
        <sz val="11"/>
        <color rgb="FFFFFFFF"/>
        <rFont val="Calibri"/>
        <family val="2"/>
      </rPr>
      <t xml:space="preserve">JEE </t>
    </r>
  </si>
  <si>
    <r>
      <rPr>
        <b/>
        <sz val="14"/>
        <rFont val="Calibri"/>
        <family val="2"/>
      </rPr>
      <t>Puntuación</t>
    </r>
  </si>
  <si>
    <r>
      <rPr>
        <b/>
        <sz val="16"/>
        <color rgb="FFFFFFFF"/>
        <rFont val="Calibri"/>
        <family val="2"/>
      </rPr>
      <t>Bibliografía</t>
    </r>
  </si>
  <si>
    <r>
      <rPr>
        <b/>
        <sz val="12"/>
        <rFont val="Calibri"/>
        <family val="2"/>
      </rPr>
      <t>NA/NK</t>
    </r>
  </si>
  <si>
    <r>
      <rPr>
        <b/>
        <sz val="11"/>
        <color rgb="FF000000"/>
        <rFont val="Calibri"/>
        <family val="2"/>
      </rPr>
      <t>Comentarios</t>
    </r>
  </si>
  <si>
    <r>
      <rPr>
        <sz val="11"/>
        <color rgb="FF000000"/>
        <rFont val="Calibri"/>
        <family val="2"/>
      </rPr>
      <t xml:space="preserve"> </t>
    </r>
  </si>
  <si>
    <r>
      <rPr>
        <sz val="11"/>
        <color rgb="FF000000"/>
        <rFont val="Calibri"/>
        <family val="2"/>
      </rPr>
      <t>Existe un sistema de vigilancia basado en indicadores.</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</si>
  <si>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</si>
  <si>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</si>
  <si>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</si>
  <si>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Estos indicadores se definen en protocolos para permitir un seguimiento oportuno.</t>
    </r>
  </si>
  <si>
    <r>
      <rPr>
        <sz val="11"/>
        <color theme="1" tint="0.34998626667073579"/>
        <rFont val="Calibri"/>
        <family val="2"/>
      </rPr>
      <t>C.2</t>
    </r>
  </si>
  <si>
    <r>
      <rPr>
        <sz val="11"/>
        <color rgb="FF000000"/>
        <rFont val="Calibri"/>
        <family val="2"/>
      </rPr>
      <t>Existe un sistema de información sobre epidemias.</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</si>
  <si>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</si>
  <si>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</si>
  <si>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</si>
  <si>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Los eventos de salud pública se definen en los protocolos para permitir un seguimiento oportuno.</t>
    </r>
  </si>
  <si>
    <r>
      <rPr>
        <sz val="11"/>
        <color theme="1" tint="0.34998626667073579"/>
        <rFont val="Calibri"/>
        <family val="2"/>
      </rPr>
      <t>C.2</t>
    </r>
  </si>
  <si>
    <r>
      <rPr>
        <sz val="11"/>
        <color rgb="FF000000"/>
        <rFont val="Calibri"/>
        <family val="2"/>
      </rPr>
      <t>2.3</t>
    </r>
  </si>
  <si>
    <r>
      <rPr>
        <sz val="11"/>
        <color rgb="FF000000"/>
        <rFont val="Calibri"/>
        <family val="2"/>
      </rPr>
      <t>El sistema de vigilancia proporciona informes en tiempo real de los datos de vigilancia.</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</si>
  <si>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</si>
  <si>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</si>
  <si>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</si>
  <si>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El sistema de vigilancia es sensible y flexible, para detectar casos o eventos iniciales.</t>
    </r>
  </si>
  <si>
    <r>
      <rPr>
        <sz val="11"/>
        <color theme="1" tint="0.34998626667073579"/>
        <rFont val="Calibri"/>
        <family val="2"/>
      </rPr>
      <t>C.2</t>
    </r>
  </si>
  <si>
    <r>
      <rPr>
        <sz val="11"/>
        <color rgb="FF000000"/>
        <rFont val="Calibri"/>
        <family val="2"/>
      </rPr>
      <t>2.5</t>
    </r>
  </si>
  <si>
    <r>
      <rPr>
        <sz val="11"/>
        <color rgb="FF000000"/>
        <rFont val="Calibri"/>
        <family val="2"/>
      </rPr>
      <t xml:space="preserve">El sistema de vigilancia obtiene información de una amplia variedad de recursos diferentes y fiables. </t>
    </r>
  </si>
  <si>
    <r>
      <rPr>
        <sz val="11"/>
        <color theme="1" tint="0.34998626667073579"/>
        <rFont val="Calibri"/>
        <family val="2"/>
      </rPr>
      <t>C.2</t>
    </r>
  </si>
  <si>
    <r>
      <rPr>
        <sz val="11"/>
        <color rgb="FF000000"/>
        <rFont val="Calibri"/>
        <family val="2"/>
      </rPr>
      <t>2.6</t>
    </r>
  </si>
  <si>
    <r>
      <rPr>
        <sz val="11"/>
        <color rgb="FF000000"/>
        <rFont val="Calibri"/>
        <family val="2"/>
      </rPr>
      <t>La red de vigilancia incluye información de los sistemas de vigilancia veterinaria.</t>
    </r>
  </si>
  <si>
    <r>
      <rPr>
        <sz val="11"/>
        <color theme="1" tint="0.34998626667073579"/>
        <rFont val="Calibri"/>
        <family val="2"/>
      </rPr>
      <t>C.2</t>
    </r>
  </si>
  <si>
    <r>
      <rPr>
        <sz val="11"/>
        <color rgb="FF000000"/>
        <rFont val="Calibri"/>
        <family val="2"/>
      </rPr>
      <t>2.7</t>
    </r>
  </si>
  <si>
    <r>
      <rPr>
        <sz val="11"/>
        <color rgb="FF000000"/>
        <rFont val="Calibri"/>
        <family val="2"/>
      </rPr>
      <t>La red de vigilancia incluye información de sistemas de vigilancia entomológica.</t>
    </r>
  </si>
  <si>
    <r>
      <rPr>
        <sz val="11"/>
        <color theme="1" tint="0.34998626667073579"/>
        <rFont val="Calibri"/>
        <family val="2"/>
      </rPr>
      <t>C.2</t>
    </r>
  </si>
  <si>
    <r>
      <rPr>
        <sz val="11"/>
        <color rgb="FF000000"/>
        <rFont val="Calibri"/>
        <family val="2"/>
      </rPr>
      <t>2.8</t>
    </r>
  </si>
  <si>
    <r>
      <rPr>
        <sz val="11"/>
        <color rgb="FF000000"/>
        <rFont val="Calibri"/>
        <family val="2"/>
      </rPr>
      <t>La red de vigilancia incluye información de sistemas de vigilancia medioambiental.</t>
    </r>
  </si>
  <si>
    <r>
      <rPr>
        <sz val="11"/>
        <color theme="1" tint="0.34998626667073579"/>
        <rFont val="Calibri"/>
        <family val="2"/>
      </rPr>
      <t>C.2</t>
    </r>
  </si>
  <si>
    <r>
      <rPr>
        <sz val="11"/>
        <color rgb="FF000000"/>
        <rFont val="Calibri"/>
        <family val="2"/>
      </rPr>
      <t>2.9</t>
    </r>
  </si>
  <si>
    <r>
      <rPr>
        <sz val="11"/>
        <color rgb="FF000000"/>
        <rFont val="Calibri"/>
        <family val="2"/>
      </rPr>
      <t>La red de vigilancia incluye información de sistemas de vigilancia meteorológica.</t>
    </r>
  </si>
  <si>
    <r>
      <rPr>
        <sz val="11"/>
        <color theme="1" tint="0.34998626667073579"/>
        <rFont val="Calibri"/>
        <family val="2"/>
      </rPr>
      <t>C.2</t>
    </r>
  </si>
  <si>
    <r>
      <rPr>
        <sz val="11"/>
        <color rgb="FF000000"/>
        <rFont val="Calibri"/>
        <family val="2"/>
      </rPr>
      <t>2.10</t>
    </r>
  </si>
  <si>
    <r>
      <rPr>
        <sz val="11"/>
        <color rgb="FF000000"/>
        <rFont val="Calibri"/>
        <family val="2"/>
      </rPr>
      <t>La red de vigilancia incluye información de sistemas de vigilancia microbiológica.</t>
    </r>
  </si>
  <si>
    <r>
      <rPr>
        <sz val="11"/>
        <color theme="1" tint="0.34998626667073579"/>
        <rFont val="Calibri"/>
        <family val="2"/>
      </rPr>
      <t>C.2</t>
    </r>
  </si>
  <si>
    <r>
      <rPr>
        <sz val="11"/>
        <color rgb="FF000000"/>
        <rFont val="Calibri"/>
        <family val="2"/>
      </rPr>
      <t>El sistema de vigilancia genera una señal de alerta temprana de un posible evento que afecte a la salud pública.</t>
    </r>
  </si>
  <si>
    <r>
      <rPr>
        <sz val="11"/>
        <color theme="1" tint="0.34998626667073579"/>
        <rFont val="Calibri"/>
        <family val="2"/>
      </rPr>
      <t>C.2</t>
    </r>
  </si>
  <si>
    <r>
      <rPr>
        <sz val="11"/>
        <color rgb="FF000000"/>
        <rFont val="Calibri"/>
        <family val="2"/>
      </rPr>
      <t>Se ha establecido la participación en redes de vigilancia de la UE.</t>
    </r>
  </si>
  <si>
    <r>
      <rPr>
        <sz val="11"/>
        <color theme="1" tint="0.34998626667073579"/>
        <rFont val="Calibri"/>
        <family val="2"/>
      </rPr>
      <t>C.2</t>
    </r>
  </si>
  <si>
    <r>
      <rPr>
        <sz val="11"/>
        <color rgb="FF9BBB59" tint="-0.49989318521683401"/>
        <rFont val="Calibri"/>
        <family val="2"/>
      </rPr>
      <t>D.2.2</t>
    </r>
  </si>
  <si>
    <r>
      <rPr>
        <sz val="11"/>
        <color rgb="FF000000"/>
        <rFont val="Calibri"/>
        <family val="2"/>
      </rPr>
      <t>El sistema de vigilancia cumple las normas de la UE y de la OMS con respecto a los datos epidemiológicos de todas las enfermedades sujetas vigilancia de la UE, sus definiciones de casos y los protocolos de notificación.</t>
    </r>
  </si>
  <si>
    <r>
      <rPr>
        <sz val="11"/>
        <color theme="1" tint="0.34998626667073579"/>
        <rFont val="Calibri"/>
        <family val="2"/>
      </rPr>
      <t>C.2</t>
    </r>
  </si>
  <si>
    <r>
      <rPr>
        <sz val="11"/>
        <color rgb="FF9BBB59" tint="-0.49989318521683401"/>
        <rFont val="Calibri"/>
        <family val="2"/>
      </rPr>
      <t>D.2.2</t>
    </r>
  </si>
  <si>
    <r>
      <rPr>
        <sz val="11"/>
        <color rgb="FF000000"/>
        <rFont val="Calibri"/>
        <family val="2"/>
      </rPr>
      <t>Los datos de vigilancia se comunican de forma sistemática y regular a los sectores y partes interesadas pertinentes.</t>
    </r>
  </si>
  <si>
    <r>
      <rPr>
        <sz val="11"/>
        <color theme="1" tint="0.34998626667073579"/>
        <rFont val="Calibri"/>
        <family val="2"/>
      </rPr>
      <t>C.2</t>
    </r>
  </si>
  <si>
    <r>
      <rPr>
        <sz val="11"/>
        <color rgb="FF000000"/>
        <rFont val="Calibri"/>
        <family val="2"/>
      </rPr>
      <t>6.1</t>
    </r>
  </si>
  <si>
    <r>
      <rPr>
        <sz val="11"/>
        <color rgb="FF000000"/>
        <rFont val="Calibri"/>
        <family val="2"/>
      </rPr>
      <t>Todos los sistemas de vigilancia pertinentes están integrados en una red que intercambia información de manera sistemática.</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</si>
  <si>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</si>
  <si>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</si>
  <si>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</si>
  <si>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Existen redes y protocolos de notificación.</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</si>
  <si>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</si>
  <si>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</si>
  <si>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</si>
  <si>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El sistema de vigilancia puede proporcionar la información necesaria para informar y recomendar la respuesta.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</si>
  <si>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</si>
  <si>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</si>
  <si>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</si>
  <si>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</si>
  <si>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</si>
  <si>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</si>
  <si>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</si>
  <si>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</si>
  <si>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</si>
  <si>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</si>
  <si>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</si>
  <si>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</si>
  <si>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Capacidad de apoyo: Valoración de riesgos</t>
    </r>
  </si>
  <si>
    <r>
      <rPr>
        <b/>
        <sz val="16"/>
        <color rgb="FFFFFFFF"/>
        <rFont val="Calibri"/>
        <family val="2"/>
      </rPr>
      <t>Medición del rendimiento</t>
    </r>
  </si>
  <si>
    <r>
      <rPr>
        <b/>
        <sz val="11"/>
        <color rgb="FFFFFFFF"/>
        <rFont val="Calibri"/>
        <family val="2"/>
      </rPr>
      <t>OMS</t>
    </r>
  </si>
  <si>
    <r>
      <rPr>
        <b/>
        <sz val="11"/>
        <color rgb="FFFFFFFF"/>
        <rFont val="Calibri"/>
        <family val="2"/>
      </rPr>
      <t xml:space="preserve">JEE </t>
    </r>
  </si>
  <si>
    <r>
      <rPr>
        <b/>
        <sz val="14"/>
        <rFont val="Calibri"/>
        <family val="2"/>
      </rPr>
      <t>Puntuación</t>
    </r>
  </si>
  <si>
    <r>
      <rPr>
        <b/>
        <sz val="16"/>
        <color rgb="FFFFFFFF"/>
        <rFont val="Calibri"/>
        <family val="2"/>
      </rPr>
      <t>Bibliografía</t>
    </r>
  </si>
  <si>
    <r>
      <rPr>
        <b/>
        <sz val="12"/>
        <rFont val="Calibri"/>
        <family val="2"/>
      </rPr>
      <t>NA/NK</t>
    </r>
  </si>
  <si>
    <r>
      <rPr>
        <b/>
        <sz val="11"/>
        <color rgb="FF000000"/>
        <rFont val="Calibri"/>
        <family val="2"/>
      </rPr>
      <t>Comentarios</t>
    </r>
  </si>
  <si>
    <r>
      <rPr>
        <sz val="11"/>
        <color rgb="FF000000"/>
        <rFont val="Calibri"/>
        <family val="2"/>
      </rPr>
      <t>Las alertas y las alertas tempranas se evalúan sobre la base de un análisis conjunto de la vigilancia y otros datos disponibles.</t>
    </r>
  </si>
  <si>
    <r>
      <rPr>
        <sz val="11"/>
        <color theme="1" tint="0.34998626667073579"/>
        <rFont val="Calibri"/>
        <family val="2"/>
      </rPr>
      <t>C.1</t>
    </r>
  </si>
  <si>
    <r>
      <rPr>
        <sz val="11"/>
        <color rgb="FF000000"/>
        <rFont val="Calibri"/>
        <family val="2"/>
      </rPr>
      <t>Se crea un equipo de valoración de riesgos para evaluar los riesgos de un (posible) evento que afecte a la salud pública.</t>
    </r>
  </si>
  <si>
    <r>
      <rPr>
        <sz val="11"/>
        <color theme="1" tint="0.34998626667073579"/>
        <rFont val="Calibri"/>
        <family val="2"/>
      </rPr>
      <t>C.1</t>
    </r>
  </si>
  <si>
    <r>
      <rPr>
        <sz val="11"/>
        <color rgb="FF000000"/>
        <rFont val="Calibri"/>
        <family val="2"/>
      </rPr>
      <t>2.2</t>
    </r>
  </si>
  <si>
    <r>
      <rPr>
        <sz val="11"/>
        <color rgb="FF000000"/>
        <rFont val="Calibri"/>
        <family val="2"/>
      </rPr>
      <t>El equipo de valoración de riesgos incluye conocimientos especializados adicionales (por ejemplo, toxicología, salud animal, seguridad alimentaria, etc.).</t>
    </r>
  </si>
  <si>
    <r>
      <rPr>
        <sz val="11"/>
        <color theme="1" tint="0.34998626667073579"/>
        <rFont val="Calibri"/>
        <family val="2"/>
      </rPr>
      <t>C.1</t>
    </r>
  </si>
  <si>
    <r>
      <rPr>
        <sz val="11"/>
        <color rgb="FF000000"/>
        <rFont val="Calibri"/>
        <family val="2"/>
      </rPr>
      <t>2.3</t>
    </r>
  </si>
  <si>
    <r>
      <rPr>
        <sz val="11"/>
        <color rgb="FF000000"/>
        <rFont val="Calibri"/>
        <family val="2"/>
      </rPr>
      <t>Basándose en las características de la enfermedad, el equipo de valoración de riesgos decide con qué frecuencia debe actualizarse la valoración de riesgos.</t>
    </r>
  </si>
  <si>
    <r>
      <rPr>
        <sz val="11"/>
        <color theme="1" tint="0.34998626667073579"/>
        <rFont val="Calibri"/>
        <family val="2"/>
      </rPr>
      <t>C.1</t>
    </r>
  </si>
  <si>
    <r>
      <rPr>
        <sz val="11"/>
        <color rgb="FF000000"/>
        <rFont val="Calibri"/>
        <family val="2"/>
      </rPr>
      <t>2.4</t>
    </r>
  </si>
  <si>
    <r>
      <rPr>
        <sz val="11"/>
        <color rgb="FF000000"/>
        <rFont val="Calibri"/>
        <family val="2"/>
      </rPr>
      <t>El nivel de riesgo asignado a un evento se basa en el riesgo supuesto (o conocido).</t>
    </r>
  </si>
  <si>
    <r>
      <rPr>
        <sz val="11"/>
        <color theme="1" tint="0.34998626667073579"/>
        <rFont val="Calibri"/>
        <family val="2"/>
      </rPr>
      <t>C.1</t>
    </r>
  </si>
  <si>
    <r>
      <rPr>
        <sz val="11"/>
        <color rgb="FF000000"/>
        <rFont val="Calibri"/>
        <family val="2"/>
      </rPr>
      <t>2.5</t>
    </r>
  </si>
  <si>
    <r>
      <rPr>
        <sz val="11"/>
        <color rgb="FF000000"/>
        <rFont val="Calibri"/>
        <family val="2"/>
      </rPr>
      <t>El nivel de riesgo asignado a un evento se basa en la posible exposición al riesgo.</t>
    </r>
  </si>
  <si>
    <r>
      <rPr>
        <sz val="11"/>
        <color theme="1" tint="0.34998626667073579"/>
        <rFont val="Calibri"/>
        <family val="2"/>
      </rPr>
      <t>C.1</t>
    </r>
  </si>
  <si>
    <r>
      <rPr>
        <sz val="11"/>
        <color rgb="FF000000"/>
        <rFont val="Calibri"/>
        <family val="2"/>
      </rPr>
      <t>2.6</t>
    </r>
  </si>
  <si>
    <r>
      <rPr>
        <sz val="11"/>
        <color rgb="FF000000"/>
        <rFont val="Calibri"/>
        <family val="2"/>
      </rPr>
      <t>El nivel de riesgo asignado a un evento se basa en el contexto en el que se produce el evento.</t>
    </r>
  </si>
  <si>
    <r>
      <rPr>
        <sz val="11"/>
        <color theme="1" tint="0.34998626667073579"/>
        <rFont val="Calibri"/>
        <family val="2"/>
      </rPr>
      <t>C.1</t>
    </r>
  </si>
  <si>
    <r>
      <rPr>
        <sz val="11"/>
        <color rgb="FF000000"/>
        <rFont val="Calibri"/>
        <family val="2"/>
      </rPr>
      <t>2.7</t>
    </r>
  </si>
  <si>
    <r>
      <rPr>
        <sz val="11"/>
        <color rgb="FF000000"/>
        <rFont val="Calibri"/>
        <family val="2"/>
      </rPr>
      <t>El nivel de riesgo asignado se basa en las características de la enfermedad (por ejemplo, número de casos/muertes, proporción de enfermedad grave en la población, grupos clínicos más afectados, etc.).</t>
    </r>
  </si>
  <si>
    <r>
      <rPr>
        <sz val="11"/>
        <color theme="1" tint="0.34998626667073579"/>
        <rFont val="Calibri"/>
        <family val="2"/>
      </rPr>
      <t>C.1</t>
    </r>
  </si>
  <si>
    <r>
      <rPr>
        <sz val="11"/>
        <color rgb="FF000000"/>
        <rFont val="Calibri"/>
        <family val="2"/>
      </rPr>
      <t>2.8</t>
    </r>
  </si>
  <si>
    <r>
      <rPr>
        <sz val="11"/>
        <color rgb="FF000000"/>
        <rFont val="Calibri"/>
        <family val="2"/>
      </rPr>
      <t>El nivel de riesgo asignado se basa en la capacidad de servicio (por ejemplo, número de pacientes atendidos en los servicios de atención primaria/hospitalizados y en tratamiento especializado en cuidados intensivos).</t>
    </r>
  </si>
  <si>
    <r>
      <rPr>
        <sz val="11"/>
        <color theme="1" tint="0.34998626667073579"/>
        <rFont val="Calibri"/>
        <family val="2"/>
      </rPr>
      <t>C.1</t>
    </r>
  </si>
  <si>
    <r>
      <rPr>
        <sz val="11"/>
        <color rgb="FF000000"/>
        <rFont val="Calibri"/>
        <family val="2"/>
      </rPr>
      <t>Las valoraciones de riesgos se utilizan para facilitar la planificación de la preparación y las actividades de respuesta.</t>
    </r>
  </si>
  <si>
    <r>
      <rPr>
        <sz val="11"/>
        <color theme="1" tint="0.34998626667073579"/>
        <rFont val="Calibri"/>
        <family val="2"/>
      </rPr>
      <t>C.1</t>
    </r>
  </si>
  <si>
    <r>
      <rPr>
        <sz val="11"/>
        <color rgb="FF000000"/>
        <rFont val="Calibri"/>
        <family val="2"/>
      </rPr>
      <t>3.1</t>
    </r>
  </si>
  <si>
    <r>
      <rPr>
        <sz val="11"/>
        <color rgb="FF000000"/>
        <rFont val="Calibri"/>
        <family val="2"/>
      </rPr>
      <t>Se utilizan preguntas claramente definidas como parte de la valoración de riesgos para ayudar a identificar actividades prioritarias.</t>
    </r>
  </si>
  <si>
    <r>
      <rPr>
        <sz val="11"/>
        <color theme="1" tint="0.34998626667073579"/>
        <rFont val="Calibri"/>
        <family val="2"/>
      </rPr>
      <t>C.1</t>
    </r>
  </si>
  <si>
    <r>
      <rPr>
        <sz val="11"/>
        <color rgb="FF000000"/>
        <rFont val="Calibri"/>
        <family val="2"/>
      </rPr>
      <t>3.2</t>
    </r>
  </si>
  <si>
    <r>
      <rPr>
        <sz val="11"/>
        <color rgb="FF000000"/>
        <rFont val="Calibri"/>
        <family val="2"/>
      </rPr>
      <t>La valoración de riesgos se utiliza para identificar áreas de riesgo.</t>
    </r>
  </si>
  <si>
    <r>
      <rPr>
        <sz val="11"/>
        <color theme="1" tint="0.34998626667073579"/>
        <rFont val="Calibri"/>
        <family val="2"/>
      </rPr>
      <t>C.1</t>
    </r>
  </si>
  <si>
    <r>
      <rPr>
        <sz val="11"/>
        <color rgb="FF000000"/>
        <rFont val="Calibri"/>
        <family val="2"/>
      </rPr>
      <t>3.3</t>
    </r>
  </si>
  <si>
    <r>
      <rPr>
        <sz val="11"/>
        <color rgb="FF000000"/>
        <rFont val="Calibri"/>
        <family val="2"/>
      </rPr>
      <t>Las valoraciones de riesgos se utilizan para identificar a las poblaciones de riesgo.</t>
    </r>
  </si>
  <si>
    <r>
      <rPr>
        <sz val="11"/>
        <color theme="1" tint="0.34998626667073579"/>
        <rFont val="Calibri"/>
        <family val="2"/>
      </rPr>
      <t>C.1</t>
    </r>
  </si>
  <si>
    <r>
      <rPr>
        <sz val="11"/>
        <color rgb="FF000000"/>
        <rFont val="Calibri"/>
        <family val="2"/>
      </rPr>
      <t>3.4</t>
    </r>
  </si>
  <si>
    <r>
      <rPr>
        <sz val="11"/>
        <color rgb="FF000000"/>
        <rFont val="Calibri"/>
        <family val="2"/>
      </rPr>
      <t>Las valoraciones de riesgos se utilizan para identificar e implicar a socios operativos.</t>
    </r>
  </si>
  <si>
    <r>
      <rPr>
        <sz val="11"/>
        <color theme="1" tint="0.34998626667073579"/>
        <rFont val="Calibri"/>
        <family val="2"/>
      </rPr>
      <t>C.1</t>
    </r>
  </si>
  <si>
    <r>
      <rPr>
        <sz val="11"/>
        <color rgb="FF000000"/>
        <rFont val="Calibri"/>
        <family val="2"/>
      </rPr>
      <t>3.5</t>
    </r>
  </si>
  <si>
    <r>
      <rPr>
        <sz val="11"/>
        <color rgb="FF000000"/>
        <rFont val="Calibri"/>
        <family val="2"/>
      </rPr>
      <t>Las evaluaciones de riesgos se utilizan para identificar e implicar a los principales socios de la actividad de políticas.</t>
    </r>
  </si>
  <si>
    <r>
      <rPr>
        <sz val="11"/>
        <color theme="1" tint="0.34998626667073579"/>
        <rFont val="Calibri"/>
        <family val="2"/>
      </rPr>
      <t>C.1</t>
    </r>
  </si>
  <si>
    <r>
      <rPr>
        <sz val="11"/>
        <color rgb="FF000000"/>
        <rFont val="Calibri"/>
        <family val="2"/>
      </rPr>
      <t>3.6</t>
    </r>
  </si>
  <si>
    <r>
      <rPr>
        <sz val="11"/>
        <color rgb="FF000000"/>
        <rFont val="Calibri"/>
        <family val="2"/>
      </rPr>
      <t>La caracterización del riesgo incorpora información de modelos cuantitativos, si están disponibles y son accesibles.</t>
    </r>
  </si>
  <si>
    <r>
      <rPr>
        <sz val="11"/>
        <color theme="1" tint="0.34998626667073579"/>
        <rFont val="Calibri"/>
        <family val="2"/>
      </rPr>
      <t>C.1</t>
    </r>
  </si>
  <si>
    <r>
      <rPr>
        <sz val="11"/>
        <color rgb="FF000000"/>
        <rFont val="Calibri"/>
        <family val="2"/>
      </rPr>
      <t>3.7</t>
    </r>
  </si>
  <si>
    <r>
      <rPr>
        <sz val="11"/>
        <color rgb="FF000000"/>
        <rFont val="Calibri"/>
        <family val="2"/>
      </rPr>
      <t>La caracterización del riesgo incorpora opiniones de expertos.</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</si>
  <si>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</si>
  <si>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</si>
  <si>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</si>
  <si>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</si>
  <si>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</si>
  <si>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</si>
  <si>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</si>
  <si>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</si>
  <si>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</si>
  <si>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</si>
  <si>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</si>
  <si>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Gestión de la respuesta al evento</t>
    </r>
  </si>
  <si>
    <r>
      <rPr>
        <b/>
        <sz val="16"/>
        <color rgb="FFFFFFFF"/>
        <rFont val="Calibri"/>
        <family val="2"/>
      </rPr>
      <t>Medición del rendimiento</t>
    </r>
  </si>
  <si>
    <r>
      <rPr>
        <b/>
        <sz val="11"/>
        <color rgb="FFFFFFFF"/>
        <rFont val="Calibri"/>
        <family val="2"/>
      </rPr>
      <t>OMS</t>
    </r>
  </si>
  <si>
    <r>
      <rPr>
        <b/>
        <sz val="11"/>
        <color rgb="FFFFFFFF"/>
        <rFont val="Calibri"/>
        <family val="2"/>
      </rPr>
      <t>JEE</t>
    </r>
  </si>
  <si>
    <r>
      <rPr>
        <b/>
        <sz val="14"/>
        <rFont val="Calibri"/>
        <family val="2"/>
      </rPr>
      <t>Puntuación</t>
    </r>
  </si>
  <si>
    <r>
      <rPr>
        <b/>
        <sz val="16"/>
        <color rgb="FFFFFFFF"/>
        <rFont val="Calibri"/>
        <family val="2"/>
      </rPr>
      <t>Bibliografía</t>
    </r>
  </si>
  <si>
    <r>
      <rPr>
        <b/>
        <sz val="12"/>
        <rFont val="Calibri"/>
        <family val="2"/>
      </rPr>
      <t>NA/NK</t>
    </r>
  </si>
  <si>
    <r>
      <rPr>
        <b/>
        <sz val="11"/>
        <color rgb="FF000000"/>
        <rFont val="Calibri"/>
        <family val="2"/>
      </rPr>
      <t>Comentarios</t>
    </r>
  </si>
  <si>
    <r>
      <rPr>
        <sz val="11"/>
        <color rgb="FF000000"/>
        <rFont val="Calibri"/>
        <family val="2"/>
      </rPr>
      <t>Existen procedimientos específicos para la activación y la desactivación («cese») de la respuesta de emergencia sanitaria.</t>
    </r>
  </si>
  <si>
    <r>
      <rPr>
        <sz val="11"/>
        <color theme="1" tint="0.34998626667073579"/>
        <rFont val="Calibri"/>
        <family val="2"/>
      </rPr>
      <t>G.3</t>
    </r>
  </si>
  <si>
    <r>
      <rPr>
        <sz val="11"/>
        <color rgb="FF000000"/>
        <rFont val="Calibri"/>
        <family val="2"/>
      </rPr>
      <t>1.1</t>
    </r>
  </si>
  <si>
    <r>
      <rPr>
        <sz val="11"/>
        <color rgb="FF000000"/>
        <rFont val="Calibri"/>
        <family val="2"/>
      </rPr>
      <t>Las decisiones de respuesta tienen en cuenta los siguientes principios: precaución, proporcionalidad y flexibilidad.</t>
    </r>
  </si>
  <si>
    <r>
      <rPr>
        <sz val="11"/>
        <color theme="1" tint="0.34998626667073579"/>
        <rFont val="Calibri"/>
        <family val="2"/>
      </rPr>
      <t>G.3</t>
    </r>
  </si>
  <si>
    <r>
      <rPr>
        <sz val="11"/>
        <color rgb="FF000000"/>
        <rFont val="Calibri"/>
        <family val="2"/>
      </rPr>
      <t>Las normas de prevención y control de infecciones se establecen y funcionan a nivel nacional y hospitalario.</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</si>
  <si>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</si>
  <si>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</si>
  <si>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</si>
  <si>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Los profesionales sanitarios aplican medidas de seguridad para la manipulación de sustancias patógenas.</t>
    </r>
  </si>
  <si>
    <r>
      <rPr>
        <sz val="11"/>
        <color theme="1" tint="0.34998626667073579"/>
        <rFont val="Calibri"/>
        <family val="2"/>
      </rPr>
      <t>C.4</t>
    </r>
  </si>
  <si>
    <r>
      <rPr>
        <sz val="11"/>
        <color rgb="FF000000"/>
        <rFont val="Calibri"/>
        <family val="2"/>
      </rPr>
      <t>Se dispone de servicios de laboratorio para realizar pruebas de amenazas prioritarias para la salud.</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</si>
  <si>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</si>
  <si>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</si>
  <si>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</si>
  <si>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Se aplican e implementan prácticas de laboratorio de bioseguridad y bioprotección (gestión de riesgos biológicos).</t>
    </r>
  </si>
  <si>
    <r>
      <rPr>
        <sz val="11"/>
        <color theme="1" tint="0.34998626667073579"/>
        <rFont val="Calibri"/>
        <family val="2"/>
      </rPr>
      <t>C.4</t>
    </r>
  </si>
  <si>
    <r>
      <rPr>
        <sz val="11"/>
        <color rgb="FF000000"/>
        <rFont val="Calibri"/>
        <family val="2"/>
      </rPr>
      <t>Existe un programa operativo de emergencia que incluye un Centro de Operaciones de Emergencia, Procedimientos y Planes Operativos y la capacidad para activar las operaciones de emergencia.</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</si>
  <si>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</si>
  <si>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</si>
  <si>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Existe una estructura de mando y control probada con funciones y responsabilidades claras.</t>
    </r>
  </si>
  <si>
    <r>
      <rPr>
        <sz val="11"/>
        <color theme="1" tint="0.34998626667073579"/>
        <rFont val="Calibri"/>
        <family val="2"/>
      </rPr>
      <t>G.3</t>
    </r>
  </si>
  <si>
    <r>
      <rPr>
        <sz val="11"/>
        <color rgb="FF000000"/>
        <rFont val="Calibri"/>
        <family val="2"/>
      </rPr>
      <t>5.1</t>
    </r>
  </si>
  <si>
    <r>
      <rPr>
        <sz val="11"/>
        <color rgb="FF000000"/>
        <rFont val="Calibri"/>
        <family val="2"/>
      </rPr>
      <t>La coordinación, el mando y el control se basan en la infraestructura establecida.</t>
    </r>
  </si>
  <si>
    <r>
      <rPr>
        <sz val="11"/>
        <color theme="1" tint="0.34998626667073579"/>
        <rFont val="Calibri"/>
        <family val="2"/>
      </rPr>
      <t>G.3</t>
    </r>
  </si>
  <si>
    <r>
      <rPr>
        <sz val="11"/>
        <color rgb="FF000000"/>
        <rFont val="Calibri"/>
        <family val="2"/>
      </rPr>
      <t>5.2</t>
    </r>
  </si>
  <si>
    <r>
      <rPr>
        <sz val="11"/>
        <color rgb="FF000000"/>
        <rFont val="Calibri"/>
        <family val="2"/>
      </rPr>
      <t>La coordinación, el mando y el control se refuerzan de manera continua.</t>
    </r>
  </si>
  <si>
    <r>
      <rPr>
        <sz val="11"/>
        <color theme="1" tint="0.34998626667073579"/>
        <rFont val="Calibri"/>
        <family val="2"/>
      </rPr>
      <t>G.3</t>
    </r>
  </si>
  <si>
    <r>
      <rPr>
        <sz val="11"/>
        <color rgb="FF000000"/>
        <rFont val="Calibri"/>
        <family val="2"/>
      </rPr>
      <t>5.3</t>
    </r>
  </si>
  <si>
    <r>
      <rPr>
        <sz val="11"/>
        <color rgb="FF000000"/>
        <rFont val="Calibri"/>
        <family val="2"/>
      </rPr>
      <t>Se establecen procedimientos para coordinar a todos los socios relevantes del sistema sanitario, como servicios de salud pública, servicios sanitarios y de salud mental/del comportamiento.</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</si>
  <si>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</si>
  <si>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</si>
  <si>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</si>
  <si>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La coordinación incluye la asistencia a la población y la movilización de recursos.</t>
    </r>
  </si>
  <si>
    <r>
      <rPr>
        <sz val="11"/>
        <color theme="1" tint="0.34998626667073579"/>
        <rFont val="Calibri"/>
        <family val="2"/>
      </rPr>
      <t>G.3</t>
    </r>
  </si>
  <si>
    <r>
      <rPr>
        <sz val="11"/>
        <color rgb="FF000000"/>
        <rFont val="Calibri"/>
        <family val="2"/>
      </rPr>
      <t>5.5</t>
    </r>
  </si>
  <si>
    <r>
      <rPr>
        <sz val="11"/>
        <color rgb="FF000000"/>
        <rFont val="Calibri"/>
        <family val="2"/>
      </rPr>
      <t>La coordinación incluye la activación de redes de apoyo, grupos consultivos, redes de socios y comunicación.</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</si>
  <si>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</si>
  <si>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</si>
  <si>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</si>
  <si>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El sistema de salud pública cuenta con el apoyo de equipos de gestión de crisis en todos los niveles.</t>
    </r>
  </si>
  <si>
    <r>
      <rPr>
        <sz val="11"/>
        <color theme="1" tint="0.34998626667073579"/>
        <rFont val="Calibri"/>
        <family val="2"/>
      </rPr>
      <t>G.3</t>
    </r>
  </si>
  <si>
    <r>
      <rPr>
        <sz val="11"/>
        <color rgb="FF000000"/>
        <rFont val="Calibri"/>
        <family val="2"/>
      </rPr>
      <t>5.7</t>
    </r>
  </si>
  <si>
    <r>
      <rPr>
        <sz val="11"/>
        <color rgb="FF000000"/>
        <rFont val="Calibri"/>
        <family val="2"/>
      </rPr>
      <t>La respuesta prevista en términos de comportamiento (por ejemplo, niveles de preocupación experimentados por la población) se tiene en cuenta en el proceso de toma de decisiones.</t>
    </r>
  </si>
  <si>
    <r>
      <rPr>
        <sz val="11"/>
        <color theme="1" tint="0.34998626667073579"/>
        <rFont val="Calibri"/>
        <family val="2"/>
      </rPr>
      <t>G.3</t>
    </r>
  </si>
  <si>
    <r>
      <rPr>
        <sz val="11"/>
        <color theme="1" tint="0.34998626667073579"/>
        <rFont val="Calibri"/>
        <family val="2"/>
      </rPr>
      <t>R.5.5</t>
    </r>
  </si>
  <si>
    <r>
      <rPr>
        <sz val="11"/>
        <color rgb="FF000000"/>
        <rFont val="Calibri"/>
        <family val="2"/>
      </rPr>
      <t>Se establecen procedimientos de coordinación de actividades multisectoriales entre los ministerios y los sectores.</t>
    </r>
  </si>
  <si>
    <r>
      <rPr>
        <sz val="11"/>
        <color theme="1" tint="0.34998626667073579"/>
        <rFont val="Calibri"/>
        <family val="2"/>
      </rPr>
      <t>G.3</t>
    </r>
  </si>
  <si>
    <r>
      <rPr>
        <sz val="11"/>
        <color rgb="FF000000"/>
        <rFont val="Calibri"/>
        <family val="2"/>
      </rPr>
      <t xml:space="preserve">Se establece una respuesta rápida multidisciplinar y multisectorial, que está disponible 24 horas al día, 7 días a la semana. </t>
    </r>
  </si>
  <si>
    <r>
      <rPr>
        <sz val="11"/>
        <color theme="1" tint="0.34998626667073579"/>
        <rFont val="Calibri"/>
        <family val="2"/>
      </rPr>
      <t>G.3</t>
    </r>
  </si>
  <si>
    <r>
      <rPr>
        <sz val="11"/>
        <color rgb="FF000000"/>
        <rFont val="Calibri"/>
        <family val="2"/>
      </rPr>
      <t>7.1</t>
    </r>
  </si>
  <si>
    <r>
      <rPr>
        <sz val="11"/>
        <color rgb="FF000000"/>
        <rFont val="Calibri"/>
        <family val="2"/>
      </rPr>
      <t>Se han establecido procedimientos para productos médicos de respuesta sanitaria, incluidas la aplicación y la administración.</t>
    </r>
  </si>
  <si>
    <r>
      <rPr>
        <sz val="11"/>
        <color theme="1" tint="0.34998626667073579"/>
        <rFont val="Calibri"/>
        <family val="2"/>
      </rPr>
      <t>R.3</t>
    </r>
  </si>
  <si>
    <r>
      <rPr>
        <sz val="11"/>
        <color rgb="FF000000"/>
        <rFont val="Calibri"/>
        <family val="2"/>
      </rPr>
      <t>7.2</t>
    </r>
  </si>
  <si>
    <r>
      <rPr>
        <sz val="11"/>
        <color rgb="FF000000"/>
        <rFont val="Calibri"/>
        <family val="2"/>
      </rPr>
      <t>Existen procedimientos para enviar y recibir productos médicos de respuesta sanitaria durante una emergencia de salud pública.</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</si>
  <si>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</si>
  <si>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</si>
  <si>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</si>
  <si>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Se han establecido y están en funcionamiento procedimientos para responder a las enfermedades de transmisión alimentaria y a la contaminación de alimentos.</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</si>
  <si>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</si>
  <si>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</si>
  <si>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</si>
  <si>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Se han establecido y están en funcionamiento técnicas de respuesta a zoonosis y posible zoonosis.</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</si>
  <si>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</si>
  <si>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</si>
  <si>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</si>
  <si>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En las zonas receptivas a la transmisión de arbovirus se desarrollan procedimientos normalizados de trabajo para investigaciones de campo y medidas rápidas de lucha contra los vectores de enfermedades.</t>
    </r>
  </si>
  <si>
    <r>
      <rPr>
        <sz val="10"/>
        <color theme="1" tint="0.34998626667073579"/>
        <rFont val="Verdana"/>
        <family val="2"/>
      </rPr>
      <t>G.2</t>
    </r>
  </si>
  <si>
    <r>
      <rPr>
        <sz val="11"/>
        <color rgb="FF000000"/>
        <rFont val="Calibri"/>
        <family val="2"/>
      </rPr>
      <t>7.6</t>
    </r>
  </si>
  <si>
    <r>
      <rPr>
        <sz val="11"/>
        <color rgb="FF000000"/>
        <rFont val="Calibri"/>
        <family val="2"/>
      </rPr>
      <t>Existen sistemas de salud pública, sanitarios y de salud mental/del comportamiento que respaldan la recuperación.</t>
    </r>
  </si>
  <si>
    <r>
      <rPr>
        <sz val="10"/>
        <color theme="1" tint="0.34998626667073579"/>
        <rFont val="Verdana"/>
        <family val="2"/>
      </rPr>
      <t>G.2</t>
    </r>
  </si>
  <si>
    <r>
      <rPr>
        <sz val="11"/>
        <color rgb="FF000000"/>
        <rFont val="Calibri"/>
        <family val="2"/>
      </rPr>
      <t>7.7</t>
    </r>
  </si>
  <si>
    <r>
      <rPr>
        <sz val="11"/>
        <color rgb="FF000000"/>
        <rFont val="Calibri"/>
        <family val="2"/>
      </rPr>
      <t>Existe un protocolo de evacuación médica para los encuestados que están prestando asistencia en una emergencia de salud pública en el extranjero.</t>
    </r>
  </si>
  <si>
    <r>
      <rPr>
        <sz val="10"/>
        <color theme="1" tint="0.34998626667073579"/>
        <rFont val="Verdana"/>
        <family val="2"/>
      </rPr>
      <t>G.2</t>
    </r>
  </si>
  <si>
    <r>
      <rPr>
        <sz val="11"/>
        <color theme="1" tint="0.34998626667073579"/>
        <rFont val="Calibri"/>
        <family val="2"/>
      </rPr>
      <t>R.4.2</t>
    </r>
  </si>
  <si>
    <r>
      <rPr>
        <sz val="11"/>
        <color rgb="FF000000"/>
        <rFont val="Calibri"/>
        <family val="2"/>
      </rPr>
      <t>Basándose en los datos de supervisión recogidos, se evalúa con frecuencia la eficacia de las actividades de respuesta.</t>
    </r>
  </si>
  <si>
    <r>
      <rPr>
        <sz val="11"/>
        <color rgb="FF000000"/>
        <rFont val="Calibri"/>
        <family val="2"/>
      </rPr>
      <t>8.1</t>
    </r>
  </si>
  <si>
    <r>
      <rPr>
        <sz val="11"/>
        <color rgb="FF000000"/>
        <rFont val="Calibri"/>
        <family val="2"/>
      </rPr>
      <t>Las actividades de respuesta se adaptan constantemente a la nueva situación.</t>
    </r>
  </si>
  <si>
    <r>
      <rPr>
        <sz val="11"/>
        <color rgb="FF000000"/>
        <rFont val="Calibri"/>
        <family val="2"/>
      </rPr>
      <t>8.2</t>
    </r>
  </si>
  <si>
    <r>
      <rPr>
        <sz val="11"/>
        <color rgb="FF000000"/>
        <rFont val="Calibri"/>
        <family val="2"/>
      </rPr>
      <t xml:space="preserve">Los sistemas de supervisión de la salud se refuerzan durante un evento. </t>
    </r>
  </si>
  <si>
    <r>
      <rPr>
        <sz val="11"/>
        <color rgb="FF000000"/>
        <rFont val="Calibri"/>
        <family val="2"/>
      </rPr>
      <t>8.3</t>
    </r>
  </si>
  <si>
    <r>
      <rPr>
        <sz val="11"/>
        <color rgb="FF000000"/>
        <rFont val="Calibri"/>
        <family val="2"/>
      </rPr>
      <t>Durante el evento se evalúan con frecuencia datos de supervisión sanitaria relacionados con el evento.</t>
    </r>
  </si>
  <si>
    <r>
      <rPr>
        <sz val="11"/>
        <color rgb="FF000000"/>
        <rFont val="Calibri"/>
        <family val="2"/>
      </rPr>
      <t>8.4</t>
    </r>
  </si>
  <si>
    <r>
      <rPr>
        <sz val="11"/>
        <color rgb="FF000000"/>
        <rFont val="Calibri"/>
        <family val="2"/>
      </rPr>
      <t>Los sistemas de supervisión sanitaria supervisan la evolución del evento (por ejemplo, distribución geográfica o temporal).</t>
    </r>
  </si>
  <si>
    <r>
      <rPr>
        <sz val="11"/>
        <color rgb="FF000000"/>
        <rFont val="Calibri"/>
        <family val="2"/>
      </rPr>
      <t>8.5</t>
    </r>
  </si>
  <si>
    <r>
      <rPr>
        <sz val="11"/>
        <color rgb="FF000000"/>
        <rFont val="Calibri"/>
        <family val="2"/>
      </rPr>
      <t>Los sistemas de supervisión sanitaria supervisan el funcionamiento de los servicios esenciales.</t>
    </r>
  </si>
  <si>
    <r>
      <rPr>
        <sz val="11"/>
        <color rgb="FF000000"/>
        <rFont val="Calibri"/>
        <family val="2"/>
      </rPr>
      <t>8.6</t>
    </r>
  </si>
  <si>
    <r>
      <rPr>
        <sz val="11"/>
        <color rgb="FF000000"/>
        <rFont val="Calibri"/>
        <family val="2"/>
      </rPr>
      <t>Los sistemas de supervisión sanitaria están vinculados a laboratorios y establecimientos sanitarios.</t>
    </r>
  </si>
  <si>
    <r>
      <rPr>
        <sz val="11"/>
        <color rgb="FF000000"/>
        <rFont val="Calibri"/>
        <family val="2"/>
      </rPr>
      <t>Se desarrolla una estrategia de comunicación exhaustiva para implicar a todas las partes interesadas pertinentes, como profesionales sanitarios, medios de comunicación, público, sectores no sanitarios, etc.</t>
    </r>
  </si>
  <si>
    <r>
      <rPr>
        <sz val="10"/>
        <color theme="1" tint="0.34998626667073579"/>
        <rFont val="Verdana"/>
        <family val="2"/>
      </rPr>
      <t>C.5</t>
    </r>
  </si>
  <si>
    <r>
      <rPr>
        <sz val="11"/>
        <color rgb="FF000000"/>
        <rFont val="Calibri"/>
        <family val="2"/>
      </rPr>
      <t>9.1</t>
    </r>
  </si>
  <si>
    <r>
      <rPr>
        <sz val="11"/>
        <color rgb="FF000000"/>
        <rFont val="Calibri"/>
        <family val="2"/>
      </rPr>
      <t>Se identifican claramente las cadenas de responsabilidad para garantizar una comunicación eficaz a escala nacional e internacional.</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</si>
  <si>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</si>
  <si>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</si>
  <si>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</si>
  <si>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Todas las partes interesadas pertinentes están implicadas y bien informadas antes, durante y después de un evento.</t>
    </r>
  </si>
  <si>
    <r>
      <rPr>
        <sz val="10"/>
        <color theme="1" tint="0.34998626667073579"/>
        <rFont val="Verdana"/>
        <family val="2"/>
      </rPr>
      <t>C.5</t>
    </r>
  </si>
  <si>
    <r>
      <rPr>
        <sz val="11"/>
        <color rgb="FF000000"/>
        <rFont val="Calibri"/>
        <family val="2"/>
      </rPr>
      <t>9.3</t>
    </r>
  </si>
  <si>
    <r>
      <rPr>
        <sz val="11"/>
        <color rgb="FF000000"/>
        <rFont val="Calibri"/>
        <family val="2"/>
      </rPr>
      <t>Durante un evento, se coordinan y normalizan los mensajes esenciales facilitados por las diferentes autoridades.</t>
    </r>
  </si>
  <si>
    <r>
      <rPr>
        <sz val="10"/>
        <color theme="1" tint="0.34998626667073579"/>
        <rFont val="Verdana"/>
        <family val="2"/>
      </rPr>
      <t>C.5</t>
    </r>
  </si>
  <si>
    <r>
      <rPr>
        <sz val="11"/>
        <color rgb="FF000000"/>
        <rFont val="Calibri"/>
        <family val="2"/>
      </rPr>
      <t>9.4</t>
    </r>
  </si>
  <si>
    <r>
      <rPr>
        <sz val="11"/>
        <color rgb="FF000000"/>
        <rFont val="Calibri"/>
        <family val="2"/>
      </rPr>
      <t>La información sobre la evolución del evento se comunica a las partes interesadas pertinentes y al público en general.</t>
    </r>
  </si>
  <si>
    <r>
      <rPr>
        <sz val="10"/>
        <color theme="1" tint="0.34998626667073579"/>
        <rFont val="Verdana"/>
        <family val="2"/>
      </rPr>
      <t>C.5</t>
    </r>
  </si>
  <si>
    <r>
      <rPr>
        <sz val="11"/>
        <color rgb="FF000000"/>
        <rFont val="Calibri"/>
        <family val="2"/>
      </rPr>
      <t>9.5</t>
    </r>
  </si>
  <si>
    <r>
      <rPr>
        <sz val="11"/>
        <color rgb="FF000000"/>
        <rFont val="Calibri"/>
        <family val="2"/>
      </rPr>
      <t>Se identifican, se localizan y se supervisan las redes de comunicación críticas.</t>
    </r>
  </si>
  <si>
    <r>
      <rPr>
        <sz val="10"/>
        <color theme="1" tint="0.34998626667073579"/>
        <rFont val="Verdana"/>
        <family val="2"/>
      </rPr>
      <t>C.5</t>
    </r>
  </si>
  <si>
    <r>
      <rPr>
        <sz val="11"/>
        <color rgb="FF000000"/>
        <rFont val="Calibri"/>
        <family val="2"/>
      </rPr>
      <t>9.6</t>
    </r>
  </si>
  <si>
    <r>
      <rPr>
        <sz val="11"/>
        <color rgb="FF000000"/>
        <rFont val="Calibri"/>
        <family val="2"/>
      </rPr>
      <t>Se elabora material informativo específico para diferentes partes interesadas (por ejemplo, definiciones simplificadas de casos para uso del colectivo).</t>
    </r>
  </si>
  <si>
    <r>
      <rPr>
        <sz val="11"/>
        <color theme="1" tint="0.34998626667073579"/>
        <rFont val="Calibri"/>
        <family val="2"/>
      </rPr>
      <t>C.5</t>
    </r>
  </si>
  <si>
    <r>
      <rPr>
        <sz val="11"/>
        <color rgb="FF000000"/>
        <rFont val="Calibri"/>
        <family val="2"/>
      </rPr>
      <t>Durante un evento, una autoridad que inspire confianza difunde mensajes coherentes.</t>
    </r>
  </si>
  <si>
    <r>
      <rPr>
        <sz val="10"/>
        <color theme="1" tint="0.34998626667073579"/>
        <rFont val="Verdana"/>
        <family val="2"/>
      </rPr>
      <t>C.5</t>
    </r>
  </si>
  <si>
    <r>
      <rPr>
        <sz val="11"/>
        <color rgb="FF000000"/>
        <rFont val="Calibri"/>
        <family val="2"/>
      </rPr>
      <t>10.1</t>
    </r>
  </si>
  <si>
    <r>
      <rPr>
        <sz val="11"/>
        <color rgb="FF000000"/>
        <rFont val="Calibri"/>
        <family val="2"/>
      </rPr>
      <t>La información relacionada con un evento se difunde entre todas las partes interesadas pertinentes del sector sanitario.</t>
    </r>
  </si>
  <si>
    <r>
      <rPr>
        <sz val="10"/>
        <color theme="1" tint="0.34998626667073579"/>
        <rFont val="Verdana"/>
        <family val="2"/>
      </rPr>
      <t>C.5</t>
    </r>
  </si>
  <si>
    <r>
      <rPr>
        <sz val="11"/>
        <color rgb="FF000000"/>
        <rFont val="Calibri"/>
        <family val="2"/>
      </rPr>
      <t>10.2</t>
    </r>
  </si>
  <si>
    <r>
      <rPr>
        <sz val="11"/>
        <color rgb="FF000000"/>
        <rFont val="Calibri"/>
        <family val="2"/>
      </rPr>
      <t xml:space="preserve">La información relacionada con un evento se difunde entre todas las partes interesadas pertinentes de sectores no sanitarios.
</t>
    </r>
  </si>
  <si>
    <r>
      <rPr>
        <sz val="10"/>
        <color theme="1" tint="0.34998626667073579"/>
        <rFont val="Verdana"/>
        <family val="2"/>
      </rPr>
      <t>C.5</t>
    </r>
  </si>
  <si>
    <r>
      <rPr>
        <sz val="11"/>
        <color rgb="FF000000"/>
        <rFont val="Calibri"/>
        <family val="2"/>
      </rPr>
      <t>Se establece una respuesta de salud pública eficaz en los puntos de entrada conforme a lo dispuesto en el RSI.</t>
    </r>
  </si>
  <si>
    <r>
      <rPr>
        <sz val="11"/>
        <color theme="1" tint="0.34998626667073579"/>
        <rFont val="Calibri"/>
        <family val="2"/>
      </rPr>
      <t>PdE.2</t>
    </r>
  </si>
  <si>
    <r>
      <rPr>
        <sz val="11"/>
        <color rgb="FF000000"/>
        <rFont val="Calibri"/>
        <family val="2"/>
      </rPr>
      <t>11.1</t>
    </r>
  </si>
  <si>
    <r>
      <rPr>
        <sz val="11"/>
        <color rgb="FF000000"/>
        <rFont val="Calibri"/>
        <family val="2"/>
      </rPr>
      <t>Los procedimientos de gestión de casos se aplican a los riesgos pertinentes del RSI.</t>
    </r>
  </si>
  <si>
    <r>
      <rPr>
        <sz val="11"/>
        <color theme="1" tint="0.34998626667073579"/>
        <rFont val="Calibri"/>
        <family val="2"/>
      </rPr>
      <t>R.2.4</t>
    </r>
  </si>
  <si>
    <r>
      <rPr>
        <sz val="11"/>
        <color rgb="FF000000"/>
        <rFont val="Calibri"/>
        <family val="2"/>
      </rPr>
      <t>11.2</t>
    </r>
  </si>
  <si>
    <r>
      <rPr>
        <sz val="11"/>
        <color rgb="FF000000"/>
        <rFont val="Calibri"/>
        <family val="2"/>
      </rPr>
      <t>Se cumplen las obligaciones del RSI en relación con los puntos de entrada.</t>
    </r>
  </si>
  <si>
    <r>
      <rPr>
        <sz val="11"/>
        <color theme="1" tint="0.34998626667073579"/>
        <rFont val="Calibri"/>
        <family val="2"/>
      </rPr>
      <t>PdE.1</t>
    </r>
  </si>
  <si>
    <r>
      <rPr>
        <sz val="11"/>
        <color rgb="FF000000"/>
        <rFont val="Calibri"/>
        <family val="2"/>
      </rPr>
      <t>La información relacionada con un evento se difunde al público, con el fin de explicar el foco, para generar confianza y reducir al mínimo el riesgo de infección.</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</si>
  <si>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</si>
  <si>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</si>
  <si>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</si>
  <si>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La comunicación al público está armonizada con otras organizaciones nacionales e internacionales.</t>
    </r>
  </si>
  <si>
    <r>
      <rPr>
        <sz val="11"/>
        <color theme="1" tint="0.34998626667073579"/>
        <rFont val="Calibri"/>
        <family val="2"/>
      </rPr>
      <t>C.5</t>
    </r>
  </si>
  <si>
    <r>
      <rPr>
        <sz val="11"/>
        <color rgb="FF000000"/>
        <rFont val="Calibri"/>
        <family val="2"/>
      </rPr>
      <t>12.2</t>
    </r>
  </si>
  <si>
    <r>
      <rPr>
        <sz val="11"/>
        <color rgb="FF000000"/>
        <rFont val="Calibri"/>
        <family val="2"/>
      </rPr>
      <t>Se crean mensajes clave para la comunicación al público.</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</si>
  <si>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</si>
  <si>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</si>
  <si>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</si>
  <si>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La información al público es significativa, pertinente y oportuna.</t>
    </r>
  </si>
  <si>
    <r>
      <rPr>
        <sz val="11"/>
        <color theme="1" tint="0.34998626667073579"/>
        <rFont val="Calibri"/>
        <family val="2"/>
      </rPr>
      <t>C.5</t>
    </r>
  </si>
  <si>
    <r>
      <rPr>
        <sz val="11"/>
        <color rgb="FF000000"/>
        <rFont val="Calibri"/>
        <family val="2"/>
      </rPr>
      <t>12.4</t>
    </r>
  </si>
  <si>
    <r>
      <rPr>
        <sz val="11"/>
        <color rgb="FF000000"/>
        <rFont val="Calibri"/>
        <family val="2"/>
      </rPr>
      <t xml:space="preserve">La información al público es abierta y transparente. </t>
    </r>
  </si>
  <si>
    <r>
      <rPr>
        <sz val="11"/>
        <color theme="1" tint="0.34998626667073579"/>
        <rFont val="Calibri"/>
        <family val="2"/>
      </rPr>
      <t>C.5</t>
    </r>
  </si>
  <si>
    <r>
      <rPr>
        <sz val="11"/>
        <color rgb="FF000000"/>
        <rFont val="Calibri"/>
        <family val="2"/>
      </rPr>
      <t>12.5</t>
    </r>
  </si>
  <si>
    <r>
      <rPr>
        <sz val="11"/>
        <color rgb="FF000000"/>
        <rFont val="Calibri"/>
        <family val="2"/>
      </rPr>
      <t>La información al público tiene en cuenta las percepciones que el público tiene del riesgo.</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</si>
  <si>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</si>
  <si>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</si>
  <si>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</si>
  <si>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La comunicación al público tiene en cuenta características de la población como el idioma, los aspectos sociales, religiosos, culturales, políticos o económicos.</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</si>
  <si>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</si>
  <si>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</si>
  <si>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</si>
  <si>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</si>
  <si>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</si>
  <si>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</si>
  <si>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</si>
  <si>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</si>
  <si>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</si>
  <si>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</si>
  <si>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</si>
  <si>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Revisión posterior al evento</t>
    </r>
  </si>
  <si>
    <r>
      <rPr>
        <b/>
        <sz val="16"/>
        <color rgb="FFFFFFFF"/>
        <rFont val="Calibri"/>
        <family val="2"/>
      </rPr>
      <t>Medición del rendimiento</t>
    </r>
  </si>
  <si>
    <r>
      <rPr>
        <b/>
        <sz val="11"/>
        <color rgb="FFFFFFFF"/>
        <rFont val="Calibri"/>
        <family val="2"/>
      </rPr>
      <t>OMS</t>
    </r>
  </si>
  <si>
    <r>
      <rPr>
        <b/>
        <sz val="11"/>
        <color rgb="FFFFFFFF"/>
        <rFont val="Calibri"/>
        <family val="2"/>
      </rPr>
      <t xml:space="preserve">JEE </t>
    </r>
  </si>
  <si>
    <r>
      <rPr>
        <b/>
        <sz val="14"/>
        <rFont val="Calibri"/>
        <family val="2"/>
      </rPr>
      <t>Puntuación</t>
    </r>
  </si>
  <si>
    <r>
      <rPr>
        <b/>
        <sz val="16"/>
        <color rgb="FFFFFFFF"/>
        <rFont val="Calibri"/>
        <family val="2"/>
      </rPr>
      <t>Bibliografía</t>
    </r>
  </si>
  <si>
    <r>
      <rPr>
        <b/>
        <sz val="12"/>
        <rFont val="Calibri"/>
        <family val="2"/>
      </rPr>
      <t>NA/NK</t>
    </r>
  </si>
  <si>
    <r>
      <rPr>
        <b/>
        <sz val="11"/>
        <color rgb="FF000000"/>
        <rFont val="Calibri"/>
        <family val="2"/>
      </rPr>
      <t>Comentarios</t>
    </r>
  </si>
  <si>
    <r>
      <rPr>
        <sz val="11"/>
        <color rgb="FF000000"/>
        <rFont val="Calibri"/>
        <family val="2"/>
      </rPr>
      <t>El grado de preparación se evalúa sobre la base de eventos que afectan a la salud pública.</t>
    </r>
  </si>
  <si>
    <r>
      <rPr>
        <sz val="11"/>
        <color theme="1" tint="0.34998626667073579"/>
        <rFont val="Calibri"/>
        <family val="2"/>
      </rPr>
      <t>C.6</t>
    </r>
  </si>
  <si>
    <r>
      <rPr>
        <sz val="11"/>
        <color rgb="FF000000"/>
        <rFont val="Calibri"/>
        <family val="2"/>
      </rPr>
      <t>1.1</t>
    </r>
  </si>
  <si>
    <r>
      <rPr>
        <sz val="11"/>
        <color rgb="FF000000"/>
        <rFont val="Calibri"/>
        <family val="2"/>
      </rPr>
      <t>La preparación es objeto de una evaluación independiente.</t>
    </r>
  </si>
  <si>
    <r>
      <rPr>
        <sz val="11"/>
        <color theme="1" tint="0.34998626667073579"/>
        <rFont val="Calibri"/>
        <family val="2"/>
      </rPr>
      <t>C.4</t>
    </r>
  </si>
  <si>
    <r>
      <rPr>
        <sz val="11"/>
        <color rgb="FF000000"/>
        <rFont val="Calibri"/>
        <family val="2"/>
      </rPr>
      <t>Las revisiones posteriores al evento forman parte de las actividades de planificación de la preparación de la organización.</t>
    </r>
  </si>
  <si>
    <r>
      <rPr>
        <sz val="11"/>
        <color theme="1" tint="0.34998626667073579"/>
        <rFont val="Calibri"/>
        <family val="2"/>
      </rPr>
      <t>C.6</t>
    </r>
  </si>
  <si>
    <r>
      <rPr>
        <sz val="11"/>
        <color rgb="FF000000"/>
        <rFont val="Calibri"/>
        <family val="2"/>
      </rPr>
      <t>2.1</t>
    </r>
  </si>
  <si>
    <r>
      <rPr>
        <sz val="11"/>
        <color rgb="FF000000"/>
        <rFont val="Calibri"/>
        <family val="2"/>
      </rPr>
      <t>Las revisiones posteriores al evento se realizan lo antes posible después del evento.</t>
    </r>
  </si>
  <si>
    <r>
      <rPr>
        <sz val="11"/>
        <color theme="1" tint="0.34998626667073579"/>
        <rFont val="Calibri"/>
        <family val="2"/>
      </rPr>
      <t>C.6</t>
    </r>
  </si>
  <si>
    <r>
      <rPr>
        <sz val="11"/>
        <color rgb="FF000000"/>
        <rFont val="Calibri"/>
        <family val="2"/>
      </rPr>
      <t>2.2</t>
    </r>
  </si>
  <si>
    <r>
      <rPr>
        <sz val="11"/>
        <color rgb="FF000000"/>
        <rFont val="Calibri"/>
        <family val="2"/>
      </rPr>
      <t>Las revisiones posteriores al evento son de naturaleza cualitativa.</t>
    </r>
  </si>
  <si>
    <r>
      <rPr>
        <sz val="11"/>
        <color theme="1" tint="0.34998626667073579"/>
        <rFont val="Calibri"/>
        <family val="2"/>
      </rPr>
      <t>C.6</t>
    </r>
  </si>
  <si>
    <r>
      <rPr>
        <sz val="11"/>
        <color rgb="FF000000"/>
        <rFont val="Calibri"/>
        <family val="2"/>
      </rPr>
      <t>2.3</t>
    </r>
  </si>
  <si>
    <r>
      <rPr>
        <sz val="11"/>
        <color rgb="FF000000"/>
        <rFont val="Calibri"/>
        <family val="2"/>
      </rPr>
      <t>Las revisiones posteriores al evento consisten en una auditoría interna en la que intervienen todas las partes interesadas nacionales responsables de las funciones esenciales de la salud pública.</t>
    </r>
  </si>
  <si>
    <r>
      <rPr>
        <sz val="11"/>
        <color theme="1" tint="0.34998626667073579"/>
        <rFont val="Calibri"/>
        <family val="2"/>
      </rPr>
      <t>C.6</t>
    </r>
  </si>
  <si>
    <r>
      <rPr>
        <sz val="11"/>
        <color rgb="FF000000"/>
        <rFont val="Calibri"/>
        <family val="2"/>
      </rPr>
      <t>2.4</t>
    </r>
  </si>
  <si>
    <r>
      <rPr>
        <sz val="11"/>
        <color rgb="FF000000"/>
        <rFont val="Calibri"/>
        <family val="2"/>
      </rPr>
      <t>Las revisiones posteriores al evento consisten en una revisión externa por pares, en la que se invita a participar a otro Estado parte del RSI, a la secretaría de la OMS y a los organismos pertinentes de la UE.</t>
    </r>
  </si>
  <si>
    <r>
      <rPr>
        <sz val="11"/>
        <color theme="1" tint="0.34998626667073579"/>
        <rFont val="Calibri"/>
        <family val="2"/>
      </rPr>
      <t>C.6</t>
    </r>
  </si>
  <si>
    <r>
      <rPr>
        <sz val="11"/>
        <color rgb="FF000000"/>
        <rFont val="Calibri"/>
        <family val="2"/>
      </rPr>
      <t>Las lecciones aprendidas de todos los sectores pertinentes se registran de manera sistemática en los informes posteriores al evento.</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</si>
  <si>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</si>
  <si>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</si>
  <si>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</si>
  <si>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</si>
  <si>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</si>
  <si>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</si>
  <si>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</si>
  <si>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</si>
  <si>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</si>
  <si>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</si>
  <si>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</si>
  <si>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Aplicación de las lecciones aprendidas</t>
    </r>
  </si>
  <si>
    <r>
      <rPr>
        <b/>
        <sz val="16"/>
        <color rgb="FFFFFFFF"/>
        <rFont val="Calibri"/>
        <family val="2"/>
      </rPr>
      <t>Medición del rendimiento</t>
    </r>
  </si>
  <si>
    <r>
      <rPr>
        <b/>
        <sz val="11"/>
        <color rgb="FFFFFFFF"/>
        <rFont val="Calibri"/>
        <family val="2"/>
      </rPr>
      <t>OMS</t>
    </r>
  </si>
  <si>
    <r>
      <rPr>
        <b/>
        <sz val="11"/>
        <color rgb="FFFFFFFF"/>
        <rFont val="Calibri"/>
        <family val="2"/>
      </rPr>
      <t xml:space="preserve">JEE </t>
    </r>
  </si>
  <si>
    <r>
      <rPr>
        <b/>
        <sz val="14"/>
        <rFont val="Calibri"/>
        <family val="2"/>
      </rPr>
      <t>Puntuación</t>
    </r>
  </si>
  <si>
    <r>
      <rPr>
        <b/>
        <sz val="16"/>
        <color rgb="FFFFFFFF"/>
        <rFont val="Calibri"/>
        <family val="2"/>
      </rPr>
      <t>Bibliografía</t>
    </r>
  </si>
  <si>
    <r>
      <rPr>
        <b/>
        <sz val="12"/>
        <rFont val="Calibri"/>
        <family val="2"/>
      </rPr>
      <t>NA/NK</t>
    </r>
  </si>
  <si>
    <r>
      <rPr>
        <b/>
        <sz val="11"/>
        <color rgb="FF000000"/>
        <rFont val="Calibri"/>
        <family val="2"/>
      </rPr>
      <t>Comentarios</t>
    </r>
  </si>
  <si>
    <r>
      <rPr>
        <sz val="11"/>
        <color rgb="FF000000"/>
        <rFont val="Calibri"/>
        <family val="2"/>
      </rPr>
      <t>Las experiencias y lecciones aprendidas, a partir de revisiones o ejercicios posteriores al evento, se utilizan para mejorar las actividades de preparación y respuesta.</t>
    </r>
  </si>
  <si>
    <r>
      <rPr>
        <sz val="11"/>
        <color rgb="FF000000"/>
        <rFont val="Calibri"/>
        <family val="2"/>
      </rPr>
      <t>C.6</t>
    </r>
  </si>
  <si>
    <r>
      <rPr>
        <sz val="11"/>
        <color rgb="FF000000"/>
        <rFont val="Calibri"/>
        <family val="2"/>
      </rPr>
      <t>Las experiencias y lecciones aprendidas, a partir de revisiones o ejercicios posteriores al evento, se utilizan en todos los sectores pertinentes.</t>
    </r>
  </si>
  <si>
    <r>
      <rPr>
        <sz val="11"/>
        <color rgb="FF000000"/>
        <rFont val="Calibri"/>
        <family val="2"/>
      </rPr>
      <t>C.6</t>
    </r>
  </si>
  <si>
    <r>
      <rPr>
        <sz val="11"/>
        <color rgb="FF000000"/>
        <rFont val="Calibri"/>
        <family val="2"/>
      </rPr>
      <t>Las experiencias y lecciones aprendidas, a partir de revisiones o ejercicios posteriores al evento, se utilizan para mejorar las políticas y la práctica.</t>
    </r>
  </si>
  <si>
    <r>
      <rPr>
        <sz val="11"/>
        <color rgb="FF000000"/>
        <rFont val="Calibri"/>
        <family val="2"/>
      </rPr>
      <t>C.6</t>
    </r>
  </si>
  <si>
    <r>
      <rPr>
        <sz val="11"/>
        <color rgb="FF000000"/>
        <rFont val="Calibri"/>
        <family val="2"/>
      </rPr>
      <t>3.1</t>
    </r>
  </si>
  <si>
    <r>
      <rPr>
        <sz val="11"/>
        <color rgb="FF000000"/>
        <rFont val="Calibri"/>
        <family val="2"/>
      </rPr>
      <t>Las experiencias y lecciones aprendidas, a partir de revisiones o ejercicios posteriores al evento, se comparten con la comunidad internacional.</t>
    </r>
  </si>
  <si>
    <r>
      <rPr>
        <sz val="11"/>
        <color rgb="FF000000"/>
        <rFont val="Calibri"/>
        <family val="2"/>
      </rPr>
      <t>C.6</t>
    </r>
  </si>
  <si>
    <r>
      <rPr>
        <sz val="11"/>
        <color rgb="FF000000"/>
        <rFont val="Calibri"/>
        <family val="2"/>
      </rPr>
      <t>3.2</t>
    </r>
  </si>
  <si>
    <r>
      <rPr>
        <sz val="11"/>
        <color rgb="FF000000"/>
        <rFont val="Calibri"/>
        <family val="2"/>
      </rPr>
      <t>Se anima al personal a escribir el resumen ejecutivo de un informe de evaluación en inglés para permitir una mayor difusión a la comunidad internacional.</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</si>
  <si>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</si>
  <si>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</si>
  <si>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</si>
  <si>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</si>
  <si>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</si>
  <si>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</si>
  <si>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</si>
  <si>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</si>
  <si>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</si>
  <si>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</si>
  <si>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</si>
  <si>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RESUMEN DE LOS RESULTADOS</t>
    </r>
  </si>
  <si>
    <r>
      <rPr>
        <b/>
        <sz val="14"/>
        <color rgb="FFFFFFFF"/>
        <rFont val="Calibri"/>
        <family val="2"/>
      </rPr>
      <t>Preparaciones y gobernanza antes del evento</t>
    </r>
  </si>
  <si>
    <r>
      <rPr>
        <b/>
        <sz val="10"/>
        <color rgb="FFFFFFFF"/>
        <rFont val="Calibri"/>
        <family val="2"/>
      </rPr>
      <t>Puntuación ponderada</t>
    </r>
  </si>
  <si>
    <r>
      <rPr>
        <b/>
        <sz val="11"/>
        <rFont val="Calibri"/>
        <family val="2"/>
      </rPr>
      <t>BSI</t>
    </r>
  </si>
  <si>
    <r>
      <rPr>
        <sz val="11"/>
        <rFont val="Calibri"/>
        <family val="2"/>
      </rPr>
      <t>nivel de expertos en preparación de salud pública considerado como mínimo</t>
    </r>
  </si>
  <si>
    <r>
      <rPr>
        <b/>
        <sz val="11"/>
        <rFont val="Calibri"/>
        <family val="2"/>
      </rPr>
      <t>CSI</t>
    </r>
  </si>
  <si>
    <r>
      <rPr>
        <sz val="11"/>
        <rFont val="Calibri"/>
        <family val="2"/>
      </rPr>
      <t>nivel de expertos en preparación de salud pública considerado como avanzado</t>
    </r>
  </si>
  <si>
    <r>
      <rPr>
        <b/>
        <sz val="14"/>
        <color rgb="FFFFFFFF"/>
        <rFont val="Calibri"/>
        <family val="2"/>
      </rPr>
      <t>Recursos: personal cualificado</t>
    </r>
  </si>
  <si>
    <r>
      <rPr>
        <b/>
        <sz val="10"/>
        <color rgb="FFFFFFFF"/>
        <rFont val="Calibri"/>
        <family val="2"/>
      </rPr>
      <t>Puntuación ponderada</t>
    </r>
  </si>
  <si>
    <r>
      <rPr>
        <b/>
        <sz val="11"/>
        <rFont val="Calibri"/>
        <family val="2"/>
      </rPr>
      <t>BSI</t>
    </r>
  </si>
  <si>
    <r>
      <rPr>
        <sz val="11"/>
        <rFont val="Calibri"/>
        <family val="2"/>
      </rPr>
      <t>nivel de expertos en preparación de salud pública considerado como mínimo</t>
    </r>
  </si>
  <si>
    <r>
      <rPr>
        <b/>
        <sz val="11"/>
        <rFont val="Calibri"/>
        <family val="2"/>
      </rPr>
      <t>CSI</t>
    </r>
  </si>
  <si>
    <r>
      <rPr>
        <sz val="11"/>
        <rFont val="Calibri"/>
        <family val="2"/>
      </rPr>
      <t>nivel de expertos en preparación de salud pública considerado como avanzado</t>
    </r>
  </si>
  <si>
    <r>
      <rPr>
        <b/>
        <sz val="14"/>
        <color rgb="FFFFFFFF"/>
        <rFont val="Calibri"/>
        <family val="2"/>
      </rPr>
      <t>Capacidad de apoyo: vigilancia</t>
    </r>
  </si>
  <si>
    <r>
      <rPr>
        <b/>
        <sz val="10"/>
        <color rgb="FFFFFFFF"/>
        <rFont val="Calibri"/>
        <family val="2"/>
      </rPr>
      <t>Puntuación ponderada</t>
    </r>
  </si>
  <si>
    <r>
      <rPr>
        <b/>
        <sz val="11"/>
        <rFont val="Calibri"/>
        <family val="2"/>
      </rPr>
      <t>BSI</t>
    </r>
  </si>
  <si>
    <r>
      <rPr>
        <sz val="11"/>
        <rFont val="Calibri"/>
        <family val="2"/>
      </rPr>
      <t>nivel de expertos en preparación de salud pública considerado como mínimo</t>
    </r>
  </si>
  <si>
    <r>
      <rPr>
        <b/>
        <sz val="11"/>
        <rFont val="Calibri"/>
        <family val="2"/>
      </rPr>
      <t>CSI</t>
    </r>
  </si>
  <si>
    <r>
      <rPr>
        <sz val="11"/>
        <rFont val="Calibri"/>
        <family val="2"/>
      </rPr>
      <t>nivel de expertos en preparación de salud pública considerado como avanzado</t>
    </r>
  </si>
  <si>
    <r>
      <rPr>
        <b/>
        <sz val="14"/>
        <color rgb="FFFFFFFF"/>
        <rFont val="Calibri"/>
        <family val="2"/>
      </rPr>
      <t>Capacidad de apoyo: valoración de riesgos</t>
    </r>
  </si>
  <si>
    <r>
      <rPr>
        <b/>
        <sz val="10"/>
        <color rgb="FFFFFFFF"/>
        <rFont val="Calibri"/>
        <family val="2"/>
      </rPr>
      <t>Puntuación ponderada</t>
    </r>
  </si>
  <si>
    <r>
      <rPr>
        <b/>
        <sz val="11"/>
        <rFont val="Calibri"/>
        <family val="2"/>
      </rPr>
      <t>BSI</t>
    </r>
  </si>
  <si>
    <r>
      <rPr>
        <sz val="11"/>
        <rFont val="Calibri"/>
        <family val="2"/>
      </rPr>
      <t>nivel de expertos en preparación de salud pública considerado como mínimo</t>
    </r>
  </si>
  <si>
    <r>
      <rPr>
        <b/>
        <sz val="11"/>
        <rFont val="Calibri"/>
        <family val="2"/>
      </rPr>
      <t>CSI</t>
    </r>
  </si>
  <si>
    <r>
      <rPr>
        <sz val="11"/>
        <rFont val="Calibri"/>
        <family val="2"/>
      </rPr>
      <t>nivel de expertos en preparación de salud pública considerado como avanzado</t>
    </r>
  </si>
  <si>
    <r>
      <rPr>
        <b/>
        <sz val="14"/>
        <color rgb="FFFFFFFF"/>
        <rFont val="Calibri"/>
        <family val="2"/>
      </rPr>
      <t>Gestión de la respuesta al evento</t>
    </r>
  </si>
  <si>
    <r>
      <rPr>
        <b/>
        <sz val="10"/>
        <color rgb="FFFFFFFF"/>
        <rFont val="Calibri"/>
        <family val="2"/>
      </rPr>
      <t>Puntuación ponderada</t>
    </r>
  </si>
  <si>
    <r>
      <rPr>
        <b/>
        <sz val="11"/>
        <rFont val="Calibri"/>
        <family val="2"/>
      </rPr>
      <t>BSI</t>
    </r>
  </si>
  <si>
    <r>
      <rPr>
        <sz val="11"/>
        <rFont val="Calibri"/>
        <family val="2"/>
      </rPr>
      <t>nivel de expertos en preparación de salud pública considerado como mínimo</t>
    </r>
  </si>
  <si>
    <r>
      <rPr>
        <b/>
        <sz val="11"/>
        <rFont val="Calibri"/>
        <family val="2"/>
      </rPr>
      <t>CSI</t>
    </r>
  </si>
  <si>
    <r>
      <rPr>
        <sz val="11"/>
        <rFont val="Calibri"/>
        <family val="2"/>
      </rPr>
      <t>nivel de expertos en preparación de salud pública considerado como avanzado</t>
    </r>
  </si>
  <si>
    <r>
      <rPr>
        <b/>
        <sz val="14"/>
        <color rgb="FFFFFFFF"/>
        <rFont val="Calibri"/>
        <family val="2"/>
      </rPr>
      <t>Evaluación posterior al evento</t>
    </r>
  </si>
  <si>
    <r>
      <rPr>
        <b/>
        <sz val="10"/>
        <color rgb="FFFFFFFF"/>
        <rFont val="Calibri"/>
        <family val="2"/>
      </rPr>
      <t>Puntuación ponderada</t>
    </r>
  </si>
  <si>
    <r>
      <rPr>
        <b/>
        <sz val="11"/>
        <rFont val="Calibri"/>
        <family val="2"/>
      </rPr>
      <t>BSI</t>
    </r>
  </si>
  <si>
    <r>
      <rPr>
        <sz val="11"/>
        <rFont val="Calibri"/>
        <family val="2"/>
      </rPr>
      <t>nivel de expertos en preparación de salud pública considerado como mínimo</t>
    </r>
  </si>
  <si>
    <r>
      <rPr>
        <b/>
        <sz val="11"/>
        <rFont val="Calibri"/>
        <family val="2"/>
      </rPr>
      <t>CSI</t>
    </r>
  </si>
  <si>
    <r>
      <rPr>
        <sz val="11"/>
        <rFont val="Calibri"/>
        <family val="2"/>
      </rPr>
      <t>nivel de expertos en preparación de salud pública considerado como avanzado</t>
    </r>
  </si>
  <si>
    <r>
      <rPr>
        <b/>
        <sz val="14"/>
        <color rgb="FFFFFFFF"/>
        <rFont val="Calibri"/>
        <family val="2"/>
      </rPr>
      <t>Aplicación de las lecciones aprendidas</t>
    </r>
  </si>
  <si>
    <r>
      <rPr>
        <b/>
        <sz val="10"/>
        <color rgb="FFFFFFFF"/>
        <rFont val="Calibri"/>
        <family val="2"/>
      </rPr>
      <t>Puntuación ponderada</t>
    </r>
  </si>
  <si>
    <r>
      <rPr>
        <b/>
        <sz val="11"/>
        <rFont val="Calibri"/>
        <family val="2"/>
      </rPr>
      <t>BSI</t>
    </r>
  </si>
  <si>
    <r>
      <rPr>
        <sz val="11"/>
        <rFont val="Calibri"/>
        <family val="2"/>
      </rPr>
      <t>nivel de expertos en preparación de salud pública considerado como mínimo</t>
    </r>
  </si>
  <si>
    <r>
      <rPr>
        <b/>
        <sz val="11"/>
        <rFont val="Calibri"/>
        <family val="2"/>
      </rPr>
      <t>CSI</t>
    </r>
  </si>
  <si>
    <r>
      <rPr>
        <sz val="11"/>
        <rFont val="Calibri"/>
        <family val="2"/>
      </rPr>
      <t>nivel de expertos en preparación de salud pública considerado como avanzado</t>
    </r>
  </si>
  <si>
    <r>
      <rPr>
        <b/>
        <sz val="14"/>
        <color rgb="FFFFFFFF"/>
        <rFont val="Calibri"/>
        <family val="2"/>
      </rPr>
      <t>PUNTUACIÓN GLOBAL BSI</t>
    </r>
  </si>
  <si>
    <r>
      <rPr>
        <sz val="11"/>
        <color rgb="FF000000"/>
        <rFont val="Calibri"/>
        <family val="2"/>
      </rPr>
      <t>Preparaciones y gobernanza antes del evento</t>
    </r>
  </si>
  <si>
    <r>
      <rPr>
        <sz val="11"/>
        <color rgb="FF000000"/>
        <rFont val="Calibri"/>
        <family val="2"/>
      </rPr>
      <t>Recursos: personal capacitado</t>
    </r>
  </si>
  <si>
    <r>
      <rPr>
        <sz val="11"/>
        <color rgb="FF000000"/>
        <rFont val="Calibri"/>
        <family val="2"/>
      </rPr>
      <t>Capacidad de apoyo: vigilancia</t>
    </r>
  </si>
  <si>
    <r>
      <rPr>
        <sz val="11"/>
        <rFont val="Calibri"/>
        <family val="2"/>
      </rPr>
      <t>Capacidad de apoyo: valoración de riesgos</t>
    </r>
  </si>
  <si>
    <r>
      <rPr>
        <sz val="11"/>
        <color rgb="FF000000"/>
        <rFont val="Calibri"/>
        <family val="2"/>
      </rPr>
      <t>Gestión de la respuesta al evento</t>
    </r>
  </si>
  <si>
    <r>
      <rPr>
        <sz val="11"/>
        <color rgb="FF000000"/>
        <rFont val="Calibri"/>
        <family val="2"/>
      </rPr>
      <t>Revisión posterior al evento</t>
    </r>
  </si>
  <si>
    <r>
      <rPr>
        <sz val="11"/>
        <color rgb="FF000000"/>
        <rFont val="Calibri"/>
        <family val="2"/>
      </rPr>
      <t>Aplicación de las lecciones aprendidas</t>
    </r>
  </si>
  <si>
    <r>
      <rPr>
        <b/>
        <sz val="14"/>
        <color rgb="FFFFFFFF"/>
        <rFont val="Calibri"/>
        <family val="2"/>
      </rPr>
      <t>PUNTUACIÓN GLOBAL CSI</t>
    </r>
  </si>
  <si>
    <r>
      <rPr>
        <sz val="11"/>
        <color rgb="FF000000"/>
        <rFont val="Calibri"/>
        <family val="2"/>
      </rPr>
      <t>Preparaciones y gobernanza antes del evento</t>
    </r>
  </si>
  <si>
    <r>
      <rPr>
        <sz val="11"/>
        <color rgb="FF000000"/>
        <rFont val="Calibri"/>
        <family val="2"/>
      </rPr>
      <t>Recursos: personal capacitado</t>
    </r>
  </si>
  <si>
    <r>
      <rPr>
        <sz val="11"/>
        <color rgb="FF000000"/>
        <rFont val="Calibri"/>
        <family val="2"/>
      </rPr>
      <t>Capacidad de apoyo: vigilancia</t>
    </r>
  </si>
  <si>
    <r>
      <rPr>
        <sz val="11"/>
        <rFont val="Calibri"/>
        <family val="2"/>
      </rPr>
      <t>Capacidad de apoyo: valoración de riesgos</t>
    </r>
  </si>
  <si>
    <r>
      <rPr>
        <sz val="11"/>
        <color rgb="FF000000"/>
        <rFont val="Calibri"/>
        <family val="2"/>
      </rPr>
      <t>Gestión de la respuesta al evento</t>
    </r>
  </si>
  <si>
    <r>
      <rPr>
        <sz val="11"/>
        <color rgb="FF000000"/>
        <rFont val="Calibri"/>
        <family val="2"/>
      </rPr>
      <t>Revisión posterior al evento</t>
    </r>
  </si>
  <si>
    <r>
      <rPr>
        <sz val="11"/>
        <color rgb="FF000000"/>
        <rFont val="Calibri"/>
        <family val="2"/>
      </rPr>
      <t>Aplicación de las lecciones aprendidas</t>
    </r>
  </si>
  <si>
    <r>
      <rPr>
        <b/>
        <sz val="18"/>
        <color rgb="FFFFFFFF"/>
        <rFont val="Calibri"/>
        <family val="2"/>
      </rPr>
      <t>Indicadores JEE correspondientes a indicadores HEPSA</t>
    </r>
  </si>
  <si>
    <r>
      <rPr>
        <sz val="12"/>
        <color rgb="FF000000"/>
        <rFont val="Calibri"/>
        <family val="2"/>
      </rPr>
      <t>A continuación se presentan los indicadores JEE junto con sus correspondientes indicadores HEPSA. Los indicadores JEE representados en gris no están incluidos en la herramienta HEPSA. Para ayudarle a interpretar la puntuación, también se muestra a continuación el sistema de puntuación.</t>
    </r>
  </si>
  <si>
    <r>
      <rPr>
        <b/>
        <sz val="16"/>
        <color rgb="FFFFFFFF"/>
        <rFont val="Calibri"/>
        <family val="2"/>
      </rPr>
      <t>Indicador JEE</t>
    </r>
  </si>
  <si>
    <r>
      <rPr>
        <b/>
        <sz val="16"/>
        <color rgb="FFFFFFFF"/>
        <rFont val="Calibri"/>
        <family val="2"/>
      </rPr>
      <t>Indicador HEPSA</t>
    </r>
  </si>
  <si>
    <r>
      <rPr>
        <b/>
        <sz val="16"/>
        <color rgb="FFFFFFFF"/>
        <rFont val="Calibri"/>
        <family val="2"/>
      </rPr>
      <t>Puntuación</t>
    </r>
  </si>
  <si>
    <r>
      <rPr>
        <b/>
        <sz val="16"/>
        <color rgb="FF000000"/>
        <rFont val="Calibri"/>
        <family val="2"/>
      </rPr>
      <t>Prevenir</t>
    </r>
  </si>
  <si>
    <r>
      <rPr>
        <sz val="11"/>
        <color theme="1" tint="0.49989318521683401"/>
        <rFont val="Calibri"/>
        <family val="2"/>
      </rPr>
      <t>P.1.1 La legislación, las leyes, los reglamentos, los requisitos administrativos, las políticas y otros instrumentos gubernamentales vigentes son suficientes para la aplicación del RSI.</t>
    </r>
  </si>
  <si>
    <r>
      <rPr>
        <sz val="11"/>
        <color theme="1" tint="0.49989318521683401"/>
        <rFont val="Calibri"/>
        <family val="2"/>
      </rPr>
      <t>P.1.2 El Estado puede demostrar que ha ajustado y alineado su legislación, políticas y disposiciones administrativas nacionales para permitir el cumplimiento del RSI (2005)</t>
    </r>
  </si>
  <si>
    <r>
      <rPr>
        <sz val="11"/>
        <color theme="1" tint="0.49989318521683401"/>
        <rFont val="Calibri"/>
        <family val="2"/>
      </rPr>
      <t>P.2.1 Se ha establecido un mecanismo funcional para la coordinación y la integración de los sectores pertinentes en la aplicación del RSI.</t>
    </r>
  </si>
  <si>
    <r>
      <rPr>
        <sz val="11"/>
        <color theme="1" tint="0.49989318521683401"/>
        <rFont val="Calibri"/>
        <family val="2"/>
      </rPr>
      <t>P.3.1 Detección de resistencia a los antimicrobianos (RAM)</t>
    </r>
  </si>
  <si>
    <r>
      <rPr>
        <sz val="11"/>
        <color theme="1" tint="0.49989318521683401"/>
        <rFont val="Calibri"/>
        <family val="2"/>
      </rPr>
      <t>P.3.2 Vigilancia de infecciones causadas por patógenos RAM</t>
    </r>
  </si>
  <si>
    <r>
      <rPr>
        <sz val="11"/>
        <color rgb="FF000000"/>
        <rFont val="Calibri"/>
        <family val="2"/>
      </rPr>
      <t>P.3.3 Programas de prevención y control de las infecciones asociadas a la asistencia sanitaria (IAAS)</t>
    </r>
  </si>
  <si>
    <r>
      <rPr>
        <sz val="11"/>
        <color rgb="FF000000"/>
        <rFont val="Calibri"/>
        <family val="2"/>
      </rPr>
      <t>Las normas de prevención y control de infecciones se establecen y funcionan a nivel nacional y hospitalario.</t>
    </r>
  </si>
  <si>
    <r>
      <rPr>
        <sz val="11"/>
        <color rgb="FF000000"/>
        <rFont val="Calibri"/>
        <family val="2"/>
      </rPr>
      <t>P.3.4 Actividades de administración de antimicrobianos.</t>
    </r>
  </si>
  <si>
    <r>
      <rPr>
        <sz val="11"/>
        <color rgb="FF000000"/>
        <rFont val="Calibri"/>
        <family val="2"/>
      </rPr>
      <t>Se aplican normas de administración de antimicrobianos (conjunto de estrategias coordinadas para mejorar el uso de antibióticos).</t>
    </r>
  </si>
  <si>
    <r>
      <rPr>
        <sz val="11"/>
        <color theme="1" tint="0.49989318521683401"/>
        <rFont val="Calibri"/>
        <family val="2"/>
      </rPr>
      <t>P.4.1 Sistemas de vigilancia vigentes para enfermedades zoonóticas/patógenos prioritarios</t>
    </r>
  </si>
  <si>
    <r>
      <rPr>
        <sz val="11"/>
        <color theme="1" tint="0.49989318521683401"/>
        <rFont val="Calibri"/>
        <family val="2"/>
      </rPr>
      <t>P.4.2 Personal Veterinario o de Salud Animal</t>
    </r>
  </si>
  <si>
    <r>
      <rPr>
        <sz val="11"/>
        <color rgb="FF000000"/>
        <rFont val="Calibri"/>
        <family val="2"/>
      </rPr>
      <t>P.4.3 Se han establecido y están funcionando los mecanismos para responder a las zoonosis infecciosas y a las zoonosis potenciales</t>
    </r>
  </si>
  <si>
    <r>
      <rPr>
        <sz val="11"/>
        <color rgb="FF000000"/>
        <rFont val="Calibri"/>
        <family val="2"/>
      </rPr>
      <t>Se han establecido y están funcionando técnicas de respuesta a zoonosis y zoonosis potenciales.</t>
    </r>
  </si>
  <si>
    <r>
      <rPr>
        <sz val="11"/>
        <color rgb="FF000000"/>
        <rFont val="Calibri"/>
        <family val="2"/>
      </rPr>
      <t>P.5.1 Se han establecido y están funcionando mecanismos para detectar y responder a enfermedades de transmisión alimentaria y contaminación alimentaria.</t>
    </r>
  </si>
  <si>
    <r>
      <rPr>
        <sz val="11"/>
        <color rgb="FF000000"/>
        <rFont val="Calibri"/>
        <family val="2"/>
      </rPr>
      <t>Se han establecido y están funcionando procedimientos para responder a las enfermedades de transmisión alimentaria y la contaminación de alimentos.</t>
    </r>
  </si>
  <si>
    <r>
      <rPr>
        <sz val="11"/>
        <color rgb="FF000000"/>
        <rFont val="Calibri"/>
        <family val="2"/>
      </rPr>
      <t>P.6.1 Se dispone de un sistema de seguridad biológica y bioseguridad interministerial para instalaciones de seres humanos, animales y agrícolas.</t>
    </r>
  </si>
  <si>
    <r>
      <rPr>
        <sz val="11"/>
        <color rgb="FF000000"/>
        <rFont val="Calibri"/>
        <family val="2"/>
      </rPr>
      <t>Se dispone de un sistema de seguridad biológica y bioseguridad interministerial (es decir, redes formales e informales) para instalaciones de seres humanos, animales y agrícolas.</t>
    </r>
  </si>
  <si>
    <r>
      <rPr>
        <sz val="11"/>
        <color theme="1" tint="0.49989318521683401"/>
        <rFont val="Calibri"/>
        <family val="2"/>
      </rPr>
      <t>P.6.2 Formación y prácticas en bioseguridad y bioprotección</t>
    </r>
  </si>
  <si>
    <r>
      <rPr>
        <sz val="11"/>
        <color theme="1" tint="0.49989318521683401"/>
        <rFont val="Calibri"/>
        <family val="2"/>
      </rPr>
      <t>P.7.1 Cobertura de vacunas (sarampión) como parte del programa nacional</t>
    </r>
  </si>
  <si>
    <r>
      <rPr>
        <sz val="11"/>
        <color theme="1" tint="0.49989318521683401"/>
        <rFont val="Calibri"/>
        <family val="2"/>
      </rPr>
      <t>P.7.2 Acceso y administración nacionales de vacunas</t>
    </r>
  </si>
  <si>
    <r>
      <rPr>
        <b/>
        <sz val="16"/>
        <color rgb="FF000000"/>
        <rFont val="Calibri"/>
        <family val="2"/>
      </rPr>
      <t>Detectar</t>
    </r>
  </si>
  <si>
    <r>
      <rPr>
        <sz val="11"/>
        <color rgb="FF000000"/>
        <rFont val="Calibri"/>
        <family val="2"/>
      </rPr>
      <t>D.1.1 Pruebas de laboratorio para la detección de enfermedades prioritarias</t>
    </r>
  </si>
  <si>
    <r>
      <rPr>
        <sz val="11"/>
        <color rgb="FF000000"/>
        <rFont val="Calibri"/>
        <family val="2"/>
      </rPr>
      <t>Los servicios de laboratorio están disponibles para realizar pruebas de amenazas prioritarias para la salud.</t>
    </r>
  </si>
  <si>
    <r>
      <rPr>
        <sz val="11"/>
        <color theme="1" tint="0.49989318521683401"/>
        <rFont val="Calibri"/>
        <family val="2"/>
      </rPr>
      <t>D.1.2 Sistema de derivación y transporte de muestras</t>
    </r>
  </si>
  <si>
    <r>
      <rPr>
        <sz val="11"/>
        <color theme="1" tint="0.49989318521683401"/>
        <rFont val="Calibri"/>
        <family val="2"/>
      </rPr>
      <t>D.1.3 Puntos asistenciales y diagnósticos de laboratorio modernos y eficaces</t>
    </r>
  </si>
  <si>
    <r>
      <rPr>
        <sz val="11"/>
        <color theme="1" tint="0.49989318521683401"/>
        <rFont val="Calibri"/>
        <family val="2"/>
      </rPr>
      <t>D.1.4 Sistema de Calidad del Laboratorio</t>
    </r>
  </si>
  <si>
    <r>
      <rPr>
        <sz val="11"/>
        <color rgb="FF000000"/>
        <rFont val="Calibri"/>
        <family val="2"/>
      </rPr>
      <t>D.2.1 Sistemas de vigilancia basados en indicadores y eventos</t>
    </r>
  </si>
  <si>
    <r>
      <rPr>
        <sz val="11"/>
        <color rgb="FF000000"/>
        <rFont val="Calibri"/>
        <family val="2"/>
      </rPr>
      <t>Existe un sistema de vigilancia basado en indicadores.</t>
    </r>
  </si>
  <si>
    <r>
      <rPr>
        <sz val="11"/>
        <color rgb="FF000000"/>
        <rFont val="Calibri"/>
        <family val="2"/>
      </rPr>
      <t>Existe un sistema de información sobre epidemias.</t>
    </r>
  </si>
  <si>
    <r>
      <rPr>
        <sz val="11"/>
        <color rgb="FF000000"/>
        <rFont val="Calibri"/>
        <family val="2"/>
      </rPr>
      <t>D.2.2 Sistema electrónico de notificación en tiempo real interoperable e interconectado</t>
    </r>
  </si>
  <si>
    <r>
      <rPr>
        <sz val="11"/>
        <color rgb="FF000000"/>
        <rFont val="Calibri"/>
        <family val="2"/>
      </rPr>
      <t>El sistema de vigilancia proporciona informes en tiempo real de los datos de vigilancia.</t>
    </r>
  </si>
  <si>
    <r>
      <rPr>
        <sz val="11"/>
        <color rgb="FF000000"/>
        <rFont val="Calibri"/>
        <family val="2"/>
      </rPr>
      <t>Todos los sistemas de vigilancia pertinentes están integrados en una red que intercambia información de manera sistemática.</t>
    </r>
  </si>
  <si>
    <r>
      <rPr>
        <sz val="11"/>
        <color rgb="FF000000"/>
        <rFont val="Calibri"/>
        <family val="2"/>
      </rPr>
      <t>Existen redes y protocolos de notificación.</t>
    </r>
  </si>
  <si>
    <r>
      <rPr>
        <sz val="11"/>
        <color rgb="FF000000"/>
        <rFont val="Calibri"/>
        <family val="2"/>
      </rPr>
      <t>El sistema de vigilancia cumple las normas de la UE y de la OMS con respecto a los datos epidemiológicos de todas las enfermedades sujetas vigilancia de la UE, sus definiciones de casos y los protocolos de notificación.</t>
    </r>
  </si>
  <si>
    <r>
      <rPr>
        <sz val="11"/>
        <color rgb="FF000000"/>
        <rFont val="Calibri"/>
        <family val="2"/>
      </rPr>
      <t>Se ha establecido la participación en redes de vigilancia de la UE.</t>
    </r>
  </si>
  <si>
    <r>
      <rPr>
        <sz val="11"/>
        <color rgb="FF000000"/>
        <rFont val="Calibri"/>
        <family val="2"/>
      </rPr>
      <t>D.2.3 Análisis de los datos de vigilancia</t>
    </r>
  </si>
  <si>
    <r>
      <rPr>
        <sz val="11"/>
        <color rgb="FF000000"/>
        <rFont val="Calibri"/>
        <family val="2"/>
      </rPr>
      <t>El sistema de vigilancia puede proporcionar la información necesaria para informar y recomendar la respuesta.</t>
    </r>
  </si>
  <si>
    <r>
      <rPr>
        <sz val="11"/>
        <color rgb="FF000000"/>
        <rFont val="Calibri"/>
        <family val="2"/>
      </rPr>
      <t>D.2.4 Sistemas de vigilancia sindrómica</t>
    </r>
  </si>
  <si>
    <r>
      <rPr>
        <sz val="11"/>
        <color rgb="FF000000"/>
        <rFont val="Calibri"/>
        <family val="2"/>
      </rPr>
      <t>Existe un sistema de información sobre epidemias.</t>
    </r>
  </si>
  <si>
    <r>
      <rPr>
        <sz val="11"/>
        <color rgb="FF000000"/>
        <rFont val="Calibri"/>
        <family val="2"/>
      </rPr>
      <t>D.3.1 Sistema de notificación eficiente a la OMS, la FAO y la OIE</t>
    </r>
  </si>
  <si>
    <r>
      <rPr>
        <sz val="11"/>
        <color rgb="FF000000"/>
        <rFont val="Calibri"/>
        <family val="2"/>
      </rPr>
      <t>Se identifican claramente las cadenas de responsabilidad para garantizar una comunicación eficaz a escala nacional e internacional.</t>
    </r>
  </si>
  <si>
    <r>
      <rPr>
        <sz val="11"/>
        <color rgb="FF000000"/>
        <rFont val="Calibri"/>
        <family val="2"/>
      </rPr>
      <t>D.3.2 Red de notificación y protocolos en el país</t>
    </r>
  </si>
  <si>
    <r>
      <rPr>
        <sz val="11"/>
        <color rgb="FF000000"/>
        <rFont val="Calibri"/>
        <family val="2"/>
      </rPr>
      <t>Las funciones y las operaciones de los centros de referencia nacionales del RSI están establecidas conforme a la definición del RSI (2005).</t>
    </r>
  </si>
  <si>
    <r>
      <rPr>
        <sz val="11"/>
        <color rgb="FF000000"/>
        <rFont val="Calibri"/>
        <family val="2"/>
      </rPr>
      <t>Existen redes y protocolos de notificación.</t>
    </r>
  </si>
  <si>
    <r>
      <rPr>
        <sz val="11"/>
        <color rgb="FF000000"/>
        <rFont val="Calibri"/>
        <family val="2"/>
      </rPr>
      <t>D.4.1 Se dispone de recursos humanos para aplicar los requisitos esenciales de capacidad del RSI.</t>
    </r>
  </si>
  <si>
    <r>
      <rPr>
        <sz val="11"/>
        <color rgb="FF000000"/>
        <rFont val="Calibri"/>
        <family val="2"/>
      </rPr>
      <t>Se dispone de recursos humanos para aplicar los requisitos esenciales de capacidad del RSI.</t>
    </r>
  </si>
  <si>
    <r>
      <rPr>
        <sz val="11"/>
        <color theme="1" tint="0.49989318521683401"/>
        <rFont val="Calibri"/>
        <family val="2"/>
      </rPr>
      <t>D.4.2 Aplicación de un programa de formación epidemiológica, como el FETP</t>
    </r>
  </si>
  <si>
    <r>
      <rPr>
        <sz val="11"/>
        <color rgb="FF000000"/>
        <rFont val="Calibri"/>
        <family val="2"/>
      </rPr>
      <t>D.4.3 Estrategia de personal</t>
    </r>
  </si>
  <si>
    <r>
      <rPr>
        <sz val="11"/>
        <color rgb="FF000000"/>
        <rFont val="Calibri"/>
        <family val="2"/>
      </rPr>
      <t>Las habilidades y competencias del personal de salud pública se han reforzado para mantener la vigilancia y la respuesta sanitarias en todos los niveles del sistema sanitario.</t>
    </r>
  </si>
  <si>
    <r>
      <rPr>
        <b/>
        <sz val="16"/>
        <color rgb="FF000000"/>
        <rFont val="Calibri"/>
        <family val="2"/>
      </rPr>
      <t>Responder</t>
    </r>
  </si>
  <si>
    <r>
      <rPr>
        <sz val="11"/>
        <color rgb="FF000000"/>
        <rFont val="Calibri"/>
        <family val="2"/>
      </rPr>
      <t>R.1.1 Se desarrolla y aplica un plan nacional de respuesta y preparación para emergencias de salud pública de múltiples riesgos</t>
    </r>
  </si>
  <si>
    <r>
      <rPr>
        <sz val="11"/>
        <color rgb="FF000000"/>
        <rFont val="Calibri"/>
        <family val="2"/>
      </rPr>
      <t>El Organismo nacional competente, por ejemplo, desarrolla, mantiene actualizado o respalda un plan nacional de preparación para emergencias de salud pública.</t>
    </r>
  </si>
  <si>
    <r>
      <rPr>
        <sz val="11"/>
        <color rgb="FF000000"/>
        <rFont val="Calibri"/>
        <family val="2"/>
      </rPr>
      <t>Se aplica el Plan nacional de preparación para emergencias de salud pública.</t>
    </r>
  </si>
  <si>
    <r>
      <rPr>
        <sz val="11"/>
        <color rgb="FF000000"/>
        <rFont val="Calibri"/>
        <family val="2"/>
      </rPr>
      <t>R.1.2 Se representan y utilizan recursos y riesgos prioritarios para la salud pública.</t>
    </r>
  </si>
  <si>
    <r>
      <rPr>
        <sz val="11"/>
        <color rgb="FF000000"/>
        <rFont val="Calibri"/>
        <family val="2"/>
      </rPr>
      <t>Se representan y utilizan recursos y riesgos prioritarios para la salud pública.</t>
    </r>
  </si>
  <si>
    <r>
      <rPr>
        <sz val="11"/>
        <color rgb="FF000000"/>
        <rFont val="Calibri"/>
        <family val="2"/>
      </rPr>
      <t>R.2.1 Capacidad para activar las operaciones de emergencia</t>
    </r>
  </si>
  <si>
    <r>
      <rPr>
        <sz val="11"/>
        <color rgb="FF000000"/>
        <rFont val="Calibri"/>
        <family val="2"/>
      </rPr>
      <t>Existe un programa operativo de emergencia que incluye un Centro de Operaciones de Emergencia, Procedimientos y Planes Operativos y la capacidad para activar las operaciones de emergencia.</t>
    </r>
  </si>
  <si>
    <r>
      <rPr>
        <sz val="11"/>
        <color rgb="FF000000"/>
        <rFont val="Calibri"/>
        <family val="2"/>
      </rPr>
      <t>R.2.2 Procedimientos y planes operativos del Centro de Operaciones de Emergencia</t>
    </r>
  </si>
  <si>
    <r>
      <rPr>
        <sz val="11"/>
        <color rgb="FF000000"/>
        <rFont val="Calibri"/>
        <family val="2"/>
      </rPr>
      <t>R.2.3 Programa de Operaciones de Emergencia</t>
    </r>
  </si>
  <si>
    <r>
      <rPr>
        <sz val="11"/>
        <color rgb="FF000000"/>
        <rFont val="Calibri"/>
        <family val="2"/>
      </rPr>
      <t>R.2.4 Los procedimientos de gestión de casos se aplican a los riesgos pertinentes del RSI.</t>
    </r>
  </si>
  <si>
    <r>
      <rPr>
        <sz val="11"/>
        <color rgb="FF000000"/>
        <rFont val="Calibri"/>
        <family val="2"/>
      </rPr>
      <t>Los procedimientos de gestión de casos se aplican a los riesgos pertinentes del RSI.</t>
    </r>
  </si>
  <si>
    <r>
      <rPr>
        <sz val="11"/>
        <color rgb="FF000000"/>
        <rFont val="Calibri"/>
        <family val="2"/>
      </rPr>
      <t>R.3.1 Las autoridades de salud pública y seguridad (por ejemplo, cuerpos de la seguridad del Estado, control de fronteras, aduanas) están enlazadas durante un evento biológico supuesto o confirmado</t>
    </r>
  </si>
  <si>
    <r>
      <rPr>
        <sz val="11"/>
        <color rgb="FF000000"/>
        <rFont val="Calibri"/>
        <family val="2"/>
      </rPr>
      <t>La planificación de la preparación garantiza la colaboración intersectorial y funciones y responsabilidades claramente definidas para todas las partes interesadas.</t>
    </r>
  </si>
  <si>
    <r>
      <rPr>
        <sz val="11"/>
        <color rgb="FF000000"/>
        <rFont val="Calibri"/>
        <family val="2"/>
      </rPr>
      <t>R.4.1 Existe un sistema para enviar y recibir productos médicos de respuesta sanitaria durante una emergencia de salud pública.</t>
    </r>
  </si>
  <si>
    <r>
      <rPr>
        <sz val="11"/>
        <color rgb="FF000000"/>
        <rFont val="Calibri"/>
        <family val="2"/>
      </rPr>
      <t>Existen procedimientos para enviar y recibir productos médicos de respuesta sanitaria durante una emergencia de salud pública.</t>
    </r>
  </si>
  <si>
    <r>
      <rPr>
        <sz val="11"/>
        <color rgb="FF000000"/>
        <rFont val="Calibri"/>
        <family val="2"/>
      </rPr>
      <t>R.4.2 Existe un sistema para enviar y recibir personal médico durante una emergencia de salud pública.</t>
    </r>
  </si>
  <si>
    <r>
      <rPr>
        <sz val="11"/>
        <color rgb="FF000000"/>
        <rFont val="Calibri"/>
        <family val="2"/>
      </rPr>
      <t>Existe un protocolo de evacuación médica para los encuestados que están prestando asistencia en una emergencia de salud pública en el extranjero.</t>
    </r>
  </si>
  <si>
    <r>
      <rPr>
        <sz val="11"/>
        <color rgb="FF000000"/>
        <rFont val="Calibri"/>
        <family val="2"/>
      </rPr>
      <t>R.5.1 Sistemas de Comunicación de Riesgos (planes, mecanismos, etc.)</t>
    </r>
  </si>
  <si>
    <r>
      <rPr>
        <sz val="11"/>
        <color rgb="FF000000"/>
        <rFont val="Calibri"/>
        <family val="2"/>
      </rPr>
      <t>Se establecen políticas y procedimientos de comunicación para desarrollar, coordinar y divulgar información relacionada con un evento de salud pública.</t>
    </r>
  </si>
  <si>
    <r>
      <rPr>
        <sz val="11"/>
        <color rgb="FF000000"/>
        <rFont val="Calibri"/>
        <family val="2"/>
      </rPr>
      <t>R.5.2 Comunicación y coordinación interna y con socios</t>
    </r>
  </si>
  <si>
    <r>
      <rPr>
        <sz val="11"/>
        <color rgb="FF000000"/>
        <rFont val="Calibri"/>
        <family val="2"/>
      </rPr>
      <t>Se establecen políticas y procedimientos de comunicación para desarrollar, coordinar y divulgar información relacionada con un evento de salud pública.</t>
    </r>
  </si>
  <si>
    <r>
      <rPr>
        <sz val="11"/>
        <color rgb="FF000000"/>
        <rFont val="Calibri"/>
        <family val="2"/>
      </rPr>
      <t>Se establecen procedimientos para coordinar a todos los socios relevantes del sistema sanitario, como servicios de salud pública, servicios sanitarios y de salud mental/del comportamiento.</t>
    </r>
  </si>
  <si>
    <r>
      <rPr>
        <sz val="11"/>
        <color rgb="FF000000"/>
        <rFont val="Calibri"/>
        <family val="2"/>
      </rPr>
      <t>La coordinación incluye la activación de redes de apoyo, grupos consultivos, redes de socios y comunicación.</t>
    </r>
  </si>
  <si>
    <r>
      <rPr>
        <sz val="11"/>
        <color rgb="FF000000"/>
        <rFont val="Calibri"/>
        <family val="2"/>
      </rPr>
      <t>R.5.3 Comunicación pública</t>
    </r>
  </si>
  <si>
    <r>
      <rPr>
        <sz val="11"/>
        <color rgb="FF000000"/>
        <rFont val="Calibri"/>
        <family val="2"/>
      </rPr>
      <t>La información relacionada con un evento se difunde al público, con el fin de explicar el foco, para generar confianza y reducir al mínimo el riesgo de infección.</t>
    </r>
  </si>
  <si>
    <r>
      <rPr>
        <sz val="11"/>
        <color rgb="FF000000"/>
        <rFont val="Calibri"/>
        <family val="2"/>
      </rPr>
      <t>Se crean mensajes clave para la comunicación al público.</t>
    </r>
  </si>
  <si>
    <r>
      <rPr>
        <sz val="11"/>
        <color theme="1" tint="0.49989318521683401"/>
        <rFont val="Calibri"/>
        <family val="2"/>
      </rPr>
      <t>R.5.4 Comunicación con los colectivos afectados</t>
    </r>
  </si>
  <si>
    <r>
      <rPr>
        <sz val="11"/>
        <color rgb="FF000000"/>
        <rFont val="Calibri"/>
        <family val="2"/>
      </rPr>
      <t>R.5.5 Escucha dinámica y gestión de rumores</t>
    </r>
  </si>
  <si>
    <r>
      <rPr>
        <sz val="11"/>
        <color rgb="FF000000"/>
        <rFont val="Calibri"/>
        <family val="2"/>
      </rPr>
      <t>La información al público tiene en cuenta las percepciones que el público tiene del riesgo.</t>
    </r>
  </si>
  <si>
    <r>
      <rPr>
        <sz val="11"/>
        <color rgb="FF000000"/>
        <rFont val="Calibri"/>
        <family val="2"/>
      </rPr>
      <t>La respuesta prevista en términos de comportamiento (por ejemplo, niveles de preocupación experimentados por la población) se tiene en cuenta en el proceso de toma de decisiones.</t>
    </r>
  </si>
  <si>
    <r>
      <rPr>
        <b/>
        <sz val="16"/>
        <color rgb="FF000000"/>
        <rFont val="Calibri"/>
        <family val="2"/>
      </rPr>
      <t>Otros riesgos relacionados con el RSI y puntos de entrada (PdE)</t>
    </r>
  </si>
  <si>
    <r>
      <rPr>
        <sz val="11"/>
        <color rgb="FF000000"/>
        <rFont val="Calibri"/>
        <family val="2"/>
      </rPr>
      <t>PdE.1 Las capacidades de rutina se establecen en el PdE.</t>
    </r>
  </si>
  <si>
    <r>
      <rPr>
        <sz val="11"/>
        <color rgb="FF000000"/>
        <rFont val="Calibri"/>
        <family val="2"/>
      </rPr>
      <t>Se cumplen las obligaciones del RSI en relación con los puntos de entrada.</t>
    </r>
  </si>
  <si>
    <r>
      <rPr>
        <sz val="11"/>
        <color rgb="FF000000"/>
        <rFont val="Calibri"/>
        <family val="2"/>
      </rPr>
      <t>PdE.2 Respuesta de salud pública eficaz en los puntos de entrada</t>
    </r>
  </si>
  <si>
    <r>
      <rPr>
        <sz val="11"/>
        <color rgb="FF000000"/>
        <rFont val="Calibri"/>
        <family val="2"/>
      </rPr>
      <t>La respuesta de salud pública eficaz en los puntos de entrada se establece de acuerdo con el RSI.</t>
    </r>
  </si>
  <si>
    <r>
      <rPr>
        <sz val="11"/>
        <color rgb="FF000000"/>
        <rFont val="Calibri"/>
        <family val="2"/>
      </rPr>
      <t>CE.1 Se han establecido y están funcionando mecanismos para detectar y responder a eventos o emergencias químicos.</t>
    </r>
  </si>
  <si>
    <r>
      <rPr>
        <sz val="11"/>
        <color rgb="FF000000"/>
        <rFont val="Calibri"/>
        <family val="2"/>
      </rPr>
      <t>Existen planes de preparación para eventos de peligros biológicos, desarrollados conjuntamente por sectores de la Salud Pública y no sanitarios, como protección civil, control de fronteras y aduanas.</t>
    </r>
  </si>
  <si>
    <r>
      <rPr>
        <sz val="11"/>
        <color theme="1" tint="0.49989318521683401"/>
        <rFont val="Calibri"/>
        <family val="2"/>
      </rPr>
      <t>CE.2 Se dispone de un entorno propicio para la gestión de eventos químicos</t>
    </r>
  </si>
  <si>
    <r>
      <rPr>
        <sz val="11"/>
        <color theme="1" tint="0.49989318521683401"/>
        <rFont val="Calibri"/>
        <family val="2"/>
      </rPr>
      <t>RE.1 Se han establecido y están funcionando mecanismos para detectar y responder a emergencias radiológicas y nucleares.</t>
    </r>
  </si>
  <si>
    <r>
      <rPr>
        <sz val="11"/>
        <color theme="1" tint="0.49989318521683401"/>
        <rFont val="Calibri"/>
        <family val="2"/>
      </rPr>
      <t>RE.2 Se dispone de un entorno propicio para la gestión de las emergencias de radiación.</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</si>
  <si>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</si>
  <si>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</si>
  <si>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</si>
  <si>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</si>
  <si>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</si>
  <si>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</si>
  <si>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</si>
  <si>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</si>
  <si>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</si>
  <si>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</si>
  <si>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</si>
  <si>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</si>
  <si>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</si>
  <si>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</si>
  <si>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</si>
  <si>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</si>
  <si>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</si>
  <si>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</si>
  <si>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</si>
  <si>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</si>
  <si>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</si>
  <si>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</si>
  <si>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</si>
  <si>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</si>
  <si>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</si>
  <si>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</si>
  <si>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</si>
  <si>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</si>
  <si>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</si>
  <si>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</si>
  <si>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</si>
  <si>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</si>
  <si>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</si>
  <si>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</si>
  <si>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</si>
  <si>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</si>
  <si>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</si>
  <si>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</si>
  <si>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Descripción de los BSI y CSI</t>
    </r>
  </si>
  <si>
    <r>
      <rPr>
        <b/>
        <sz val="11"/>
        <color rgb="FFFFFFFF"/>
        <rFont val="Calibri"/>
        <family val="2"/>
      </rPr>
      <t>D1 Preparaciones y gobernanza antes del evento</t>
    </r>
  </si>
  <si>
    <r>
      <rPr>
        <b/>
        <sz val="11"/>
        <color rgb="FF000000"/>
        <rFont val="Calibri"/>
        <family val="2"/>
      </rPr>
      <t>BSI</t>
    </r>
  </si>
  <si>
    <r>
      <rPr>
        <b/>
        <sz val="11"/>
        <color rgb="FF000000"/>
        <rFont val="Calibri"/>
        <family val="2"/>
      </rPr>
      <t>CSI</t>
    </r>
  </si>
  <si>
    <r>
      <rPr>
        <sz val="11"/>
        <color rgb="FF000000"/>
        <rFont val="Calibri"/>
        <family val="2"/>
      </rPr>
      <t>1 La preparación para emergencias está integrada en estrategias, financiación y planes de salud nacionales.</t>
    </r>
  </si>
  <si>
    <r>
      <rPr>
        <sz val="11"/>
        <color rgb="FF000000"/>
        <rFont val="Calibri"/>
        <family val="2"/>
      </rPr>
      <t>2 La legislación y las políticas de gestión de riesgos de emergencia multisectoriales incluyen amenazas para la salud pública.</t>
    </r>
  </si>
  <si>
    <r>
      <rPr>
        <sz val="11"/>
        <color rgb="FF000000"/>
        <rFont val="Calibri"/>
        <family val="2"/>
      </rPr>
      <t>3 El Organismo nacional competente, por ejemplo, desarrolla, mantiene actualizado o respalda un plan nacional de preparación para emergencias de salud pública.</t>
    </r>
  </si>
  <si>
    <r>
      <rPr>
        <sz val="11"/>
        <color rgb="FF000000"/>
        <rFont val="Calibri"/>
        <family val="2"/>
      </rPr>
      <t>3.1. Se aplica el Plan nacional de preparación para emergencias de salud pública.</t>
    </r>
  </si>
  <si>
    <r>
      <rPr>
        <sz val="11"/>
        <color rgb="FF000000"/>
        <rFont val="Calibri"/>
        <family val="2"/>
      </rPr>
      <t>3.2 Los planes de preparación son flexibles y fáciles de adaptar.</t>
    </r>
  </si>
  <si>
    <r>
      <rPr>
        <sz val="11"/>
        <color rgb="FF000000"/>
        <rFont val="Calibri"/>
        <family val="2"/>
      </rPr>
      <t>3.3 La planificación de la preparación incluye preparación del colectivo para prepararse frente a, resistir y recuperarse de incidentes de salud pública.</t>
    </r>
  </si>
  <si>
    <r>
      <rPr>
        <sz val="11"/>
        <color rgb="FF000000"/>
        <rFont val="Calibri"/>
        <family val="2"/>
      </rPr>
      <t>4 La planificación de la preparación incluye una autoevaluación en la que se identifican lagunas y posibles soluciones, la capacidad en términos de recursos humanos y las partes interesadas nacionales pertinentes.</t>
    </r>
  </si>
  <si>
    <r>
      <rPr>
        <sz val="11"/>
        <color rgb="FF000000"/>
        <rFont val="Calibri"/>
        <family val="2"/>
      </rPr>
      <t xml:space="preserve">4.1 Esta autoevaluación se integra en el mecanismo estratégico, de planificación y financiero existente. </t>
    </r>
  </si>
  <si>
    <r>
      <rPr>
        <sz val="11"/>
        <color rgb="FF000000"/>
        <rFont val="Calibri"/>
        <family val="2"/>
      </rPr>
      <t>5 La planificación de la preparación incluye la evaluación y el refuerzo de las capacidades existentes (estructuras/servicios, equipos de personal, planes de preparación por escrito, procedimientos normalizados de trabajo).</t>
    </r>
  </si>
  <si>
    <r>
      <rPr>
        <sz val="11"/>
        <color rgb="FF000000"/>
        <rFont val="Calibri"/>
        <family val="2"/>
      </rPr>
      <t>5.1 Los planes de preparación incluyen una estrategia de desarrollo de capacidades.</t>
    </r>
  </si>
  <si>
    <r>
      <rPr>
        <sz val="11"/>
        <color rgb="FF000000"/>
        <rFont val="Calibri"/>
        <family val="2"/>
      </rPr>
      <t>5.2 El sistema de preparación y respuesta ante emergencias de salud pública (incluidas las enfermedades transmisibles) cumple las mejores prácticas de la UE.</t>
    </r>
  </si>
  <si>
    <r>
      <rPr>
        <sz val="11"/>
        <color rgb="FF000000"/>
        <rFont val="Calibri"/>
        <family val="2"/>
      </rPr>
      <t>5.3 Los planes para situaciones de pandemia son coherentes con las directrices internacionales disponibles (por ejemplo, OMS y UE).</t>
    </r>
  </si>
  <si>
    <r>
      <rPr>
        <sz val="11"/>
        <color rgb="FF000000"/>
        <rFont val="Calibri"/>
        <family val="2"/>
      </rPr>
      <t>6 La planificación de la preparación incluye</t>
    </r>
    <r>
      <rPr>
        <sz val="11"/>
        <color rgb="FF000000"/>
        <rFont val="Calibri"/>
        <family val="2"/>
      </rPr>
      <t xml:space="preserve"> </t>
    </r>
    <r>
      <rPr>
        <sz val="11"/>
        <color rgb="FF000000"/>
        <rFont val="Calibri"/>
        <family val="2"/>
      </rPr>
      <t xml:space="preserve">productos médicos de respuesta sanitaria adecuados </t>
    </r>
    <r>
      <rPr>
        <sz val="11"/>
        <color rgb="FF000000"/>
        <rFont val="Calibri"/>
        <family val="2"/>
      </rPr>
      <t>para proteger la salud de la población de los Estados miembros.</t>
    </r>
  </si>
  <si>
    <r>
      <rPr>
        <sz val="11"/>
        <color rgb="FF000000"/>
        <rFont val="Calibri"/>
        <family val="2"/>
      </rPr>
      <t>6.1 La planificación de la preparación incluye la identificación de proveedores de productos médicos de respuesta sanitaria, incluida la capacidad y el tiempo de entrega.</t>
    </r>
  </si>
  <si>
    <r>
      <rPr>
        <sz val="11"/>
        <color rgb="FF000000"/>
        <rFont val="Calibri"/>
        <family val="2"/>
      </rPr>
      <t>7 La planificación de la preparación garantiza la colaboración intersectorial y funciones y responsabilidades claramente definidas para todas las partes interesadas.</t>
    </r>
  </si>
  <si>
    <r>
      <rPr>
        <sz val="11"/>
        <color rgb="FF000000"/>
        <rFont val="Calibri"/>
        <family val="2"/>
      </rPr>
      <t>7.1 Se dispone de un sistema de seguridad biológica y bioseguridad interministerial (es decir, redes formales e informales) para instalaciones de seres humanos, animales y agrícolas.</t>
    </r>
  </si>
  <si>
    <r>
      <rPr>
        <sz val="11"/>
        <color rgb="FF000000"/>
        <rFont val="Calibri"/>
        <family val="2"/>
      </rPr>
      <t>7.2 La coordinación, el mando y el control multisectorial y multiparte se basan en la infraestructura establecida.</t>
    </r>
  </si>
  <si>
    <r>
      <rPr>
        <sz val="11"/>
        <color rgb="FF000000"/>
        <rFont val="Calibri"/>
        <family val="2"/>
      </rPr>
      <t>7.3 La coordinación, el mando y el control multisectorial y multiparte se refuerzan continuamente durante el proceso de planificación.</t>
    </r>
  </si>
  <si>
    <r>
      <rPr>
        <sz val="11"/>
        <color rgb="FF000000"/>
        <rFont val="Calibri"/>
        <family val="2"/>
      </rPr>
      <t>7.4 La planificación de la preparación incluye la capacidad de respaldar las operaciones en los niveles de respuesta intermedia y comunitaria/primaria durante una emergencia de salud pública.</t>
    </r>
  </si>
  <si>
    <r>
      <rPr>
        <sz val="11"/>
        <color rgb="FF000000"/>
        <rFont val="Calibri"/>
        <family val="2"/>
      </rPr>
      <t>8 Se representan y utilizan recursos y riesgos prioritarios para la salud pública.</t>
    </r>
  </si>
  <si>
    <r>
      <rPr>
        <sz val="11"/>
        <color rgb="FF000000"/>
        <rFont val="Calibri"/>
        <family val="2"/>
      </rPr>
      <t>8.1 Se aplican normas de administración de antimicrobianos (conjunto de estrategias coordinadas para mejorar el uso de antibióticos).</t>
    </r>
  </si>
  <si>
    <r>
      <rPr>
        <sz val="11"/>
        <color rgb="FF000000"/>
        <rFont val="Calibri"/>
        <family val="2"/>
      </rPr>
      <t xml:space="preserve">8.2 La preparación incluye: la capacidad de prevenir, detectar y tratar los focos en momentos de afluencia importante y repentina de inmigrantes. </t>
    </r>
  </si>
  <si>
    <r>
      <rPr>
        <sz val="11"/>
        <color rgb="FF000000"/>
        <rFont val="Calibri"/>
        <family val="2"/>
      </rPr>
      <t>9 Existe un marco nacional específico para las amenazas prioritarias (como la gripe pandémica) en todos los sectores.</t>
    </r>
  </si>
  <si>
    <r>
      <rPr>
        <sz val="11"/>
        <color rgb="FF000000"/>
        <rFont val="Calibri"/>
        <family val="2"/>
      </rPr>
      <t>9.1 Existen planes de preparación para eventos de peligros biológicos, desarrollados conjuntamente por sectores de la Salud Pública y no sanitarios, como protección civil, control de fronteras y aduanas.</t>
    </r>
  </si>
  <si>
    <r>
      <rPr>
        <sz val="11"/>
        <color rgb="FF000000"/>
        <rFont val="Calibri"/>
        <family val="2"/>
      </rPr>
      <t>9.2 Por lo que respecta a la preparación ante una pandemia, una planificación y coordinación sólidas entre gobiernos, bajo la dirección del Ministerio de Sanidad, sigue siendo un factor crítico.</t>
    </r>
  </si>
  <si>
    <r>
      <rPr>
        <sz val="11"/>
        <color rgb="FF000000"/>
        <rFont val="Calibri"/>
        <family val="2"/>
      </rPr>
      <t>10 La preparación se establece en redes nacionales y regionales.</t>
    </r>
  </si>
  <si>
    <r>
      <rPr>
        <sz val="11"/>
        <color rgb="FF000000"/>
        <rFont val="Calibri"/>
        <family val="2"/>
      </rPr>
      <t>11 Existe colaboración entre países para mantener niveles elevados de preparación.</t>
    </r>
  </si>
  <si>
    <r>
      <rPr>
        <sz val="11"/>
        <color rgb="FF000000"/>
        <rFont val="Calibri"/>
        <family val="2"/>
      </rPr>
      <t>12 Las funciones y las operaciones de los centros de referencia nacionales del RSI están establecidas conforme a la definición del RSI (2005).</t>
    </r>
  </si>
  <si>
    <r>
      <rPr>
        <sz val="11"/>
        <color rgb="FF000000"/>
        <rFont val="Calibri"/>
        <family val="2"/>
      </rPr>
      <t>13 Se establecen políticas y procedimientos de comunicación para desarrollar, coordinar y divulgar información relacionada con un evento de salud pública.</t>
    </r>
  </si>
  <si>
    <r>
      <rPr>
        <sz val="11"/>
        <color rgb="FF000000"/>
        <rFont val="Calibri"/>
        <family val="2"/>
      </rPr>
      <t>13.1 Una estrategia de comunicación garantiza una comunicación oportuna y eficaz antes y durante un evento.</t>
    </r>
  </si>
  <si>
    <r>
      <rPr>
        <sz val="11"/>
        <color rgb="FF000000"/>
        <rFont val="Calibri"/>
        <family val="2"/>
      </rPr>
      <t>13.2 La estrategia de comunicación incluye un enfoque basado en el escalado.</t>
    </r>
  </si>
  <si>
    <r>
      <rPr>
        <sz val="11"/>
        <color rgb="FF000000"/>
        <rFont val="Calibri"/>
        <family val="2"/>
      </rPr>
      <t>13.3 Los planes de comunicación de emergencia son flexibles y se actualizan según sea necesario.</t>
    </r>
  </si>
  <si>
    <r>
      <rPr>
        <sz val="11"/>
        <color rgb="FF000000"/>
        <rFont val="Calibri"/>
        <family val="2"/>
      </rPr>
      <t>13.4 Los planes de comunicación de emergencia son pragmáticos y sencillos de aplicar.</t>
    </r>
  </si>
  <si>
    <r>
      <rPr>
        <sz val="11"/>
        <color rgb="FF000000"/>
        <rFont val="Calibri"/>
        <family val="2"/>
      </rPr>
      <t>13.5 Los planes de comunicaciones de emergencia se someten a prueba.</t>
    </r>
  </si>
  <si>
    <r>
      <rPr>
        <sz val="11"/>
        <color rgb="FF000000"/>
        <rFont val="Calibri"/>
        <family val="2"/>
      </rPr>
      <t>13.6 Los planes de comunicación de emergencia cubren la posibilidad de que determinados eventos reciban una mayor atención de los medios de comunicación.</t>
    </r>
  </si>
  <si>
    <r>
      <rPr>
        <sz val="11"/>
        <color rgb="FF000000"/>
        <rFont val="Calibri"/>
        <family val="2"/>
      </rPr>
      <t>13.7 Los planes de comunicación de emergencia cubren la posibilidad de que determinados eventos den lugar a una mayor demanda de información por parte del público.</t>
    </r>
  </si>
  <si>
    <r>
      <rPr>
        <sz val="11"/>
        <color rgb="FF000000"/>
        <rFont val="Calibri"/>
        <family val="2"/>
      </rPr>
      <t>13.8 Se establecen múltiples canales para la comunicación de los riesgos (por ejemplo, sitio web, correo electrónico, líneas telefónicas específicas sobre el evento).</t>
    </r>
  </si>
  <si>
    <r>
      <rPr>
        <sz val="11"/>
        <color rgb="FF000000"/>
        <rFont val="Calibri"/>
        <family val="2"/>
      </rPr>
      <t>13.9 Se proporciona información y orientación oportunas sobre un evento a los profesionales sanitarios y a otros profesionales, para que puedan responder adecuadamente al público.</t>
    </r>
  </si>
  <si>
    <r>
      <rPr>
        <b/>
        <sz val="11"/>
        <color rgb="FFFFFFFF"/>
        <rFont val="Calibri"/>
        <family val="2"/>
      </rPr>
      <t>D2: Recursos: personal capacitado</t>
    </r>
  </si>
  <si>
    <r>
      <rPr>
        <b/>
        <sz val="11"/>
        <color rgb="FF000000"/>
        <rFont val="Calibri"/>
        <family val="2"/>
      </rPr>
      <t>BSI</t>
    </r>
  </si>
  <si>
    <r>
      <rPr>
        <b/>
        <sz val="11"/>
        <color rgb="FF000000"/>
        <rFont val="Calibri"/>
        <family val="2"/>
      </rPr>
      <t>CSI</t>
    </r>
  </si>
  <si>
    <r>
      <rPr>
        <sz val="11"/>
        <color rgb="FF000000"/>
        <rFont val="Calibri"/>
        <family val="2"/>
      </rPr>
      <t>1 Las habilidades y competencias del personal de salud pública son suficientes para mantener la vigilancia y la respuesta sanitarias en todos los niveles del sistema sanitario.</t>
    </r>
  </si>
  <si>
    <r>
      <rPr>
        <sz val="11"/>
        <color rgb="FF000000"/>
        <rFont val="Calibri"/>
        <family val="2"/>
      </rPr>
      <t>2 Se dispone de recursos humanos para aplicar los requisitos esenciales de capacidad del RSI.</t>
    </r>
  </si>
  <si>
    <r>
      <rPr>
        <sz val="11"/>
        <color rgb="FF000000"/>
        <rFont val="Calibri"/>
        <family val="2"/>
      </rPr>
      <t>3 La disponibilidad de una plantilla de salud pública competente para la continuidad de los servicios sanitarios está garantizada.</t>
    </r>
  </si>
  <si>
    <r>
      <rPr>
        <sz val="11"/>
        <color rgb="FF000000"/>
        <rFont val="Calibri"/>
        <family val="2"/>
      </rPr>
      <t>4 La educación, la formación y los ejercicios están respaldados en el nivel estratégico y operativo de una organización.</t>
    </r>
  </si>
  <si>
    <r>
      <rPr>
        <sz val="11"/>
        <color rgb="FF000000"/>
        <rFont val="Calibri"/>
        <family val="2"/>
      </rPr>
      <t>4.1 La educación, la formación y los ejercicios forman parte de las actividades de planificación de la preparación de una organización.</t>
    </r>
  </si>
  <si>
    <r>
      <rPr>
        <sz val="11"/>
        <color rgb="FF000000"/>
        <rFont val="Calibri"/>
        <family val="2"/>
      </rPr>
      <t>5 El grado de preparación se evalúa mediante ejercicios de simulación.</t>
    </r>
  </si>
  <si>
    <r>
      <rPr>
        <sz val="11"/>
        <color rgb="FF000000"/>
        <rFont val="Calibri"/>
        <family val="2"/>
      </rPr>
      <t>5.1 Las organizaciones asociadas pertinentes participan en ejercicios para comprender mejor los planes de respuesta de los demás.</t>
    </r>
  </si>
  <si>
    <r>
      <rPr>
        <sz val="11"/>
        <color rgb="FF000000"/>
        <rFont val="Calibri"/>
        <family val="2"/>
      </rPr>
      <t>6 La formación, los ejercicios y las revisiones de incidentes se utilizan para comprender y mejorar los procedimientos de gestión del riesgo y para reforzar las capacidades.</t>
    </r>
  </si>
  <si>
    <r>
      <rPr>
        <sz val="11"/>
        <color rgb="FF000000"/>
        <rFont val="Calibri"/>
        <family val="2"/>
      </rPr>
      <t>6.1 Los ejercicios se basan en un escenario y se adaptan al entorno (por ejemplo, local, regional, nacional e internacional).</t>
    </r>
  </si>
  <si>
    <r>
      <rPr>
        <sz val="11"/>
        <color rgb="FF000000"/>
        <rFont val="Calibri"/>
        <family val="2"/>
      </rPr>
      <t>6.2 Para realizar un ejercicio de simulación con éxito, se otorga al grupo de planificación un mandato claro y la autoridad para planificar, realizar y evaluar el ejercicio.</t>
    </r>
  </si>
  <si>
    <r>
      <rPr>
        <sz val="11"/>
        <color rgb="FF000000"/>
        <rFont val="Calibri"/>
        <family val="2"/>
      </rPr>
      <t>6.3 El objetivo de un ejercicio de simulación es identificar ámbitos de mejora.</t>
    </r>
  </si>
  <si>
    <r>
      <rPr>
        <sz val="11"/>
        <color rgb="FF000000"/>
        <rFont val="Calibri"/>
        <family val="2"/>
      </rPr>
      <t>7 Se realizan ejercicios para comprobar la funcionalidad real de las capacidades esenciales del RSI.</t>
    </r>
  </si>
  <si>
    <r>
      <rPr>
        <sz val="11"/>
        <color rgb="FF000000"/>
        <rFont val="Calibri"/>
        <family val="2"/>
      </rPr>
      <t>8 Se evalúan las metas y los objetivos iniciales de los ejercicios de educación, formación y simulación y se documentan las lecciones aprendidas en un informe.</t>
    </r>
  </si>
  <si>
    <r>
      <rPr>
        <b/>
        <sz val="11"/>
        <color rgb="FFFFFFFF"/>
        <rFont val="Calibri"/>
        <family val="2"/>
      </rPr>
      <t>D3: Capacidad de apoyo: vigilancia</t>
    </r>
  </si>
  <si>
    <r>
      <rPr>
        <b/>
        <sz val="11"/>
        <color rgb="FF000000"/>
        <rFont val="Calibri"/>
        <family val="2"/>
      </rPr>
      <t>BSI</t>
    </r>
  </si>
  <si>
    <r>
      <rPr>
        <b/>
        <sz val="11"/>
        <color rgb="FF000000"/>
        <rFont val="Calibri"/>
        <family val="2"/>
      </rPr>
      <t>CSI</t>
    </r>
  </si>
  <si>
    <r>
      <rPr>
        <sz val="11"/>
        <color rgb="FF000000"/>
        <rFont val="Calibri"/>
        <family val="2"/>
      </rPr>
      <t>1 Existe un sistema de vigilancia basado en indicadores.</t>
    </r>
  </si>
  <si>
    <r>
      <rPr>
        <sz val="11"/>
        <color rgb="FF000000"/>
        <rFont val="Calibri"/>
        <family val="2"/>
      </rPr>
      <t>1.1 Estos indicadores se definen en protocolos para permitir un seguimiento oportuno.</t>
    </r>
  </si>
  <si>
    <r>
      <rPr>
        <sz val="11"/>
        <color rgb="FF000000"/>
        <rFont val="Calibri"/>
        <family val="2"/>
      </rPr>
      <t>2 Existe un sistema de</t>
    </r>
    <r>
      <rPr>
        <sz val="11"/>
        <color rgb="FF000000"/>
        <rFont val="Calibri"/>
        <family val="2"/>
      </rPr>
      <t xml:space="preserve"> i</t>
    </r>
    <r>
      <rPr>
        <sz val="11"/>
        <color rgb="FF000000"/>
        <rFont val="Calibri"/>
        <family val="2"/>
      </rPr>
      <t>nformación sobre epidemias.</t>
    </r>
  </si>
  <si>
    <r>
      <rPr>
        <sz val="11"/>
        <color rgb="FF000000"/>
        <rFont val="Calibri"/>
        <family val="2"/>
      </rPr>
      <t>2.1 Los eventos de salud pública se definen en los protocolos para permitir un seguimiento oportuno.</t>
    </r>
  </si>
  <si>
    <r>
      <rPr>
        <sz val="11"/>
        <color rgb="FF000000"/>
        <rFont val="Calibri"/>
        <family val="2"/>
      </rPr>
      <t>2.2 El sistema de vigilancia proporciona informes en tiempo real de los datos de vigilancia.</t>
    </r>
  </si>
  <si>
    <r>
      <rPr>
        <sz val="11"/>
        <color rgb="FF000000"/>
        <rFont val="Calibri"/>
        <family val="2"/>
      </rPr>
      <t>2.3 El sistema de vigilancia es sensible y flexible, para detectar casos o eventos iniciales.</t>
    </r>
  </si>
  <si>
    <r>
      <rPr>
        <sz val="11"/>
        <color rgb="FF000000"/>
        <rFont val="Calibri"/>
        <family val="2"/>
      </rPr>
      <t xml:space="preserve">2.4 El sistema de vigilancia obtiene información de una amplia variedad de recursos diferentes y fiables. </t>
    </r>
  </si>
  <si>
    <r>
      <rPr>
        <sz val="11"/>
        <color rgb="FF000000"/>
        <rFont val="Calibri"/>
        <family val="2"/>
      </rPr>
      <t>2.5 La red de vigilancia incluye información de los sistemas de vigilancia veterinaria.</t>
    </r>
  </si>
  <si>
    <r>
      <rPr>
        <sz val="11"/>
        <color rgb="FF000000"/>
        <rFont val="Calibri"/>
        <family val="2"/>
      </rPr>
      <t>2.6 La red de vigilancia incluye información de sistemas de vigilancia entomológica.</t>
    </r>
  </si>
  <si>
    <r>
      <rPr>
        <sz val="11"/>
        <color rgb="FF000000"/>
        <rFont val="Calibri"/>
        <family val="2"/>
      </rPr>
      <t>2.7 La red de vigilancia incluye información de sistemas de vigilancia medioambiental.</t>
    </r>
  </si>
  <si>
    <r>
      <rPr>
        <sz val="11"/>
        <color rgb="FF000000"/>
        <rFont val="Calibri"/>
        <family val="2"/>
      </rPr>
      <t>2.8 La red de vigilancia incluye información de sistemas de vigilancia meteorológica.</t>
    </r>
  </si>
  <si>
    <r>
      <rPr>
        <sz val="11"/>
        <color rgb="FF000000"/>
        <rFont val="Calibri"/>
        <family val="2"/>
      </rPr>
      <t>2.9 La red de vigilancia incluye información de sistemas de vigilancia microbiológica.</t>
    </r>
  </si>
  <si>
    <r>
      <rPr>
        <sz val="11"/>
        <color rgb="FF000000"/>
        <rFont val="Calibri"/>
        <family val="2"/>
      </rPr>
      <t>3 El sistema de vigilancia genera una señal de alerta temprana de un posible evento que afecte a la salud pública.</t>
    </r>
  </si>
  <si>
    <r>
      <rPr>
        <sz val="11"/>
        <color rgb="FF000000"/>
        <rFont val="Calibri"/>
        <family val="2"/>
      </rPr>
      <t xml:space="preserve">4 Se ha establecido la participación en redes de vigilancia de la UE. </t>
    </r>
  </si>
  <si>
    <r>
      <rPr>
        <sz val="11"/>
        <color rgb="FF000000"/>
        <rFont val="Calibri"/>
        <family val="2"/>
      </rPr>
      <t>5 El sistema de vigilancia cumple las normas de la UE y de la OMS con respecto a los datos epidemiológicos de todas las enfermedades sujetas vigilancia de la UE, sus definiciones de casos y los protocolos de notificación.</t>
    </r>
  </si>
  <si>
    <r>
      <rPr>
        <sz val="11"/>
        <color rgb="FF000000"/>
        <rFont val="Calibri"/>
        <family val="2"/>
      </rPr>
      <t>6 Los datos de vigilancia se comunican de forma sistemática y regular a los sectores y partes interesadas pertinentes.</t>
    </r>
  </si>
  <si>
    <r>
      <rPr>
        <sz val="11"/>
        <color rgb="FF000000"/>
        <rFont val="Calibri"/>
        <family val="2"/>
      </rPr>
      <t>6.1 Todos los sistemas de vigilancia pertinentes están integrados en una red que intercambia información de manera sistemática.</t>
    </r>
  </si>
  <si>
    <r>
      <rPr>
        <sz val="11"/>
        <color rgb="FF000000"/>
        <rFont val="Calibri"/>
        <family val="2"/>
      </rPr>
      <t>6.2 Existen redes y protocolos de notificación.</t>
    </r>
  </si>
  <si>
    <r>
      <rPr>
        <sz val="11"/>
        <color rgb="FF000000"/>
        <rFont val="Calibri"/>
        <family val="2"/>
      </rPr>
      <t>6.3 El sistema de vigilancia puede proporcionar la información necesaria para informar y recomendar la respuesta.</t>
    </r>
  </si>
  <si>
    <r>
      <rPr>
        <b/>
        <sz val="11"/>
        <color rgb="FFFFFFFF"/>
        <rFont val="Calibri"/>
        <family val="2"/>
      </rPr>
      <t>D4: Capacidad de apoyo: valoración de riesgos</t>
    </r>
  </si>
  <si>
    <r>
      <rPr>
        <b/>
        <sz val="11"/>
        <color rgb="FF000000"/>
        <rFont val="Calibri"/>
        <family val="2"/>
      </rPr>
      <t>BSI</t>
    </r>
  </si>
  <si>
    <r>
      <rPr>
        <b/>
        <sz val="11"/>
        <color rgb="FF000000"/>
        <rFont val="Calibri"/>
        <family val="2"/>
      </rPr>
      <t>CSI</t>
    </r>
  </si>
  <si>
    <r>
      <rPr>
        <sz val="11"/>
        <color rgb="FF000000"/>
        <rFont val="Calibri"/>
        <family val="2"/>
      </rPr>
      <t>1 Las alertas y las alertas tempranas se evalúan basándose en un análisis conjunto de la vigilancia y otros datos disponibles.</t>
    </r>
  </si>
  <si>
    <r>
      <rPr>
        <sz val="11"/>
        <color rgb="FF000000"/>
        <rFont val="Calibri"/>
        <family val="2"/>
      </rPr>
      <t>2 Se crea un equipo de valoración de riesgos para evaluar los riesgos de un (posible) evento que afecte a la salud pública.</t>
    </r>
  </si>
  <si>
    <r>
      <rPr>
        <sz val="11"/>
        <color rgb="FF000000"/>
        <rFont val="Calibri"/>
        <family val="2"/>
      </rPr>
      <t>2.1 El equipo de valoración de riesgos incluye conocimientos especializados adicionales (por ejemplo, toxicología, salud animal, seguridad alimentaria, etc.).</t>
    </r>
  </si>
  <si>
    <r>
      <rPr>
        <sz val="11"/>
        <color rgb="FF000000"/>
        <rFont val="Calibri"/>
        <family val="2"/>
      </rPr>
      <t>2.2 Basándose en las características de la enfermedad, el equipo de valoración de riesgos decide con qué frecuencia debe actualizarse la valoración de riesgos.</t>
    </r>
  </si>
  <si>
    <r>
      <rPr>
        <sz val="11"/>
        <color rgb="FF000000"/>
        <rFont val="Calibri"/>
        <family val="2"/>
      </rPr>
      <t>2.3 El nivel de riesgo asignado a un evento se basa en el riesgo supuesto (o conocido).</t>
    </r>
  </si>
  <si>
    <r>
      <rPr>
        <sz val="11"/>
        <color rgb="FF000000"/>
        <rFont val="Calibri"/>
        <family val="2"/>
      </rPr>
      <t>2.4 El nivel de riesgo asignado a un evento se basa en la posible exposición al riesgo.</t>
    </r>
  </si>
  <si>
    <r>
      <rPr>
        <sz val="11"/>
        <color rgb="FF000000"/>
        <rFont val="Calibri"/>
        <family val="2"/>
      </rPr>
      <t>2.5 El nivel de riesgo asignado a un evento se basa en el contexto en el que se produce el evento.</t>
    </r>
  </si>
  <si>
    <r>
      <rPr>
        <sz val="11"/>
        <color rgb="FF000000"/>
        <rFont val="Calibri"/>
        <family val="2"/>
      </rPr>
      <t>2.6 El nivel de riesgo asignado se basa en las características de la enfermedad (por ejemplo, número de casos/muertes, proporción de enfermedad grave en la población, grupos clínicos más afectados, etc.).</t>
    </r>
  </si>
  <si>
    <r>
      <rPr>
        <sz val="11"/>
        <color rgb="FF000000"/>
        <rFont val="Calibri"/>
        <family val="2"/>
      </rPr>
      <t>2.7 El nivel de riesgo asignado se basa en la capacidad de servicio (por ejemplo, número de pacientes atendidos en los servicios de atención primaria/hospitalizados y en tratamiento especializado en cuidados intensivos).</t>
    </r>
  </si>
  <si>
    <r>
      <rPr>
        <sz val="11"/>
        <color rgb="FF000000"/>
        <rFont val="Calibri"/>
        <family val="2"/>
      </rPr>
      <t>3 Las valoraciones de riesgos se utilizan para facilitar la planificación de la preparación y las actividades de respuesta.</t>
    </r>
  </si>
  <si>
    <r>
      <rPr>
        <sz val="11"/>
        <color rgb="FF000000"/>
        <rFont val="Calibri"/>
        <family val="2"/>
      </rPr>
      <t>3.1 Se utilizan preguntas claramente definidas como parte de la valoración de riesgos para ayudar a identificar actividades prioritarias.</t>
    </r>
  </si>
  <si>
    <r>
      <rPr>
        <sz val="11"/>
        <color rgb="FF000000"/>
        <rFont val="Calibri"/>
        <family val="2"/>
      </rPr>
      <t>3.2 La valoración de riesgos se utiliza para identificar áreas de riesgo.</t>
    </r>
  </si>
  <si>
    <r>
      <rPr>
        <sz val="11"/>
        <color rgb="FF000000"/>
        <rFont val="Calibri"/>
        <family val="2"/>
      </rPr>
      <t>3.3 Las valoraciones de riesgos se utilizan para identificar a las poblaciones de riesgo.</t>
    </r>
  </si>
  <si>
    <r>
      <rPr>
        <sz val="11"/>
        <color rgb="FF000000"/>
        <rFont val="Calibri"/>
        <family val="2"/>
      </rPr>
      <t>3.4 Las valoraciones de riesgos se utilizan para identificar e implicar a socios operativos.</t>
    </r>
  </si>
  <si>
    <r>
      <rPr>
        <sz val="11"/>
        <color rgb="FF000000"/>
        <rFont val="Calibri"/>
        <family val="2"/>
      </rPr>
      <t>3.5 Las evaluaciones de riesgos se utilizan para identificar e implicar a los principales socios políticos.</t>
    </r>
  </si>
  <si>
    <r>
      <rPr>
        <sz val="11"/>
        <color rgb="FF000000"/>
        <rFont val="Calibri"/>
        <family val="2"/>
      </rPr>
      <t>3.6 La caracterización del riesgo incorpora información de modelos cuantitativos, si están disponibles y son accesibles.</t>
    </r>
  </si>
  <si>
    <r>
      <rPr>
        <sz val="11"/>
        <color rgb="FF000000"/>
        <rFont val="Calibri"/>
        <family val="2"/>
      </rPr>
      <t>3.7 La caracterización del riesgo incorpora opiniones de expertos.</t>
    </r>
  </si>
  <si>
    <r>
      <rPr>
        <b/>
        <sz val="11"/>
        <color rgb="FFFFFFFF"/>
        <rFont val="Calibri"/>
        <family val="2"/>
      </rPr>
      <t>D5: Gestión de la respuesta al evento</t>
    </r>
  </si>
  <si>
    <r>
      <rPr>
        <b/>
        <sz val="11"/>
        <color rgb="FF000000"/>
        <rFont val="Calibri"/>
        <family val="2"/>
      </rPr>
      <t>BSI</t>
    </r>
  </si>
  <si>
    <r>
      <rPr>
        <b/>
        <sz val="11"/>
        <color rgb="FF000000"/>
        <rFont val="Calibri"/>
        <family val="2"/>
      </rPr>
      <t>CSI</t>
    </r>
  </si>
  <si>
    <r>
      <rPr>
        <sz val="11"/>
        <color rgb="FF000000"/>
        <rFont val="Calibri"/>
        <family val="2"/>
      </rPr>
      <t>1 Existen procedimientos específicos para la activación y la desactivación («cese») de la respuesta de emergencia sanitaria.</t>
    </r>
  </si>
  <si>
    <r>
      <rPr>
        <sz val="11"/>
        <color rgb="FF000000"/>
        <rFont val="Calibri"/>
        <family val="2"/>
      </rPr>
      <t>1.1 Las decisiones de respuesta tienen en cuenta los siguientes principios: precaución, proporcionalidad y flexibilidad.</t>
    </r>
  </si>
  <si>
    <r>
      <rPr>
        <sz val="11"/>
        <color rgb="FF000000"/>
        <rFont val="Calibri"/>
        <family val="2"/>
      </rPr>
      <t>2 Las normas de prevención y control de infecciones se establecen y funcionan a nivel nacional y hospitalario.</t>
    </r>
  </si>
  <si>
    <r>
      <rPr>
        <sz val="11"/>
        <color rgb="FF000000"/>
        <rFont val="Calibri"/>
        <family val="2"/>
      </rPr>
      <t>2.1 Los profesionales sanitarios aplican medidas de seguridad para la manipulación de sustancias patógenas.</t>
    </r>
  </si>
  <si>
    <r>
      <rPr>
        <sz val="11"/>
        <color rgb="FF000000"/>
        <rFont val="Calibri"/>
        <family val="2"/>
      </rPr>
      <t>3 Se dispone de servicios de laboratorio para realizar pruebas de amenazas prioritarias para la salud.</t>
    </r>
  </si>
  <si>
    <r>
      <rPr>
        <sz val="11"/>
        <color rgb="FF000000"/>
        <rFont val="Calibri"/>
        <family val="2"/>
      </rPr>
      <t>3.1 Se aplican e implementan prácticas de laboratorio de bioseguridad y bioprotección (gestión de riesgos biológicos).</t>
    </r>
  </si>
  <si>
    <r>
      <rPr>
        <sz val="11"/>
        <color rgb="FF000000"/>
        <rFont val="Calibri"/>
        <family val="2"/>
      </rPr>
      <t>4 Existe un programa operativo de emergencia que incluye un Centro de Operaciones de Emergencia, Procedimientos y Planes Operativos y la capacidad para activar las operaciones de emergencia.</t>
    </r>
  </si>
  <si>
    <r>
      <rPr>
        <sz val="11"/>
        <color rgb="FF000000"/>
        <rFont val="Calibri"/>
        <family val="2"/>
      </rPr>
      <t>5 Existe una estructura de mando y control probada con funciones y responsabilidades claras.</t>
    </r>
  </si>
  <si>
    <r>
      <rPr>
        <sz val="11"/>
        <color rgb="FF000000"/>
        <rFont val="Calibri"/>
        <family val="2"/>
      </rPr>
      <t>5.1 La coordinación, el mando y el control se basan en la infraestructura establecida.</t>
    </r>
  </si>
  <si>
    <r>
      <rPr>
        <sz val="11"/>
        <color rgb="FF000000"/>
        <rFont val="Calibri"/>
        <family val="2"/>
      </rPr>
      <t>5.2 La coordinación, el mando y el control se refuerzan de manera continua.</t>
    </r>
  </si>
  <si>
    <r>
      <rPr>
        <sz val="11"/>
        <color rgb="FF000000"/>
        <rFont val="Calibri"/>
        <family val="2"/>
      </rPr>
      <t>5.3 Se establecen procedimientos para coordinar a todos los socios relevantes del sistema sanitario, como servicios de salud pública, servicios sanitarios y de salud mental/del comportamiento.</t>
    </r>
  </si>
  <si>
    <r>
      <rPr>
        <sz val="11"/>
        <color rgb="FF000000"/>
        <rFont val="Calibri"/>
        <family val="2"/>
      </rPr>
      <t>5.4 La coordinación incluye la asistencia a la población y la movilización de recursos.</t>
    </r>
  </si>
  <si>
    <r>
      <rPr>
        <sz val="11"/>
        <color rgb="FF000000"/>
        <rFont val="Calibri"/>
        <family val="2"/>
      </rPr>
      <t>5.5 La coordinación incluye la activación de redes de apoyo, grupos consultivos, redes de socios y comunicación.</t>
    </r>
  </si>
  <si>
    <r>
      <rPr>
        <sz val="11"/>
        <color rgb="FF000000"/>
        <rFont val="Calibri"/>
        <family val="2"/>
      </rPr>
      <t>5.6 El sistema de salud pública cuenta con el apoyo de equipos de gestión de crisis en todos los niveles.</t>
    </r>
  </si>
  <si>
    <r>
      <rPr>
        <sz val="11"/>
        <color rgb="FF000000"/>
        <rFont val="Calibri"/>
        <family val="2"/>
      </rPr>
      <t>5.7 La respuesta prevista en términos de comportamiento (por ejemplo, niveles de preocupación experimentados por la población) se tiene en cuenta en el proceso de toma de decisiones.</t>
    </r>
  </si>
  <si>
    <r>
      <rPr>
        <sz val="11"/>
        <color rgb="FF000000"/>
        <rFont val="Calibri"/>
        <family val="2"/>
      </rPr>
      <t>6 Se establecen procedimientos de coordinación de actividades multisectoriales entre los ministerios y los sectores.</t>
    </r>
  </si>
  <si>
    <r>
      <rPr>
        <sz val="11"/>
        <color rgb="FF000000"/>
        <rFont val="Calibri"/>
        <family val="2"/>
      </rPr>
      <t>7 Se ha establecido una respuesta rápida multidisciplinar y multisectorial,</t>
    </r>
    <r>
      <rPr>
        <sz val="11"/>
        <color rgb="FF000000"/>
        <rFont val="Calibri"/>
        <family val="2"/>
      </rPr>
      <t xml:space="preserve"> </t>
    </r>
    <r>
      <rPr>
        <sz val="11"/>
        <color rgb="FF000000"/>
        <rFont val="Calibri"/>
        <family val="2"/>
      </rPr>
      <t>que está disponible las 24 horas del día, los 7 días de la semana. </t>
    </r>
  </si>
  <si>
    <r>
      <rPr>
        <sz val="11"/>
        <color rgb="FF000000"/>
        <rFont val="Calibri"/>
        <family val="2"/>
      </rPr>
      <t>7.1 Se han establecido procedimientos para productos médicos de respuesta sanitaria, incluidas la aplicación y la administración.</t>
    </r>
  </si>
  <si>
    <r>
      <rPr>
        <sz val="11"/>
        <color rgb="FF000000"/>
        <rFont val="Calibri"/>
        <family val="2"/>
      </rPr>
      <t>7.2 Existen procedimientos para enviar y recibir productos médicos de respuesta sanitaria durante una emergencia de salud pública.</t>
    </r>
  </si>
  <si>
    <r>
      <rPr>
        <sz val="11"/>
        <color rgb="FF000000"/>
        <rFont val="Calibri"/>
        <family val="2"/>
      </rPr>
      <t>7.3 Se han establecido y están funcionando procedimientos para responder a las enfermedades de transmisión alimentaria y la contaminación de alimentos.</t>
    </r>
  </si>
  <si>
    <r>
      <rPr>
        <sz val="11"/>
        <color rgb="FF000000"/>
        <rFont val="Calibri"/>
        <family val="2"/>
      </rPr>
      <t>7.4 Se han establecido y están funcionando técnicas de respuesta a zoonosis y zoonosis potenciales.</t>
    </r>
  </si>
  <si>
    <r>
      <rPr>
        <sz val="11"/>
        <color rgb="FF000000"/>
        <rFont val="Calibri"/>
        <family val="2"/>
      </rPr>
      <t>7.5 En las zonas receptivas a la transmisión de arbovirus se desarrollan procedimientos normalizados de trabajo para investigaciones de campo y medidas rápidas de lucha contra los vectores de enfermedades.</t>
    </r>
  </si>
  <si>
    <r>
      <rPr>
        <sz val="11"/>
        <color rgb="FF000000"/>
        <rFont val="Calibri"/>
        <family val="2"/>
      </rPr>
      <t>7.6 Existen sistemas de salud pública, sanitarios y de salud mental/del comportamiento que respaldan la recuperación.</t>
    </r>
  </si>
  <si>
    <r>
      <rPr>
        <sz val="11"/>
        <color rgb="FF000000"/>
        <rFont val="Calibri"/>
        <family val="2"/>
      </rPr>
      <t>7.7 Existe un protocolo de evacuación médica para los encuestados que están prestando asistencia en una emergencia de salud pública en el extranjero.</t>
    </r>
  </si>
  <si>
    <r>
      <rPr>
        <sz val="11"/>
        <color rgb="FF000000"/>
        <rFont val="Calibri"/>
        <family val="2"/>
      </rPr>
      <t>8 Basándose en los datos de supervisión recogidos, se evalúa con frecuencia la eficacia de las actividades de respuesta.</t>
    </r>
  </si>
  <si>
    <r>
      <rPr>
        <sz val="11"/>
        <color rgb="FF000000"/>
        <rFont val="Calibri"/>
        <family val="2"/>
      </rPr>
      <t>8.1 Las actividades de respuesta se adaptan constantemente a la nueva situación.</t>
    </r>
  </si>
  <si>
    <r>
      <rPr>
        <sz val="11"/>
        <color rgb="FF000000"/>
        <rFont val="Calibri"/>
        <family val="2"/>
      </rPr>
      <t xml:space="preserve">8.2 Los sistemas de supervisión de la salud se refuerzan durante un evento. </t>
    </r>
  </si>
  <si>
    <r>
      <rPr>
        <sz val="11"/>
        <color rgb="FF000000"/>
        <rFont val="Calibri"/>
        <family val="2"/>
      </rPr>
      <t>8.3 Durante el evento se evalúan con frecuencia datos de supervisión sanitaria relacionados con el evento.</t>
    </r>
  </si>
  <si>
    <r>
      <rPr>
        <sz val="11"/>
        <color rgb="FF000000"/>
        <rFont val="Calibri"/>
        <family val="2"/>
      </rPr>
      <t>8.4 Los sistemas de supervisión sanitaria supervisan la evolución del evento (por ejemplo, distribución geográfica o temporal).</t>
    </r>
  </si>
  <si>
    <r>
      <rPr>
        <sz val="11"/>
        <color rgb="FF000000"/>
        <rFont val="Calibri"/>
        <family val="2"/>
      </rPr>
      <t>8.5 Los sistemas de supervisión sanitaria supervisan el funcionamiento de los servicios esenciales.</t>
    </r>
  </si>
  <si>
    <r>
      <rPr>
        <sz val="11"/>
        <color rgb="FF000000"/>
        <rFont val="Calibri"/>
        <family val="2"/>
      </rPr>
      <t>8.6 Los sistemas de supervisión sanitaria están vinculados a laboratorios e instalaciones sanitarias.</t>
    </r>
  </si>
  <si>
    <r>
      <rPr>
        <sz val="11"/>
        <color rgb="FF000000"/>
        <rFont val="Calibri"/>
        <family val="2"/>
      </rPr>
      <t>9 Se desarrolla una estrategia de comunicación exhaustiva para implicar a todas las partes interesadas pertinentes, como profesionales sanitarios, medios de comunicación, público, sectores no sanitarios, etc.</t>
    </r>
  </si>
  <si>
    <r>
      <rPr>
        <sz val="11"/>
        <color rgb="FF000000"/>
        <rFont val="Calibri"/>
        <family val="2"/>
      </rPr>
      <t>9.1 Se identifican claramente las cadenas de responsabilidad para garantizar una comunicación eficaz a escala nacional e internacional.</t>
    </r>
  </si>
  <si>
    <r>
      <rPr>
        <sz val="11"/>
        <color rgb="FF000000"/>
        <rFont val="Calibri"/>
        <family val="2"/>
      </rPr>
      <t>9.2 Todas las partes interesadas pertinentes están implicadas y bien informadas antes, durante y después de un evento.</t>
    </r>
  </si>
  <si>
    <r>
      <rPr>
        <sz val="11"/>
        <color rgb="FF000000"/>
        <rFont val="Calibri"/>
        <family val="2"/>
      </rPr>
      <t>9.3 Durante un evento, se coordinan y normalizan los mensajes esenciales facilitados por las diferentes autoridades.</t>
    </r>
  </si>
  <si>
    <r>
      <rPr>
        <sz val="11"/>
        <color rgb="FF000000"/>
        <rFont val="Calibri"/>
        <family val="2"/>
      </rPr>
      <t>9.4 La información sobre la evolución del evento se comunica a las partes interesadas pertinentes y al público en general.</t>
    </r>
  </si>
  <si>
    <r>
      <rPr>
        <sz val="11"/>
        <color rgb="FF000000"/>
        <rFont val="Calibri"/>
        <family val="2"/>
      </rPr>
      <t>9.5 Se identifica, localiza y supervisan las redes de comunicación críticas.</t>
    </r>
  </si>
  <si>
    <r>
      <rPr>
        <sz val="11"/>
        <color rgb="FF000000"/>
        <rFont val="Calibri"/>
        <family val="2"/>
      </rPr>
      <t>9.6 Se prepara material informativo específico para diferentes partes interesadas (por ejemplo, definiciones simplificadas de casos para uso del colectivo).</t>
    </r>
  </si>
  <si>
    <r>
      <rPr>
        <sz val="11"/>
        <color rgb="FF000000"/>
        <rFont val="Calibri"/>
        <family val="2"/>
      </rPr>
      <t>10 Durante un evento, una autoridad que inspire confianza difunde mensajes coherentes.</t>
    </r>
  </si>
  <si>
    <r>
      <rPr>
        <sz val="11"/>
        <color rgb="FF000000"/>
        <rFont val="Calibri"/>
        <family val="2"/>
      </rPr>
      <t>10.1 La información relacionada con un evento se difunde entre todas las partes interesadas pertinentes del sector sanitario.</t>
    </r>
  </si>
  <si>
    <r>
      <rPr>
        <sz val="11"/>
        <color rgb="FF000000"/>
        <rFont val="Calibri"/>
        <family val="2"/>
      </rPr>
      <t>10.2 La información relacionada con un evento se difunde entre todas las partes interesadas pertinentes de sectores no sanitarios.</t>
    </r>
  </si>
  <si>
    <r>
      <rPr>
        <sz val="11"/>
        <color rgb="FF000000"/>
        <rFont val="Calibri"/>
        <family val="2"/>
      </rPr>
      <t>11 Se establece una respuesta de salud pública eficaz en los puntos de entrada conforme a lo dispuesto en el RSI.</t>
    </r>
  </si>
  <si>
    <r>
      <rPr>
        <sz val="11"/>
        <color rgb="FF000000"/>
        <rFont val="Calibri"/>
        <family val="2"/>
      </rPr>
      <t>11.1 Los procedimientos de gestión de casos se aplican a los riesgos pertinentes del RSI.</t>
    </r>
  </si>
  <si>
    <r>
      <rPr>
        <sz val="11"/>
        <color rgb="FF000000"/>
        <rFont val="Calibri"/>
        <family val="2"/>
      </rPr>
      <t>11.2 Se cumplen las obligaciones del RSI en relación con los puntos de entrada.</t>
    </r>
  </si>
  <si>
    <r>
      <rPr>
        <sz val="11"/>
        <color rgb="FF000000"/>
        <rFont val="Calibri"/>
        <family val="2"/>
      </rPr>
      <t>12 La información relacionada con un evento se difunde al público, con el fin de explicar el foco, para generar confianza y reducir al mínimo el riesgo de infección.</t>
    </r>
  </si>
  <si>
    <r>
      <rPr>
        <sz val="11"/>
        <color rgb="FF000000"/>
        <rFont val="Calibri"/>
        <family val="2"/>
      </rPr>
      <t>12.1 La comunicación al público está armonizada con otras organizaciones nacionales e internacionales.</t>
    </r>
  </si>
  <si>
    <r>
      <rPr>
        <sz val="11"/>
        <color rgb="FF000000"/>
        <rFont val="Calibri"/>
        <family val="2"/>
      </rPr>
      <t>12.2 Se crean mensajes clave para la comunicación pública.</t>
    </r>
  </si>
  <si>
    <r>
      <rPr>
        <sz val="11"/>
        <color rgb="FF000000"/>
        <rFont val="Calibri"/>
        <family val="2"/>
      </rPr>
      <t>12.3 La información al público es significativa, pertinente y oportuna.</t>
    </r>
  </si>
  <si>
    <r>
      <rPr>
        <sz val="11"/>
        <color rgb="FF000000"/>
        <rFont val="Calibri"/>
        <family val="2"/>
      </rPr>
      <t xml:space="preserve">12.4 La información al público es abierta y transparente. </t>
    </r>
  </si>
  <si>
    <r>
      <rPr>
        <sz val="11"/>
        <color rgb="FF000000"/>
        <rFont val="Calibri"/>
        <family val="2"/>
      </rPr>
      <t>12.5 La información al público tiene en cuenta las percepciones que el público tiene del riesgo.</t>
    </r>
  </si>
  <si>
    <r>
      <rPr>
        <sz val="11"/>
        <color rgb="FF000000"/>
        <rFont val="Calibri"/>
        <family val="2"/>
      </rPr>
      <t>12.6 La comunicación al público tiene en cuenta características de la población como el idioma, los aspectos sociales, religiosos, culturales, políticos y/o económicos.</t>
    </r>
  </si>
  <si>
    <r>
      <rPr>
        <b/>
        <sz val="11"/>
        <color rgb="FFFFFFFF"/>
        <rFont val="Calibri"/>
        <family val="2"/>
      </rPr>
      <t>D6: Revisión posterior al evento</t>
    </r>
  </si>
  <si>
    <r>
      <rPr>
        <b/>
        <sz val="11"/>
        <color rgb="FF000000"/>
        <rFont val="Calibri"/>
        <family val="2"/>
      </rPr>
      <t>BSI</t>
    </r>
  </si>
  <si>
    <r>
      <rPr>
        <b/>
        <sz val="11"/>
        <color rgb="FF000000"/>
        <rFont val="Calibri"/>
        <family val="2"/>
      </rPr>
      <t>CSI</t>
    </r>
  </si>
  <si>
    <r>
      <rPr>
        <sz val="11"/>
        <color rgb="FF000000"/>
        <rFont val="Calibri"/>
        <family val="2"/>
      </rPr>
      <t>1 El grado de preparación se evalúa sobre la base de eventos que afectan a la salud pública.</t>
    </r>
  </si>
  <si>
    <r>
      <rPr>
        <sz val="11"/>
        <color rgb="FF000000"/>
        <rFont val="Calibri"/>
        <family val="2"/>
      </rPr>
      <t>1.1 La preparación es objeto de una evaluación independiente.</t>
    </r>
  </si>
  <si>
    <r>
      <rPr>
        <sz val="11"/>
        <color rgb="FF000000"/>
        <rFont val="Calibri"/>
        <family val="2"/>
      </rPr>
      <t>2 Las revisiones posteriores al evento forman parte de las actividades de planificación de la preparación de la organización.</t>
    </r>
  </si>
  <si>
    <r>
      <rPr>
        <sz val="11"/>
        <color rgb="FF000000"/>
        <rFont val="Calibri"/>
        <family val="2"/>
      </rPr>
      <t>2.1 Las revisiones posteriores al evento se realizarán lo antes posible después del evento.</t>
    </r>
  </si>
  <si>
    <r>
      <rPr>
        <sz val="11"/>
        <color rgb="FF000000"/>
        <rFont val="Calibri"/>
        <family val="2"/>
      </rPr>
      <t>2.2 Las revisiones posteriores al evento son de naturaleza cualitativa.</t>
    </r>
  </si>
  <si>
    <r>
      <rPr>
        <sz val="11"/>
        <color rgb="FF000000"/>
        <rFont val="Calibri"/>
        <family val="2"/>
      </rPr>
      <t>2.3 Las revisiones posteriores al evento consisten en una auditoría interna en la que intervienen todas las partes interesadas nacionales responsables de las funciones esenciales de la salud pública.</t>
    </r>
  </si>
  <si>
    <r>
      <rPr>
        <sz val="11"/>
        <color rgb="FF000000"/>
        <rFont val="Calibri"/>
        <family val="2"/>
      </rPr>
      <t>2.4 Las revisiones posteriores al evento consisten en una revisión externa por pares, en la que se invita a participar a otro Estado parte del RSI, a la secretaría de la OMS y a los organismos pertinentes de la UE.</t>
    </r>
  </si>
  <si>
    <r>
      <rPr>
        <sz val="11"/>
        <color rgb="FF000000"/>
        <rFont val="Calibri"/>
        <family val="2"/>
      </rPr>
      <t>3 Las lecciones aprendidas de todos los sectores pertinentes se registran de manera sistemática en los informes posteriores al evento.</t>
    </r>
  </si>
  <si>
    <r>
      <rPr>
        <b/>
        <sz val="11"/>
        <color rgb="FFFFFFFF"/>
        <rFont val="Calibri"/>
        <family val="2"/>
      </rPr>
      <t>D7: Aplicación de las lecciones aprendidas</t>
    </r>
  </si>
  <si>
    <r>
      <rPr>
        <b/>
        <sz val="11"/>
        <color rgb="FF000000"/>
        <rFont val="Calibri"/>
        <family val="2"/>
      </rPr>
      <t>BSI</t>
    </r>
  </si>
  <si>
    <r>
      <rPr>
        <b/>
        <sz val="11"/>
        <color rgb="FF000000"/>
        <rFont val="Calibri"/>
        <family val="2"/>
      </rPr>
      <t>CSI</t>
    </r>
  </si>
  <si>
    <r>
      <rPr>
        <sz val="11"/>
        <color rgb="FF000000"/>
        <rFont val="Calibri"/>
        <family val="2"/>
      </rPr>
      <t>1 Las experiencias y lecciones aprendidas, a partir de revisiones o ejercicios posteriores al evento, se utilizan para mejorar las actividades de preparación y respuesta.</t>
    </r>
  </si>
  <si>
    <r>
      <rPr>
        <sz val="11"/>
        <color rgb="FF000000"/>
        <rFont val="Calibri"/>
        <family val="2"/>
      </rPr>
      <t>2 Las experiencias y lecciones aprendidas, a partir de revisiones o ejercicios posteriores al evento, se utilizan en todos los sectores pertinentes.</t>
    </r>
  </si>
  <si>
    <r>
      <rPr>
        <sz val="11"/>
        <color rgb="FF000000"/>
        <rFont val="Calibri"/>
        <family val="2"/>
      </rPr>
      <t>3 Las experiencias y lecciones aprendidas, a partir de revisiones o ejercicios posteriores al evento, se utilizan para mejorar las políticas y la práctica.</t>
    </r>
  </si>
  <si>
    <r>
      <rPr>
        <sz val="11"/>
        <color rgb="FF000000"/>
        <rFont val="Calibri"/>
        <family val="2"/>
      </rPr>
      <t>3.1 Las experiencias y lecciones aprendidas, a partir de revisiones o ejercicios posteriores al evento, se comparten con la comunidad internacional.</t>
    </r>
  </si>
  <si>
    <r>
      <rPr>
        <sz val="11"/>
        <color rgb="FF000000"/>
        <rFont val="Calibri"/>
        <family val="2"/>
      </rPr>
      <t>3.2 Se anima al personal a escribir el resumen ejecutivo de un informe de evaluación en inglés para permitir una mayor difusión a la comunidad internacional.</t>
    </r>
  </si>
  <si>
    <r>
      <rPr>
        <b/>
        <sz val="14"/>
        <color rgb="FFFFFFFF"/>
        <rFont val="Calibri"/>
        <family val="2"/>
      </rPr>
      <t>Referencia cruzada HEPSA</t>
    </r>
  </si>
  <si>
    <r>
      <rPr>
        <b/>
        <sz val="14"/>
        <color rgb="FFFFFFFF"/>
        <rFont val="Calibri"/>
        <family val="2"/>
      </rPr>
      <t xml:space="preserve">OMS Un marco estratégico para la preparación para emergencias </t>
    </r>
  </si>
  <si>
    <r>
      <rPr>
        <b/>
        <sz val="14"/>
        <color rgb="FFFFFFFF"/>
        <rFont val="Calibri"/>
        <family val="2"/>
      </rPr>
      <t>Elementos de preparación a todos los niveles</t>
    </r>
  </si>
  <si>
    <r>
      <rPr>
        <b/>
        <sz val="11"/>
        <color rgb="FFFFFFFF"/>
        <rFont val="Calibri"/>
        <family val="2"/>
      </rPr>
      <t>Código de referencia</t>
    </r>
  </si>
  <si>
    <r>
      <rPr>
        <b/>
        <sz val="11"/>
        <color rgb="FFFFFFFF"/>
        <rFont val="Calibri"/>
        <family val="2"/>
      </rPr>
      <t>ELEMENTOS FUNDAMENTALES</t>
    </r>
  </si>
  <si>
    <r>
      <rPr>
        <b/>
        <sz val="11"/>
        <color rgb="FFFFFFFF"/>
        <rFont val="Calibri"/>
        <family val="2"/>
      </rPr>
      <t>COLECTIVO</t>
    </r>
  </si>
  <si>
    <r>
      <rPr>
        <b/>
        <sz val="11"/>
        <color rgb="FFFFFFFF"/>
        <rFont val="Calibri"/>
        <family val="2"/>
      </rPr>
      <t>NACIONAL/SUBNACIONAL/LOCAL</t>
    </r>
  </si>
  <si>
    <r>
      <rPr>
        <b/>
        <sz val="11"/>
        <color rgb="FFFFFFFF"/>
        <rFont val="Calibri"/>
        <family val="2"/>
      </rPr>
      <t>GLOBAL/REGIONAL</t>
    </r>
  </si>
  <si>
    <r>
      <rPr>
        <i/>
        <sz val="11"/>
        <rFont val="Calibri"/>
        <family val="2"/>
      </rPr>
      <t>Gobernanza</t>
    </r>
  </si>
  <si>
    <r>
      <rPr>
        <sz val="11"/>
        <color rgb="FF000000"/>
        <rFont val="Calibri"/>
        <family val="2"/>
      </rPr>
      <t>G.1</t>
    </r>
  </si>
  <si>
    <r>
      <rPr>
        <sz val="11"/>
        <color rgb="FF000000"/>
        <rFont val="Calibri"/>
        <family val="2"/>
      </rPr>
      <t>Políticas y legislación que integran la preparación para emergencias</t>
    </r>
  </si>
  <si>
    <r>
      <rPr>
        <sz val="11"/>
        <color rgb="FF000000"/>
        <rFont val="Calibri"/>
        <family val="2"/>
      </rPr>
      <t xml:space="preserve">• </t>
    </r>
    <r>
      <rPr>
        <sz val="11"/>
        <color rgb="FF000000"/>
        <rFont val="Calibri"/>
        <family val="2"/>
      </rPr>
      <t>Preparación del colectivo para emergencias reconocida en políticas y legislación</t>
    </r>
  </si>
  <si>
    <r>
      <rPr>
        <sz val="11"/>
        <color rgb="FF000000"/>
        <rFont val="Calibri"/>
        <family val="2"/>
      </rPr>
      <t xml:space="preserve">• </t>
    </r>
    <r>
      <rPr>
        <sz val="11"/>
        <color rgb="FF000000"/>
        <rFont val="Calibri"/>
        <family val="2"/>
      </rPr>
      <t>Integración de la preparación para emergencias en estrategias y planes de salud nacionales y financiación</t>
    </r>
  </si>
  <si>
    <r>
      <rPr>
        <sz val="11"/>
        <color rgb="FF000000"/>
        <rFont val="Calibri"/>
        <family val="2"/>
      </rPr>
      <t xml:space="preserve">• </t>
    </r>
    <r>
      <rPr>
        <sz val="11"/>
        <color rgb="FF000000"/>
        <rFont val="Calibri"/>
        <family val="2"/>
      </rPr>
      <t>Desarrollo y supervisión del cumplimiento de los marcos legales internacionales (por ejemplo, RSI (2005); IATA/ICAO)</t>
    </r>
  </si>
  <si>
    <r>
      <rPr>
        <sz val="11"/>
        <color rgb="FF000000"/>
        <rFont val="Calibri"/>
        <family val="2"/>
      </rPr>
      <t xml:space="preserve"> </t>
    </r>
  </si>
  <si>
    <r>
      <rPr>
        <sz val="11"/>
        <color rgb="FF000000"/>
        <rFont val="Calibri"/>
        <family val="2"/>
      </rPr>
      <t xml:space="preserve">• </t>
    </r>
    <r>
      <rPr>
        <sz val="11"/>
        <color rgb="FF000000"/>
        <rFont val="Calibri"/>
        <family val="2"/>
      </rPr>
      <t>Las políticas y la legislación multisectoriales de gestión del riesgo de emergencia incluyen la salud</t>
    </r>
  </si>
  <si>
    <r>
      <rPr>
        <sz val="11"/>
        <color rgb="FF000000"/>
        <rFont val="Calibri"/>
        <family val="2"/>
      </rPr>
      <t xml:space="preserve">• </t>
    </r>
    <r>
      <rPr>
        <sz val="11"/>
        <color rgb="FF000000"/>
        <rFont val="Calibri"/>
        <family val="2"/>
      </rPr>
      <t>Asistencia técnica para aplicar elementos de preparación para emergencia de marcos intergubernamentales mundiales y regionales (por ejemplo, Marco de Sendai, RSI, ODS, Acuerdo de París sobre el Cambio Climático)</t>
    </r>
  </si>
  <si>
    <r>
      <rPr>
        <sz val="11"/>
        <color rgb="FF000000"/>
        <rFont val="Calibri"/>
        <family val="2"/>
      </rPr>
      <t xml:space="preserve">• </t>
    </r>
    <r>
      <rPr>
        <sz val="11"/>
        <color rgb="FF000000"/>
        <rFont val="Calibri"/>
        <family val="2"/>
      </rPr>
      <t>Legislación para la gestión de situaciones de emergencia (potestad en materia de emergencia)</t>
    </r>
  </si>
  <si>
    <r>
      <rPr>
        <sz val="11"/>
        <color rgb="FF000000"/>
        <rFont val="Calibri"/>
        <family val="2"/>
      </rPr>
      <t>G.2</t>
    </r>
  </si>
  <si>
    <r>
      <rPr>
        <sz val="11"/>
        <color rgb="FF000000"/>
        <rFont val="Calibri"/>
        <family val="2"/>
      </rPr>
      <t>Planes de preparación, respuesta y recuperación en caso de emergencia</t>
    </r>
  </si>
  <si>
    <r>
      <rPr>
        <sz val="11"/>
        <color rgb="FF000000"/>
        <rFont val="Calibri"/>
        <family val="2"/>
      </rPr>
      <t xml:space="preserve">• </t>
    </r>
    <r>
      <rPr>
        <sz val="11"/>
        <color rgb="FF000000"/>
        <rFont val="Calibri"/>
        <family val="2"/>
      </rPr>
      <t>Simulacros y ejercicios a escala del colectivo para comprobar la planificación de la preparación, respuesta y recuperación de emergencias</t>
    </r>
  </si>
  <si>
    <r>
      <rPr>
        <sz val="11"/>
        <color rgb="FF000000"/>
        <rFont val="Calibri"/>
        <family val="2"/>
      </rPr>
      <t xml:space="preserve">• </t>
    </r>
    <r>
      <rPr>
        <sz val="11"/>
        <color rgb="FF000000"/>
        <rFont val="Calibri"/>
        <family val="2"/>
      </rPr>
      <t>Los planes intersectoriales de preparación, respuesta y recuperación de emergencias incluyen la salud (por ejemplo, organizaciones nacionales de gestión de desastres, One Health)</t>
    </r>
  </si>
  <si>
    <r>
      <rPr>
        <sz val="11"/>
        <color rgb="FF000000"/>
        <rFont val="Calibri"/>
        <family val="2"/>
      </rPr>
      <t xml:space="preserve">• </t>
    </r>
    <r>
      <rPr>
        <sz val="11"/>
        <color rgb="FF000000"/>
        <rFont val="Calibri"/>
        <family val="2"/>
      </rPr>
      <t>Mecanismos y planes regionales y mundiales de coordinación de la salud para la preparación, respuesta y recuperación de emergencias internacionales, incluidos pandemias, conflictos y catástrofes generalizadas (por ejemplo, equipos médicos de emergencia, grupo integrado de salud, GOARN)</t>
    </r>
  </si>
  <si>
    <r>
      <rPr>
        <sz val="11"/>
        <color rgb="FF000000"/>
        <rFont val="Calibri"/>
        <family val="2"/>
      </rPr>
      <t>• Planes nacionales de emergencia sanitaria para la preparación, la respuesta y la recuperación</t>
    </r>
  </si>
  <si>
    <r>
      <rPr>
        <sz val="11"/>
        <color rgb="FF000000"/>
        <rFont val="Calibri"/>
        <family val="2"/>
      </rPr>
      <t xml:space="preserve">• </t>
    </r>
    <r>
      <rPr>
        <sz val="11"/>
        <color rgb="FF000000"/>
        <rFont val="Calibri"/>
        <family val="2"/>
      </rPr>
      <t>Asistencia técnica y orientación para la preparación, la respuesta y la planificación de la recuperación</t>
    </r>
  </si>
  <si>
    <r>
      <rPr>
        <sz val="11"/>
        <color rgb="FF000000"/>
        <rFont val="Calibri"/>
        <family val="2"/>
      </rPr>
      <t>• Programas de gestión de ejercicio multisectoriales y de riesgos múltiples</t>
    </r>
  </si>
  <si>
    <r>
      <rPr>
        <sz val="11"/>
        <color rgb="FF000000"/>
        <rFont val="Calibri"/>
        <family val="2"/>
      </rPr>
      <t>• Ejercicios globales y regionales</t>
    </r>
  </si>
  <si>
    <r>
      <rPr>
        <sz val="11"/>
        <color rgb="FF000000"/>
        <rFont val="Calibri"/>
        <family val="2"/>
      </rPr>
      <t>G.3</t>
    </r>
  </si>
  <si>
    <r>
      <rPr>
        <sz val="11"/>
        <color rgb="FF000000"/>
        <rFont val="Calibri"/>
        <family val="2"/>
      </rPr>
      <t>Mecanismos de coordinación</t>
    </r>
  </si>
  <si>
    <r>
      <rPr>
        <sz val="11"/>
        <color rgb="FF000000"/>
        <rFont val="Calibri"/>
        <family val="2"/>
      </rPr>
      <t xml:space="preserve">• </t>
    </r>
    <r>
      <rPr>
        <sz val="11"/>
        <color rgb="FF000000"/>
        <rFont val="Calibri"/>
        <family val="2"/>
      </rPr>
      <t>Los líderes del colectivo, los miembros y otras partes interesadas participan en mecanismos de coordinación sanitaria y multisectorial locales, subnacionales y nacionales</t>
    </r>
  </si>
  <si>
    <r>
      <rPr>
        <sz val="11"/>
        <color rgb="FF000000"/>
        <rFont val="Calibri"/>
        <family val="2"/>
      </rPr>
      <t xml:space="preserve">• </t>
    </r>
    <r>
      <rPr>
        <sz val="11"/>
        <color rgb="FF000000"/>
        <rFont val="Calibri"/>
        <family val="2"/>
      </rPr>
      <t>Los mecanismos y planes de coordinación sanitaria comprenden sectores pertinentes, organizaciones públicas, privadas y civiles, y otras partes interesadas en todos y entre todos los niveles</t>
    </r>
  </si>
  <si>
    <r>
      <rPr>
        <sz val="11"/>
        <color rgb="FF000000"/>
        <rFont val="Calibri"/>
        <family val="2"/>
      </rPr>
      <t xml:space="preserve">• </t>
    </r>
    <r>
      <rPr>
        <sz val="11"/>
        <color rgb="FF000000"/>
        <rFont val="Calibri"/>
        <family val="2"/>
      </rPr>
      <t>Coordinación sanitaria con mecanismos de coordinación regionales y globales multisectoriales (por ejemplo, Comité Permanente Interagencias) y equipos nacionales de las Naciones Unidas</t>
    </r>
  </si>
  <si>
    <r>
      <rPr>
        <sz val="11"/>
        <color rgb="FF000000"/>
        <rFont val="Calibri"/>
        <family val="2"/>
      </rPr>
      <t xml:space="preserve">• </t>
    </r>
    <r>
      <rPr>
        <sz val="11"/>
        <color rgb="FF000000"/>
        <rFont val="Calibri"/>
        <family val="2"/>
      </rPr>
      <t>Preparación para emergencias de organizaciones públicas, privadas y de la sociedad civil en materia de salud pública, salud animal, medio ambiente, turismo, transporte, agua, servicios de emergencia, migración y otros sectores</t>
    </r>
  </si>
  <si>
    <r>
      <rPr>
        <sz val="11"/>
        <color rgb="FF000000"/>
        <rFont val="Calibri"/>
        <family val="2"/>
      </rPr>
      <t xml:space="preserve">• </t>
    </r>
    <r>
      <rPr>
        <sz val="11"/>
        <color rgb="FF000000"/>
        <rFont val="Calibri"/>
        <family val="2"/>
      </rPr>
      <t>Los centros de operaciones de emergencia de salud pública (COESP) y los sistemas de gestión de incidentes se establecen e integran con centros multisectoriales de operaciones de emergencia (COE) y mecanismos de coordinación en todos los niveles</t>
    </r>
  </si>
  <si>
    <r>
      <rPr>
        <i/>
        <sz val="11"/>
        <rFont val="Calibri"/>
        <family val="2"/>
      </rPr>
      <t>Capacidades</t>
    </r>
  </si>
  <si>
    <r>
      <rPr>
        <sz val="11"/>
        <color rgb="FF000000"/>
        <rFont val="Calibri"/>
        <family val="2"/>
      </rPr>
      <t>C.1</t>
    </r>
  </si>
  <si>
    <r>
      <rPr>
        <sz val="11"/>
        <color rgb="FF000000"/>
        <rFont val="Calibri"/>
        <family val="2"/>
      </rPr>
      <t>Valoraciones de riesgos y capacidades para determinar las prioridades para la preparación de emergencias</t>
    </r>
  </si>
  <si>
    <r>
      <rPr>
        <sz val="11"/>
        <color rgb="FF000000"/>
        <rFont val="Calibri"/>
        <family val="2"/>
      </rPr>
      <t xml:space="preserve">• </t>
    </r>
    <r>
      <rPr>
        <sz val="11"/>
        <color rgb="FF000000"/>
        <rFont val="Calibri"/>
        <family val="2"/>
      </rPr>
      <t>Valoración de riesgos a escala comunitaria, evaluaciones de la capacidad y establecimiento de prioridades</t>
    </r>
  </si>
  <si>
    <r>
      <rPr>
        <sz val="11"/>
        <color rgb="FF000000"/>
        <rFont val="Calibri"/>
        <family val="2"/>
      </rPr>
      <t xml:space="preserve">• </t>
    </r>
    <r>
      <rPr>
        <sz val="11"/>
        <color rgb="FF000000"/>
        <rFont val="Calibri"/>
        <family val="2"/>
      </rPr>
      <t>Las valoraciones de riesgos multisectoriales y de múltiples riesgos y las evaluaciones de capacidad incluyen evaluaciones sanitarias</t>
    </r>
  </si>
  <si>
    <r>
      <rPr>
        <sz val="11"/>
        <color rgb="FF000000"/>
        <rFont val="Calibri"/>
        <family val="2"/>
      </rPr>
      <t xml:space="preserve">• </t>
    </r>
    <r>
      <rPr>
        <sz val="11"/>
        <color rgb="FF000000"/>
        <rFont val="Calibri"/>
        <family val="2"/>
      </rPr>
      <t>Asistencia técnica y orientación para las valoraciones de riesgos nacionales, las evaluaciones de capacidad y el establecimiento de prioridades</t>
    </r>
  </si>
  <si>
    <r>
      <rPr>
        <sz val="11"/>
        <color rgb="FF000000"/>
        <rFont val="Calibri"/>
        <family val="2"/>
      </rPr>
      <t>• Participación del colectivo en valoraciones de riesgos locales, subnacionales y nacionales, evaluaciones de capacidades y establecimiento de prioridades</t>
    </r>
  </si>
  <si>
    <r>
      <rPr>
        <sz val="11"/>
        <color rgb="FF000000"/>
        <rFont val="Calibri"/>
        <family val="2"/>
      </rPr>
      <t>• Las valoraciones estratégicas del riesgo de emergencia sanitaria, las evaluaciones de la capacidad y el establecimiento de prioridades incluyen a las partes interesadas de todos los sectores y niveles</t>
    </r>
  </si>
  <si>
    <r>
      <rPr>
        <sz val="11"/>
        <color rgb="FF000000"/>
        <rFont val="Calibri"/>
        <family val="2"/>
      </rPr>
      <t>• Valoraciones, previsiones y modelos de riesgo de eventos</t>
    </r>
  </si>
  <si>
    <r>
      <rPr>
        <sz val="11"/>
        <color rgb="FF000000"/>
        <rFont val="Calibri"/>
        <family val="2"/>
      </rPr>
      <t>• Coordinación de las valoraciones de riesgos y capacidades regionales y globales con socios nacionales e internacionales</t>
    </r>
  </si>
  <si>
    <r>
      <rPr>
        <sz val="11"/>
        <color rgb="FF000000"/>
        <rFont val="Calibri"/>
        <family val="2"/>
      </rPr>
      <t>C.2</t>
    </r>
  </si>
  <si>
    <r>
      <rPr>
        <sz val="11"/>
        <color rgb="FF000000"/>
        <rFont val="Calibri"/>
        <family val="2"/>
      </rPr>
      <t>Sistemas de vigilancia, alerta temprana y gestión de la información</t>
    </r>
  </si>
  <si>
    <r>
      <rPr>
        <sz val="11"/>
        <color rgb="FF000000"/>
        <rFont val="Calibri"/>
        <family val="2"/>
      </rPr>
      <t xml:space="preserve">• </t>
    </r>
    <r>
      <rPr>
        <sz val="11"/>
        <color rgb="FF000000"/>
        <rFont val="Calibri"/>
        <family val="2"/>
      </rPr>
      <t>Vigilancia del colectivo basada en eventos</t>
    </r>
  </si>
  <si>
    <r>
      <rPr>
        <sz val="11"/>
        <color rgb="FF000000"/>
        <rFont val="Calibri"/>
        <family val="2"/>
      </rPr>
      <t xml:space="preserve">• </t>
    </r>
    <r>
      <rPr>
        <sz val="11"/>
        <color rgb="FF000000"/>
        <rFont val="Calibri"/>
        <family val="2"/>
      </rPr>
      <t>Sistemas de vigilancia de la salud pública y la salud animal</t>
    </r>
  </si>
  <si>
    <r>
      <rPr>
        <sz val="11"/>
        <color rgb="FF000000"/>
        <rFont val="Calibri"/>
        <family val="2"/>
      </rPr>
      <t xml:space="preserve">• </t>
    </r>
    <r>
      <rPr>
        <sz val="11"/>
        <color rgb="FF000000"/>
        <rFont val="Calibri"/>
        <family val="2"/>
      </rPr>
      <t>Mecanismos de coordinación mundiales y regionales para la puesta en común de datos de emergencias, incluidos centros regionales para el control de enfermedades (CCE) en materia de información epidemiológica, intercambio de datos, vigilancia, alerta temprana, preparación y respuesta</t>
    </r>
  </si>
  <si>
    <r>
      <rPr>
        <sz val="11"/>
        <color rgb="FF000000"/>
        <rFont val="Calibri"/>
        <family val="2"/>
      </rPr>
      <t>• Los sistemas de alerta temprana de riesgos múltiples llegan a los colectivos.</t>
    </r>
  </si>
  <si>
    <r>
      <rPr>
        <sz val="11"/>
        <color rgb="FF000000"/>
        <rFont val="Calibri"/>
        <family val="2"/>
      </rPr>
      <t xml:space="preserve">• </t>
    </r>
    <r>
      <rPr>
        <sz val="11"/>
        <color rgb="FF000000"/>
        <rFont val="Calibri"/>
        <family val="2"/>
      </rPr>
      <t>La disponibilidad, la calidad, la accesibilidad y el uso de conjuntos de datos sanitarios se refuerzan en las bases de datos de preparación, vigilancia, notificación y catástrofes de riesgos múltiples</t>
    </r>
  </si>
  <si>
    <r>
      <rPr>
        <sz val="11"/>
        <color rgb="FF000000"/>
        <rFont val="Calibri"/>
        <family val="2"/>
      </rPr>
      <t>• Los sistemas de alerta temprana de riesgos múltiples incluyen enfermedades humanas y animales y contienen advertencias sanitarias</t>
    </r>
  </si>
  <si>
    <r>
      <rPr>
        <sz val="11"/>
        <color rgb="FF000000"/>
        <rFont val="Calibri"/>
        <family val="2"/>
      </rPr>
      <t>• Centros comunitarios de evacuación de emergencia identificados con acceso rápido a servicios y suministros</t>
    </r>
  </si>
  <si>
    <r>
      <rPr>
        <sz val="11"/>
        <color rgb="FF000000"/>
        <rFont val="Calibri"/>
        <family val="2"/>
      </rPr>
      <t>• Asistencia técnica y orientación sobre vigilancia, alerta temprana, datos sanitarios y bases de datos de desastres</t>
    </r>
  </si>
  <si>
    <r>
      <rPr>
        <sz val="11"/>
        <color rgb="FF000000"/>
        <rFont val="Calibri"/>
        <family val="2"/>
      </rPr>
      <t>C.3</t>
    </r>
  </si>
  <si>
    <r>
      <rPr>
        <sz val="11"/>
        <color rgb="FF000000"/>
        <rFont val="Calibri"/>
        <family val="2"/>
      </rPr>
      <t>Acceso a servicios de diagnóstico para emergencias</t>
    </r>
  </si>
  <si>
    <r>
      <rPr>
        <sz val="11"/>
        <color rgb="FF000000"/>
        <rFont val="Calibri"/>
        <family val="2"/>
      </rPr>
      <t>• Acceso a servicios de diagnóstico rápido en emergencias a nivel comunitario</t>
    </r>
  </si>
  <si>
    <r>
      <rPr>
        <sz val="11"/>
        <color rgb="FF000000"/>
        <rFont val="Calibri"/>
        <family val="2"/>
      </rPr>
      <t>• Capacidades de laboratorio para servicios de diagnóstico en emergencias</t>
    </r>
  </si>
  <si>
    <r>
      <rPr>
        <sz val="11"/>
        <color rgb="FF000000"/>
        <rFont val="Calibri"/>
        <family val="2"/>
      </rPr>
      <t>• Asistencia técnica y orientación para desarrollar servicios de diagnóstico y laboratorio en los sectores de la salud pública y animal para emergencias</t>
    </r>
  </si>
  <si>
    <r>
      <rPr>
        <sz val="11"/>
        <color rgb="FF000000"/>
        <rFont val="Calibri"/>
        <family val="2"/>
      </rPr>
      <t>• Capacidades móviles para el despliegue de servicios de campo en situaciones de emergencia (por ejemplo, laboratorios de salud pública y animal, dispositivos de control ambiental, equipos de descontaminación)</t>
    </r>
  </si>
  <si>
    <r>
      <rPr>
        <sz val="11"/>
        <color rgb="FF000000"/>
        <rFont val="Calibri"/>
        <family val="2"/>
      </rPr>
      <t>• Acuerdos y mecanismos para compartir y analizar muestras</t>
    </r>
  </si>
  <si>
    <r>
      <rPr>
        <sz val="11"/>
        <color rgb="FF000000"/>
        <rFont val="Calibri"/>
        <family val="2"/>
      </rPr>
      <t>• Capacidad del laboratorio de referencia regional para emergencias</t>
    </r>
  </si>
  <si>
    <r>
      <rPr>
        <sz val="11"/>
        <color rgb="FF000000"/>
        <rFont val="Calibri"/>
        <family val="2"/>
      </rPr>
      <t>C.4</t>
    </r>
  </si>
  <si>
    <r>
      <rPr>
        <sz val="11"/>
        <color rgb="FF000000"/>
        <rFont val="Calibri"/>
        <family val="2"/>
      </rPr>
      <t>Preparación de emergencia y continuidad de los servicios básicos, los servicios de emergencia y los equipamientos sanitarios</t>
    </r>
  </si>
  <si>
    <r>
      <rPr>
        <sz val="11"/>
        <color rgb="FF000000"/>
        <rFont val="Calibri"/>
        <family val="2"/>
      </rPr>
      <t xml:space="preserve">• </t>
    </r>
    <r>
      <rPr>
        <sz val="11"/>
        <color rgb="FF000000"/>
        <rFont val="Calibri"/>
        <family val="2"/>
      </rPr>
      <t>Disponibilidad y acceso a servicios especializados en emergencias que abordan las barreras físicas, económicas y culturales</t>
    </r>
  </si>
  <si>
    <r>
      <rPr>
        <sz val="11"/>
        <color rgb="FF000000"/>
        <rFont val="Calibri"/>
        <family val="2"/>
      </rPr>
      <t xml:space="preserve">• </t>
    </r>
    <r>
      <rPr>
        <sz val="11"/>
        <color rgb="FF000000"/>
        <rFont val="Calibri"/>
        <family val="2"/>
      </rPr>
      <t>Sistemas sanitarios de emergencia y servicios especializados (por ejemplo, gestión de pérdidas masivas) en salud, salud veterinaria y otros sectores</t>
    </r>
  </si>
  <si>
    <r>
      <rPr>
        <sz val="11"/>
        <color rgb="FF000000"/>
        <rFont val="Calibri"/>
        <family val="2"/>
      </rPr>
      <t xml:space="preserve">• </t>
    </r>
    <r>
      <rPr>
        <sz val="11"/>
        <color rgb="FF000000"/>
        <rFont val="Calibri"/>
        <family val="2"/>
      </rPr>
      <t>Asistencia técnica y orientación sobre la gestión clínica y los servicios sanitarios directamente relacionados con la preparación y la planificación de la continuidad en situaciones de emergencia</t>
    </r>
  </si>
  <si>
    <r>
      <rPr>
        <sz val="11"/>
        <color rgb="FF000000"/>
        <rFont val="Calibri"/>
        <family val="2"/>
      </rPr>
      <t>• Planes de continuidad para el acceso a servicios básicos y de salud en el colectivo en otros sectores en situación de emergencia</t>
    </r>
  </si>
  <si>
    <r>
      <rPr>
        <sz val="11"/>
        <color rgb="FF000000"/>
        <rFont val="Calibri"/>
        <family val="2"/>
      </rPr>
      <t>• Planes de continuidad de los servicios básicos y sanitarios en otros sectores en situaciones de emergencia</t>
    </r>
  </si>
  <si>
    <r>
      <rPr>
        <sz val="11"/>
        <color rgb="FF000000"/>
        <rFont val="Calibri"/>
        <family val="2"/>
      </rPr>
      <t>• Iniciativa de hospitales seguros</t>
    </r>
  </si>
  <si>
    <r>
      <rPr>
        <sz val="11"/>
        <color rgb="FF000000"/>
        <rFont val="Calibri"/>
        <family val="2"/>
      </rPr>
      <t>• Preparación para emergencias de los establecimientos sanitarios</t>
    </r>
  </si>
  <si>
    <r>
      <rPr>
        <sz val="11"/>
        <color rgb="FF000000"/>
        <rFont val="Calibri"/>
        <family val="2"/>
      </rPr>
      <t>• Preparación para emergencia de hospitales e infraestructuras en programas de hospitales seguros</t>
    </r>
  </si>
  <si>
    <r>
      <rPr>
        <sz val="11"/>
        <color rgb="FF000000"/>
        <rFont val="Calibri"/>
        <family val="2"/>
      </rPr>
      <t>• Orientaciones y protocolos clínicos</t>
    </r>
  </si>
  <si>
    <r>
      <rPr>
        <sz val="11"/>
        <color rgb="FF000000"/>
        <rFont val="Calibri"/>
        <family val="2"/>
      </rPr>
      <t>C.5</t>
    </r>
  </si>
  <si>
    <r>
      <rPr>
        <sz val="11"/>
        <color rgb="FF000000"/>
        <rFont val="Calibri"/>
        <family val="2"/>
      </rPr>
      <t>Comunicación de riesgos a todas las partes interesadas para la preparación de emergencias</t>
    </r>
  </si>
  <si>
    <r>
      <rPr>
        <sz val="11"/>
        <color rgb="FF000000"/>
        <rFont val="Calibri"/>
        <family val="2"/>
      </rPr>
      <t xml:space="preserve">• </t>
    </r>
    <r>
      <rPr>
        <sz val="11"/>
        <color rgb="FF000000"/>
        <rFont val="Calibri"/>
        <family val="2"/>
      </rPr>
      <t>Comunicación de riesgos al colectivo para la preparación de emergencias</t>
    </r>
  </si>
  <si>
    <r>
      <rPr>
        <sz val="11"/>
        <color rgb="FF000000"/>
        <rFont val="Calibri"/>
        <family val="2"/>
      </rPr>
      <t xml:space="preserve">• </t>
    </r>
    <r>
      <rPr>
        <sz val="11"/>
        <color rgb="FF000000"/>
        <rFont val="Calibri"/>
        <family val="2"/>
      </rPr>
      <t>Mecanismos y estrategias coordinados entre los sectores para las comunicaciones de riesgos y la movilización social en situaciones de emergencia</t>
    </r>
  </si>
  <si>
    <r>
      <rPr>
        <sz val="11"/>
        <color rgb="FF000000"/>
        <rFont val="Calibri"/>
        <family val="2"/>
      </rPr>
      <t xml:space="preserve">• </t>
    </r>
    <r>
      <rPr>
        <sz val="11"/>
        <color rgb="FF000000"/>
        <rFont val="Calibri"/>
        <family val="2"/>
      </rPr>
      <t>Estrategias y mecanismos coordinados de comunicación interinstitucional para comunicaciones públicas y oficiales</t>
    </r>
  </si>
  <si>
    <r>
      <rPr>
        <sz val="11"/>
        <color rgb="FF000000"/>
        <rFont val="Calibri"/>
        <family val="2"/>
      </rPr>
      <t xml:space="preserve">• </t>
    </r>
    <r>
      <rPr>
        <sz val="11"/>
        <color rgb="FF000000"/>
        <rFont val="Calibri"/>
        <family val="2"/>
      </rPr>
      <t>Sensibilización del colectivo respecto de las prácticas de protección sanitaria en situaciones de emergencia</t>
    </r>
  </si>
  <si>
    <r>
      <rPr>
        <sz val="11"/>
        <color rgb="FF000000"/>
        <rFont val="Calibri"/>
        <family val="2"/>
      </rPr>
      <t xml:space="preserve">• </t>
    </r>
    <r>
      <rPr>
        <sz val="11"/>
        <color rgb="FF000000"/>
        <rFont val="Calibri"/>
        <family val="2"/>
      </rPr>
      <t>Medidas que respaldan la preparación de emergencias del colectivo</t>
    </r>
  </si>
  <si>
    <r>
      <rPr>
        <sz val="11"/>
        <color rgb="FF000000"/>
        <rFont val="Calibri"/>
        <family val="2"/>
      </rPr>
      <t xml:space="preserve">• </t>
    </r>
    <r>
      <rPr>
        <sz val="11"/>
        <color rgb="FF000000"/>
        <rFont val="Calibri"/>
        <family val="2"/>
      </rPr>
      <t>Asistencia técnica y orientación sobre comunicaciones de riesgos, movilización social y desarrollo de capacidades comunitarias</t>
    </r>
  </si>
  <si>
    <r>
      <rPr>
        <sz val="11"/>
        <color rgb="FF000000"/>
        <rFont val="Calibri"/>
        <family val="2"/>
      </rPr>
      <t xml:space="preserve">• </t>
    </r>
    <r>
      <rPr>
        <sz val="11"/>
        <color rgb="FF000000"/>
        <rFont val="Calibri"/>
        <family val="2"/>
      </rPr>
      <t>Estrategias de movilización social para la preparación de emergencias</t>
    </r>
  </si>
  <si>
    <r>
      <rPr>
        <sz val="11"/>
        <color rgb="FF000000"/>
        <rFont val="Calibri"/>
        <family val="2"/>
      </rPr>
      <t>C.6</t>
    </r>
  </si>
  <si>
    <r>
      <rPr>
        <sz val="11"/>
        <color rgb="FF000000"/>
        <rFont val="Calibri"/>
        <family val="2"/>
      </rPr>
      <t>Investigación, desarrollo y evaluación para informar y acelerar la preparación para emergencias</t>
    </r>
  </si>
  <si>
    <r>
      <rPr>
        <sz val="11"/>
        <color rgb="FF000000"/>
        <rFont val="Calibri"/>
        <family val="2"/>
      </rPr>
      <t xml:space="preserve">• </t>
    </r>
    <r>
      <rPr>
        <sz val="11"/>
        <color rgb="FF000000"/>
        <rFont val="Calibri"/>
        <family val="2"/>
      </rPr>
      <t>La investigación operativa se centra en la preparación de emergencias en el colectivo</t>
    </r>
  </si>
  <si>
    <r>
      <rPr>
        <sz val="11"/>
        <color rgb="FF000000"/>
        <rFont val="Calibri"/>
        <family val="2"/>
      </rPr>
      <t xml:space="preserve">• </t>
    </r>
    <r>
      <rPr>
        <sz val="11"/>
        <color rgb="FF000000"/>
        <rFont val="Calibri"/>
        <family val="2"/>
      </rPr>
      <t>Coordinación con actores nacionales e internacionales para el desarrollo de vacunas, diagnósticos, tratamientos y otras medidas</t>
    </r>
  </si>
  <si>
    <r>
      <rPr>
        <sz val="11"/>
        <color rgb="FF000000"/>
        <rFont val="Calibri"/>
        <family val="2"/>
      </rPr>
      <t xml:space="preserve">• </t>
    </r>
    <r>
      <rPr>
        <sz val="11"/>
        <color rgb="FF000000"/>
        <rFont val="Calibri"/>
        <family val="2"/>
      </rPr>
      <t>Coordinación global del rápido desarrollo de vacunas, diagnósticos, tratamientos y otras medidas (por ejemplo, programa R&amp;D Blueprint de la OMS)</t>
    </r>
  </si>
  <si>
    <r>
      <rPr>
        <sz val="11"/>
        <color rgb="FF000000"/>
        <rFont val="Calibri"/>
        <family val="2"/>
      </rPr>
      <t>• Evaluación de la preparación para emergencias a nivel comunitario</t>
    </r>
  </si>
  <si>
    <r>
      <rPr>
        <sz val="11"/>
        <color rgb="FF000000"/>
        <rFont val="Calibri"/>
        <family val="2"/>
      </rPr>
      <t>• Pruebas para el desarrollo de directrices técnicas para la preparación de emergencias y para enfermedades emergentes</t>
    </r>
  </si>
  <si>
    <r>
      <rPr>
        <sz val="11"/>
        <color rgb="FF000000"/>
        <rFont val="Calibri"/>
        <family val="2"/>
      </rPr>
      <t xml:space="preserve">• </t>
    </r>
    <r>
      <rPr>
        <sz val="11"/>
        <color rgb="FF000000"/>
        <rFont val="Calibri"/>
        <family val="2"/>
      </rPr>
      <t>Pruebas para el desarrollo de directrices técnicas para la preparación de situaciones de emergencia y para problemas sanitarios emergentes</t>
    </r>
  </si>
  <si>
    <r>
      <rPr>
        <sz val="11"/>
        <color rgb="FF000000"/>
        <rFont val="Calibri"/>
        <family val="2"/>
      </rPr>
      <t>• Evaluación nacional de la preparación para emergencias</t>
    </r>
  </si>
  <si>
    <r>
      <rPr>
        <sz val="11"/>
        <color rgb="FF000000"/>
        <rFont val="Calibri"/>
        <family val="2"/>
      </rPr>
      <t>• Investigación global y regional, estudios de rentabilidad y evaluación de la preparación para emergencias</t>
    </r>
  </si>
  <si>
    <r>
      <rPr>
        <i/>
        <sz val="11"/>
        <rFont val="Calibri"/>
        <family val="2"/>
      </rPr>
      <t>Recursos humanos, financieros, logísticos y suministros</t>
    </r>
  </si>
  <si>
    <r>
      <rPr>
        <sz val="11"/>
        <color rgb="FF000000"/>
        <rFont val="Calibri"/>
        <family val="2"/>
      </rPr>
      <t>R.1</t>
    </r>
  </si>
  <si>
    <r>
      <rPr>
        <sz val="11"/>
        <color rgb="FF000000"/>
        <rFont val="Calibri"/>
        <family val="2"/>
      </rPr>
      <t>Recursos financieros para la preparación de emergencias y fondos de contingencia para la respuesta a emergencias</t>
    </r>
  </si>
  <si>
    <r>
      <rPr>
        <sz val="11"/>
        <color rgb="FF000000"/>
        <rFont val="Calibri"/>
        <family val="2"/>
      </rPr>
      <t xml:space="preserve">• </t>
    </r>
    <r>
      <rPr>
        <sz val="11"/>
        <color rgb="FF000000"/>
        <rFont val="Calibri"/>
        <family val="2"/>
      </rPr>
      <t>Disponibilidad y acceso a presupuestos y otros recursos para la preparación de emergencias</t>
    </r>
  </si>
  <si>
    <r>
      <rPr>
        <sz val="11"/>
        <color rgb="FF000000"/>
        <rFont val="Calibri"/>
        <family val="2"/>
      </rPr>
      <t xml:space="preserve">• </t>
    </r>
    <r>
      <rPr>
        <sz val="11"/>
        <color rgb="FF000000"/>
        <rFont val="Calibri"/>
        <family val="2"/>
      </rPr>
      <t>Financiación nacional comprometida para las prioridades de preparación de emergencias procedente de la financiación sanitaria nacional, los presupuestos sanitarios periódicos y los presupuestos de emergencia</t>
    </r>
  </si>
  <si>
    <r>
      <rPr>
        <sz val="11"/>
        <color rgb="FF000000"/>
        <rFont val="Calibri"/>
        <family val="2"/>
      </rPr>
      <t xml:space="preserve">• </t>
    </r>
    <r>
      <rPr>
        <sz val="11"/>
        <color rgb="FF000000"/>
        <rFont val="Calibri"/>
        <family val="2"/>
      </rPr>
      <t>Financiación internacional alineada directamente con los planes y prioridades de preparación del país</t>
    </r>
  </si>
  <si>
    <r>
      <rPr>
        <sz val="11"/>
        <color rgb="FF000000"/>
        <rFont val="Calibri"/>
        <family val="2"/>
      </rPr>
      <t>• Disponibilidad y acceso a fondos de contingencia para emergencias</t>
    </r>
  </si>
  <si>
    <r>
      <rPr>
        <sz val="11"/>
        <color rgb="FF000000"/>
        <rFont val="Calibri"/>
        <family val="2"/>
      </rPr>
      <t>• Establecimiento y recurso a mecanismos de financiación de contingencia para la respuesta a emergencias</t>
    </r>
  </si>
  <si>
    <r>
      <rPr>
        <sz val="11"/>
        <color rgb="FF000000"/>
        <rFont val="Calibri"/>
        <family val="2"/>
      </rPr>
      <t xml:space="preserve">• </t>
    </r>
    <r>
      <rPr>
        <sz val="11"/>
        <color rgb="FF000000"/>
        <rFont val="Calibri"/>
        <family val="2"/>
      </rPr>
      <t>Financiación multisectorial y organizativa para contingencias en situaciones de emergencia</t>
    </r>
  </si>
  <si>
    <r>
      <rPr>
        <sz val="11"/>
        <color rgb="FF000000"/>
        <rFont val="Calibri"/>
        <family val="2"/>
      </rPr>
      <t>R.2</t>
    </r>
  </si>
  <si>
    <r>
      <rPr>
        <sz val="11"/>
        <color rgb="FF000000"/>
        <rFont val="Calibri"/>
        <family val="2"/>
      </rPr>
      <t>Recursos humanos dedicados, formados y equipados para emergencias</t>
    </r>
  </si>
  <si>
    <r>
      <rPr>
        <sz val="11"/>
        <color rgb="FF000000"/>
        <rFont val="Calibri"/>
        <family val="2"/>
      </rPr>
      <t xml:space="preserve">• </t>
    </r>
    <r>
      <rPr>
        <sz val="11"/>
        <color rgb="FF000000"/>
        <rFont val="Calibri"/>
        <family val="2"/>
      </rPr>
      <t>Formación de los trabajadores sanitarios en la preparación de emergencias de todos los riesgos</t>
    </r>
  </si>
  <si>
    <r>
      <rPr>
        <sz val="11"/>
        <color rgb="FF000000"/>
        <rFont val="Calibri"/>
        <family val="2"/>
      </rPr>
      <t xml:space="preserve">• </t>
    </r>
    <r>
      <rPr>
        <sz val="11"/>
        <color rgb="FF000000"/>
        <rFont val="Calibri"/>
        <family val="2"/>
      </rPr>
      <t>Los cursos de formación multisectorial de múltiples riesgos incluyen cursos sanitarios</t>
    </r>
  </si>
  <si>
    <r>
      <rPr>
        <sz val="11"/>
        <color rgb="FF000000"/>
        <rFont val="Calibri"/>
        <family val="2"/>
      </rPr>
      <t xml:space="preserve">• </t>
    </r>
    <r>
      <rPr>
        <sz val="11"/>
        <color rgb="FF000000"/>
        <rFont val="Calibri"/>
        <family val="2"/>
      </rPr>
      <t>Orientación técnica y asistencia para la preparación de los equipos regionales y mundiales de emergencia sanitaria (incluidos equipos y grupos de expertos)</t>
    </r>
  </si>
  <si>
    <r>
      <rPr>
        <sz val="11"/>
        <color rgb="FF000000"/>
        <rFont val="Calibri"/>
        <family val="2"/>
      </rPr>
      <t xml:space="preserve">• </t>
    </r>
    <r>
      <rPr>
        <sz val="11"/>
        <color rgb="FF000000"/>
        <rFont val="Calibri"/>
        <family val="2"/>
      </rPr>
      <t>Formación multiparte de voluntarios del colectivo para situaciones de emergencia sobre aspectos sanitarios en situaciones de emergencia</t>
    </r>
  </si>
  <si>
    <r>
      <rPr>
        <sz val="11"/>
        <color rgb="FF000000"/>
        <rFont val="Calibri"/>
        <family val="2"/>
      </rPr>
      <t xml:space="preserve">• </t>
    </r>
    <r>
      <rPr>
        <sz val="11"/>
        <color rgb="FF000000"/>
        <rFont val="Calibri"/>
        <family val="2"/>
      </rPr>
      <t>Establecimiento y mantenimiento de equipos especializados (por ejemplo, equipos médicos de emergencia, equipos de respuesta rápida) y grupos de expertos</t>
    </r>
  </si>
  <si>
    <r>
      <rPr>
        <sz val="11"/>
        <color rgb="FF000000"/>
        <rFont val="Calibri"/>
        <family val="2"/>
      </rPr>
      <t>• Formación previa al despliegue</t>
    </r>
  </si>
  <si>
    <r>
      <rPr>
        <sz val="11"/>
        <color rgb="FF000000"/>
        <rFont val="Calibri"/>
        <family val="2"/>
      </rPr>
      <t>• Los planes de desarrollo de las plantillas sanitarias incorporan funciones relacionadas con emergencias, abordan la escasez de aptitudes e incluyen a los sectores público, privado y de la sociedad civil</t>
    </r>
  </si>
  <si>
    <r>
      <rPr>
        <sz val="11"/>
        <color rgb="FF000000"/>
        <rFont val="Calibri"/>
        <family val="2"/>
      </rPr>
      <t>• Acuerdos entre países respecto a la capacidad de respuesta</t>
    </r>
  </si>
  <si>
    <r>
      <rPr>
        <sz val="11"/>
        <color rgb="FF000000"/>
        <rFont val="Calibri"/>
        <family val="2"/>
      </rPr>
      <t>R.3</t>
    </r>
  </si>
  <si>
    <r>
      <rPr>
        <sz val="11"/>
        <color rgb="FF000000"/>
        <rFont val="Calibri"/>
        <family val="2"/>
      </rPr>
      <t>Mecanismos logísticos y suministros esenciales para la salud</t>
    </r>
  </si>
  <si>
    <r>
      <rPr>
        <sz val="11"/>
        <color rgb="FF000000"/>
        <rFont val="Calibri"/>
        <family val="2"/>
      </rPr>
      <t xml:space="preserve">• </t>
    </r>
    <r>
      <rPr>
        <sz val="11"/>
        <color rgb="FF000000"/>
        <rFont val="Calibri"/>
        <family val="2"/>
      </rPr>
      <t>Acceso a y disponibilidad de stocks y equipos de emergencia a nivel comunitario</t>
    </r>
  </si>
  <si>
    <r>
      <rPr>
        <sz val="11"/>
        <color rgb="FF000000"/>
        <rFont val="Calibri"/>
        <family val="2"/>
      </rPr>
      <t xml:space="preserve">• </t>
    </r>
    <r>
      <rPr>
        <sz val="11"/>
        <color rgb="FF000000"/>
        <rFont val="Calibri"/>
        <family val="2"/>
      </rPr>
      <t>Sistemas y acuerdos para almacenar y mantener vacunas (incluida la cadena de frío), antídotos, muestreo, diagnóstico, EPP y otros suministros esenciales</t>
    </r>
  </si>
  <si>
    <r>
      <rPr>
        <sz val="11"/>
        <color rgb="FF000000"/>
        <rFont val="Calibri"/>
        <family val="2"/>
      </rPr>
      <t xml:space="preserve">• </t>
    </r>
    <r>
      <rPr>
        <sz val="11"/>
        <color rgb="FF000000"/>
        <rFont val="Calibri"/>
        <family val="2"/>
      </rPr>
      <t>Acuerdos para el establecimiento global de prioridades y distribución de suministros clave en situaciones de emergencia</t>
    </r>
  </si>
  <si>
    <r>
      <rPr>
        <sz val="11"/>
        <color rgb="FF000000"/>
        <rFont val="Calibri"/>
        <family val="2"/>
      </rPr>
      <t xml:space="preserve">• </t>
    </r>
    <r>
      <rPr>
        <sz val="11"/>
        <color rgb="FF000000"/>
        <rFont val="Calibri"/>
        <family val="2"/>
      </rPr>
      <t>Preparación de emergencia de los sistemas logísticos para apoyo sanitario en situaciones de emergencia</t>
    </r>
  </si>
  <si>
    <r>
      <rPr>
        <sz val="11"/>
        <color rgb="FF000000"/>
        <rFont val="Calibri"/>
        <family val="2"/>
      </rPr>
      <t xml:space="preserve">• </t>
    </r>
    <r>
      <rPr>
        <sz val="11"/>
        <color rgb="FF000000"/>
        <rFont val="Calibri"/>
        <family val="2"/>
      </rPr>
      <t>Almacenamiento global y regional, preposicionamiento y preparación de sistemas logísticos para la distribución de suministros esenciales en situaciones de emergencia</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</si>
  <si>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</si>
  <si>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</si>
  <si>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</si>
  <si>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</si>
  <si>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</si>
  <si>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</si>
  <si>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</si>
  <si>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</si>
  <si>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</si>
  <si>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</si>
  <si>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</si>
  <si>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</si>
  <si>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</si>
  <si>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</si>
  <si>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</si>
  <si>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</si>
  <si>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</si>
  <si>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</si>
  <si>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</si>
  <si>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</si>
  <si>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</si>
  <si>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</si>
  <si>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</si>
  <si>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</si>
  <si>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</si>
  <si>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</si>
  <si>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</si>
  <si>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</si>
  <si>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</si>
  <si>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</si>
  <si>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</si>
  <si>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</si>
  <si>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</si>
  <si>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</si>
  <si>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</si>
  <si>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</si>
  <si>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</si>
  <si>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</si>
  <si>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</si>
  <si>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</si>
  <si>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</si>
  <si>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</si>
  <si>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</si>
  <si>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</si>
  <si>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</si>
  <si>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</si>
  <si>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</si>
  <si>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</si>
  <si>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</si>
  <si>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</si>
  <si>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</si>
  <si>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</si>
  <si>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</si>
  <si>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</si>
  <si>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</si>
  <si>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</si>
  <si>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</si>
  <si>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</si>
  <si>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</si>
  <si>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</si>
  <si>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</si>
  <si>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</si>
  <si>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</si>
  <si>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</si>
  <si>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</si>
  <si>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</si>
  <si>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</si>
  <si>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</si>
  <si>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</si>
  <si>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</si>
  <si>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</si>
  <si>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</si>
  <si>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</si>
  <si>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</si>
  <si>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</si>
  <si>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</si>
  <si>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</si>
  <si>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</si>
  <si>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</si>
  <si>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</si>
  <si>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</si>
  <si>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</si>
  <si>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</si>
  <si>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</si>
  <si>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</si>
  <si>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</si>
  <si>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</si>
  <si>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</si>
  <si>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</si>
  <si>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</si>
  <si>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</si>
  <si>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</si>
  <si>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</si>
  <si>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</si>
  <si>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</si>
  <si>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</si>
  <si>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</si>
  <si>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</si>
  <si>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</si>
  <si>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</si>
  <si>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</si>
  <si>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</si>
  <si>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</si>
  <si>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</si>
  <si>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</si>
  <si>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</si>
  <si>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</si>
  <si>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</si>
  <si>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</si>
  <si>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</si>
  <si>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</si>
  <si>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</si>
  <si>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</si>
  <si>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</si>
  <si>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</si>
  <si>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</si>
  <si>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</si>
  <si>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</si>
  <si>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</si>
  <si>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</si>
  <si>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</si>
  <si>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</si>
  <si>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</si>
  <si>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</si>
  <si>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</si>
  <si>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</si>
  <si>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</si>
  <si>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</si>
  <si>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</si>
  <si>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</si>
  <si>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</si>
  <si>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</si>
  <si>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</si>
  <si>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</si>
  <si>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</si>
  <si>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</si>
  <si>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</si>
  <si>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</si>
  <si>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</si>
  <si>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</si>
  <si>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</si>
  <si>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</si>
  <si>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</si>
  <si>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</si>
  <si>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</si>
  <si>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</si>
  <si>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</si>
  <si>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</si>
  <si>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</si>
  <si>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</si>
  <si>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</si>
  <si>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</si>
  <si>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</si>
  <si>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</si>
  <si>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</si>
  <si>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</si>
  <si>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</si>
  <si>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</si>
  <si>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</si>
  <si>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</si>
  <si>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</si>
  <si>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</si>
  <si>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</si>
  <si>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</si>
  <si>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</si>
  <si>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</si>
  <si>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</si>
  <si>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</si>
  <si>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</si>
  <si>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</si>
  <si>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</si>
  <si>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</si>
  <si>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</si>
  <si>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</si>
  <si>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</si>
  <si>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</si>
  <si>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</si>
  <si>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</si>
  <si>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</si>
  <si>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</si>
  <si>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</si>
  <si>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</si>
  <si>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</si>
  <si>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</si>
  <si>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</si>
  <si>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</si>
  <si>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</si>
  <si>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</si>
  <si>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</si>
  <si>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</si>
  <si>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</si>
  <si>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</si>
  <si>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</si>
  <si>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</si>
  <si>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</si>
  <si>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</si>
  <si>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</si>
  <si>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</si>
  <si>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</si>
  <si>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</si>
  <si>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</si>
  <si>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</si>
  <si>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</si>
  <si>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</si>
  <si>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</si>
  <si>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</si>
  <si>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</si>
  <si>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</si>
  <si>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</si>
  <si>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</si>
  <si>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</si>
  <si>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</si>
  <si>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</si>
  <si>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</si>
  <si>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</si>
  <si>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</si>
  <si>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</si>
  <si>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</si>
  <si>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</si>
  <si>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</si>
  <si>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</si>
  <si>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</si>
  <si>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</si>
  <si>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</si>
  <si>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</si>
  <si>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</si>
  <si>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</si>
  <si>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</si>
  <si>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</si>
  <si>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</si>
  <si>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</si>
  <si>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</si>
  <si>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</si>
  <si>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</si>
  <si>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</si>
  <si>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</si>
  <si>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</si>
  <si>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</si>
  <si>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</si>
  <si>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</si>
  <si>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</si>
  <si>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</si>
  <si>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</si>
  <si>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</si>
  <si>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</si>
  <si>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</si>
  <si>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</si>
  <si>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</si>
  <si>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</si>
  <si>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</si>
  <si>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</si>
  <si>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</si>
  <si>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</si>
  <si>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</si>
  <si>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</si>
  <si>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</si>
  <si>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</si>
  <si>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</si>
  <si>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</si>
  <si>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</si>
  <si>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</si>
  <si>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</si>
  <si>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</si>
  <si>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</si>
  <si>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</si>
  <si>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</si>
  <si>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</si>
  <si>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</si>
  <si>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</si>
  <si>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</si>
  <si>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</si>
  <si>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</si>
  <si>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</si>
  <si>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</si>
  <si>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</si>
  <si>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</si>
  <si>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</si>
  <si>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</si>
  <si>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</si>
  <si>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</si>
  <si>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</si>
  <si>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</si>
  <si>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</si>
  <si>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</si>
  <si>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</si>
  <si>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</si>
  <si>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</si>
  <si>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</si>
  <si>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</si>
  <si>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</si>
  <si>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</si>
  <si>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</si>
  <si>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</si>
  <si>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</si>
  <si>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</si>
  <si>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</si>
  <si>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</si>
  <si>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</si>
  <si>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</si>
  <si>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</si>
  <si>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</si>
  <si>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</si>
  <si>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</si>
  <si>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</si>
  <si>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</si>
  <si>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</si>
  <si>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</si>
  <si>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</si>
  <si>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</si>
  <si>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</si>
  <si>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</si>
  <si>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</si>
  <si>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</si>
  <si>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</si>
  <si>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</si>
  <si>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</si>
  <si>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</si>
  <si>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</si>
  <si>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</si>
  <si>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</si>
  <si>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</si>
  <si>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</si>
  <si>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</si>
  <si>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</si>
  <si>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</si>
  <si>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</si>
  <si>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</si>
  <si>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</si>
  <si>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</si>
  <si>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</si>
  <si>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</si>
  <si>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</si>
  <si>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</si>
  <si>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</si>
  <si>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</si>
  <si>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</si>
  <si>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</si>
  <si>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</si>
  <si>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</si>
  <si>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</si>
  <si>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</si>
  <si>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</si>
  <si>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</si>
  <si>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</si>
  <si>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</si>
  <si>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</si>
  <si>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</si>
  <si>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</si>
  <si>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</si>
  <si>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</si>
  <si>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</si>
  <si>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</si>
  <si>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</si>
  <si>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</si>
  <si>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</si>
  <si>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</si>
  <si>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</si>
  <si>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</si>
  <si>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</si>
  <si>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</si>
  <si>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</si>
  <si>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</si>
  <si>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</si>
  <si>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</si>
  <si>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</si>
  <si>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</si>
  <si>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</si>
  <si>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</si>
  <si>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</si>
  <si>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</si>
  <si>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</si>
  <si>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</si>
  <si>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</si>
  <si>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</si>
  <si>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</si>
  <si>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</si>
  <si>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</si>
  <si>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</si>
  <si>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</si>
  <si>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</si>
  <si>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</si>
  <si>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</si>
  <si>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</si>
  <si>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</si>
  <si>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</si>
  <si>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</si>
  <si>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</si>
  <si>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</si>
  <si>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</si>
  <si>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</si>
  <si>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</si>
  <si>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</si>
  <si>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</si>
  <si>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</si>
  <si>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</si>
  <si>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</si>
  <si>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</si>
  <si>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</si>
  <si>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</si>
  <si>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</si>
  <si>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</si>
  <si>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</si>
  <si>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</si>
  <si>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</si>
  <si>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</si>
  <si>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</si>
  <si>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</si>
  <si>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</si>
  <si>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</si>
  <si>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</si>
  <si>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</si>
  <si>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</si>
  <si>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</si>
  <si>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</si>
  <si>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</si>
  <si>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</si>
  <si>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</si>
  <si>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</si>
  <si>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</si>
  <si>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</si>
  <si>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</si>
  <si>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</si>
  <si>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</si>
  <si>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</si>
  <si>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</si>
  <si>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</si>
  <si>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</si>
  <si>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</si>
  <si>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</si>
  <si>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</si>
  <si>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</si>
  <si>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</si>
  <si>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</si>
  <si>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</si>
  <si>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</si>
  <si>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</si>
  <si>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</si>
  <si>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</si>
  <si>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</si>
  <si>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</si>
  <si>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</si>
  <si>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</si>
  <si>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</si>
  <si>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</si>
  <si>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</si>
  <si>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</si>
  <si>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</si>
  <si>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</si>
  <si>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</si>
  <si>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</si>
  <si>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</si>
  <si>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</si>
  <si>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</si>
  <si>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</si>
  <si>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</si>
  <si>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</si>
  <si>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</si>
  <si>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</si>
  <si>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</si>
  <si>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</si>
  <si>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</si>
  <si>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</si>
  <si>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</si>
  <si>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</si>
  <si>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</si>
  <si>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</si>
  <si>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</si>
  <si>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</si>
  <si>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</si>
  <si>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</si>
  <si>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</si>
  <si>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</si>
  <si>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</si>
  <si>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</si>
  <si>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</si>
  <si>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</si>
  <si>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</si>
  <si>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</si>
  <si>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</si>
  <si>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</si>
  <si>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</si>
  <si>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</si>
  <si>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</si>
  <si>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</si>
  <si>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</si>
  <si>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</si>
  <si>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</si>
  <si>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</si>
  <si>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</si>
  <si>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</si>
  <si>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</si>
  <si>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</si>
  <si>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</si>
  <si>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</si>
  <si>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</si>
  <si>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</si>
  <si>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</si>
  <si>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</si>
  <si>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</si>
  <si>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</si>
  <si>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</si>
  <si>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</si>
  <si>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</si>
  <si>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</si>
  <si>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</si>
  <si>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</si>
  <si>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</si>
  <si>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</si>
  <si>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</si>
  <si>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</si>
  <si>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</si>
  <si>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</si>
  <si>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</si>
  <si>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</si>
  <si>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</si>
  <si>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</si>
  <si>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</si>
  <si>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</si>
  <si>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</si>
  <si>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</si>
  <si>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</si>
  <si>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</si>
  <si>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</si>
  <si>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</si>
  <si>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</si>
  <si>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</si>
  <si>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</si>
  <si>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</si>
  <si>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</si>
  <si>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</si>
  <si>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</si>
  <si>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</si>
  <si>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</si>
  <si>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</si>
  <si>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</si>
  <si>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</si>
  <si>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</si>
  <si>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</si>
  <si>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</si>
  <si>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</si>
  <si>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</si>
  <si>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</si>
  <si>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</si>
  <si>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</si>
  <si>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</si>
  <si>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</si>
  <si>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</si>
  <si>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</si>
  <si>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</si>
  <si>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</si>
  <si>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</si>
  <si>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</si>
  <si>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</si>
  <si>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</si>
  <si>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</si>
  <si>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</si>
  <si>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</si>
  <si>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</si>
  <si>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</si>
  <si>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</si>
  <si>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</si>
  <si>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</si>
  <si>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</si>
  <si>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</si>
  <si>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</si>
  <si>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</si>
  <si>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</si>
  <si>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</si>
  <si>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</si>
  <si>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</si>
  <si>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</si>
  <si>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</si>
  <si>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</si>
  <si>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</si>
  <si>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</si>
  <si>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</si>
  <si>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</si>
  <si>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</si>
  <si>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</si>
  <si>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</si>
  <si>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</si>
  <si>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</si>
  <si>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</si>
  <si>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</si>
  <si>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</si>
  <si>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</si>
  <si>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</si>
  <si>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</si>
  <si>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</si>
  <si>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</si>
  <si>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</si>
  <si>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</si>
  <si>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</si>
  <si>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</si>
  <si>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</si>
  <si>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</si>
  <si>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</si>
  <si>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</si>
  <si>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</si>
  <si>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</si>
  <si>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</si>
  <si>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</si>
  <si>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</si>
  <si>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</si>
  <si>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</si>
  <si>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</si>
  <si>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</si>
  <si>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</si>
  <si>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</si>
  <si>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</si>
  <si>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</si>
  <si>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</si>
  <si>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</si>
  <si>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</si>
  <si>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</si>
  <si>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</si>
  <si>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</si>
  <si>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</si>
  <si>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</si>
  <si>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</si>
  <si>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</si>
  <si>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</si>
  <si>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Seleccione el porcentaje deseado tecleando «1» en la columna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</si>
</sst>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5">
    <xf numFmtId="0" fontId="0" fillId="0" borderId="0" xfId="0" applyFont="1" applyAlignment="1"/>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 fillId="8" borderId="0" xfId="0" applyFont="1" applyFill="1" applyBorder="1" applyAlignment="1">
      <alignment horizontal="left" vertical="center"/>
    </xf>
    <xf numFmtId="0" fontId="40" fillId="6" borderId="0" xfId="0" applyFont="1" applyFill="1" applyBorder="1" applyAlignment="1">
      <alignment horizontal="justify" vertical="center" wrapText="1"/>
    </xf>
    <xf numFmtId="0" fontId="0" fillId="6" borderId="0" xfId="0" applyFont="1" applyFill="1" applyBorder="1" applyAlignment="1">
      <alignment horizontal="center" vertical="center"/>
    </xf>
    <xf numFmtId="0" fontId="67" fillId="6" borderId="0" xfId="0" applyFont="1" applyFill="1" applyBorder="1" applyAlignment="1">
      <alignment horizontal="center" vertical="center"/>
    </xf>
    <xf numFmtId="0" fontId="66" fillId="6"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0" fillId="6" borderId="0" xfId="0" applyFont="1" applyFill="1" applyBorder="1" applyAlignment="1">
      <alignment horizontal="left" vertical="center" wrapText="1"/>
    </xf>
    <xf numFmtId="0" fontId="22" fillId="6" borderId="0" xfId="0" applyFont="1" applyFill="1" applyBorder="1" applyAlignment="1">
      <alignment horizontal="left" vertical="center" wrapText="1"/>
    </xf>
    <xf numFmtId="0" fontId="1" fillId="6" borderId="0" xfId="0" applyFont="1" applyFill="1" applyBorder="1" applyAlignment="1">
      <alignment horizontal="justify" vertical="center" wrapText="1"/>
    </xf>
    <xf numFmtId="0" fontId="39" fillId="5"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63" fillId="3" borderId="1" xfId="0" applyFont="1" applyFill="1" applyBorder="1" applyAlignment="1">
      <alignment horizontal="center" vertical="center" textRotation="90" wrapText="1"/>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45" fillId="8" borderId="0" xfId="0" applyFont="1" applyFill="1" applyBorder="1" applyAlignment="1" applyProtection="1">
      <alignment horizontal="center" vertical="center"/>
    </xf>
    <xf numFmtId="0" fontId="72" fillId="0" borderId="0" xfId="0" applyFont="1" applyAlignment="1">
      <alignment horizontal="left" vertical="top" wrapText="1"/>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72" fillId="0" borderId="0" xfId="0" applyFont="1" applyAlignment="1">
      <alignment vertical="top" wrapText="1"/>
    </xf>
    <xf numFmtId="0" fontId="0" fillId="0" borderId="0" xfId="0" applyFont="1" applyBorder="1" applyAlignment="1">
      <alignment wrapText="1"/>
    </xf>
    <xf numFmtId="0" fontId="13" fillId="7" borderId="0" xfId="0" applyFont="1" applyFill="1" applyAlignment="1" applyProtection="1">
      <alignment horizontal="center"/>
      <protection locked="0"/>
    </xf>
    <xf numFmtId="0" fontId="49" fillId="3" borderId="0" xfId="0" applyFont="1" applyFill="1" applyAlignment="1" applyProtection="1">
      <alignment horizontal="center" vertic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15" fillId="0" borderId="0" xfId="0" applyFont="1" applyBorder="1" applyAlignment="1">
      <alignment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30"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29"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65"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5" fillId="5"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27" fillId="19" borderId="0" xfId="0" applyFont="1" applyFill="1" applyBorder="1" applyAlignment="1">
      <alignment horizontal="center"/>
    </xf>
    <xf numFmtId="0" fontId="13" fillId="3" borderId="0" xfId="0" applyFont="1" applyFill="1" applyBorder="1" applyAlignment="1">
      <alignment vertical="center" wrapText="1"/>
    </xf>
    <xf numFmtId="0" fontId="28" fillId="19" borderId="0" xfId="0" applyFont="1" applyFill="1" applyBorder="1" applyAlignment="1">
      <alignment horizontal="left"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55" fillId="27" borderId="66" xfId="0" applyFont="1" applyFill="1" applyBorder="1" applyAlignment="1">
      <alignment vertical="center" wrapText="1"/>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27" borderId="32"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27" borderId="66" xfId="0" applyFont="1" applyFill="1" applyBorder="1" applyAlignment="1">
      <alignment horizontal="center"/>
    </xf>
    <xf numFmtId="0" fontId="7" fillId="7" borderId="0" xfId="0" applyFont="1" applyFill="1" applyBorder="1" applyAlignment="1">
      <alignment horizontal="left" vertical="center" wrapText="1"/>
    </xf>
    <xf numFmtId="0" fontId="98" fillId="8" borderId="0" xfId="0" applyFont="1" applyFill="1" applyBorder="1" applyAlignment="1" applyProtection="1">
      <alignment horizontal="center" vertical="center"/>
      <protection locked="0"/>
    </xf>
    <xf numFmtId="0" fontId="8" fillId="8" borderId="0" xfId="0" applyFont="1" applyFill="1" applyBorder="1" applyAlignment="1" applyProtection="1">
      <alignment vertical="top"/>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Resumen!$E$34:$E$40</c:f>
              <c:strCache>
                <c:ptCount val="7"/>
                <c:pt idx="0">
                  <c:v>Preparaciones y gobernanza antes del evento</c:v>
                </c:pt>
                <c:pt idx="1">
                  <c:v>Recursos: personal capacitado</c:v>
                </c:pt>
                <c:pt idx="2">
                  <c:v>Capacidad de apoyo: vigilancia</c:v>
                </c:pt>
                <c:pt idx="3">
                  <c:v>Capacidad de apoyo: valoración de riesgos</c:v>
                </c:pt>
                <c:pt idx="4">
                  <c:v>Gestión de la respuesta al evento</c:v>
                </c:pt>
                <c:pt idx="5">
                  <c:v>Revisión posterior al evento</c:v>
                </c:pt>
                <c:pt idx="6">
                  <c:v>Aplicación de las lecciones aprendidas</c:v>
                </c:pt>
              </c:strCache>
            </c:strRef>
          </c:cat>
          <c:val>
            <c:numRef>
              <c:f>Resumen!$G$34:$G$40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80D-47AC-AE7C-A7CF0B505988}"/>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Resumen!$E$46:$E$52</c:f>
              <c:strCache>
                <c:ptCount val="7"/>
                <c:pt idx="0">
                  <c:v>Preparaciones y gobernanza antes del evento</c:v>
                </c:pt>
                <c:pt idx="1">
                  <c:v>Recursos: personal capacitado</c:v>
                </c:pt>
                <c:pt idx="2">
                  <c:v>Capacidad de apoyo: vigilancia</c:v>
                </c:pt>
                <c:pt idx="3">
                  <c:v>Capacidad de apoyo: valoración de riesgos</c:v>
                </c:pt>
                <c:pt idx="4">
                  <c:v>Gestión de la respuesta al evento</c:v>
                </c:pt>
                <c:pt idx="5">
                  <c:v>Revisión posterior al evento</c:v>
                </c:pt>
                <c:pt idx="6">
                  <c:v>Aplicación de las lecciones aprendidas</c:v>
                </c:pt>
              </c:strCache>
            </c:strRef>
          </c:cat>
          <c:val>
            <c:numRef>
              <c:f>Resumen!$G$46:$G$52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002-4261-B5E4-C30A3D43A66F}"/>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E384-41E7-B6E9-1E85531AF8CA}"/>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E384-41E7-B6E9-1E85531AF8CA}"/>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E384-41E7-B6E9-1E85531AF8CA}"/>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84-41E7-B6E9-1E85531AF8CA}"/>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E384-41E7-B6E9-1E85531AF8CA}"/>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Resumen'!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Siguiente</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Siguiente</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130628</xdr:colOff>
      <xdr:row>6</xdr:row>
      <xdr:rowOff>1503589</xdr:rowOff>
    </xdr:from>
    <xdr:ext cx="2752725" cy="409575"/>
    <xdr:sp macro="" textlink="">
      <xdr:nvSpPr>
        <xdr:cNvPr id="1852675" name="Tekstvak 19"/>
        <xdr:cNvSpPr txBox="1">
          <a:spLocks noChangeArrowheads="1"/>
        </xdr:cNvSpPr>
      </xdr:nvSpPr>
      <xdr:spPr bwMode="auto">
        <a:xfrm rot="10800000">
          <a:off x="2471057" y="3830410"/>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Después del evento</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Vigilancia</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Gestión de riesgos y crisis</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Valoración de riesgos</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Aplicación de las lecciones aprendidas</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Evaluación posterior al evento</a:t>
          </a:r>
          <a:r>
            <a:rPr lang="en-US" sz="1200"/>
            <a:t>
</a:t>
          </a:r>
        </a:p>
      </xdr:txBody>
    </xdr:sp>
    <xdr:clientData/>
  </xdr:twoCellAnchor>
  <xdr:oneCellAnchor>
    <xdr:from>
      <xdr:col>4</xdr:col>
      <xdr:colOff>1170215</xdr:colOff>
      <xdr:row>7</xdr:row>
      <xdr:rowOff>88446</xdr:rowOff>
    </xdr:from>
    <xdr:ext cx="1466850" cy="419100"/>
    <xdr:sp macro="" textlink="">
      <xdr:nvSpPr>
        <xdr:cNvPr id="1852682" name="Tekstvak 19"/>
        <xdr:cNvSpPr txBox="1">
          <a:spLocks noChangeArrowheads="1"/>
        </xdr:cNvSpPr>
      </xdr:nvSpPr>
      <xdr:spPr bwMode="auto">
        <a:xfrm rot="-2179498">
          <a:off x="3510644" y="5626553"/>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Evento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Creación y mantenimiento de capacidades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Gobernanza</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Siguiente</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Siguiente</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Siguiente</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Siguiente</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Siguiente</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Siguiente</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Siguiente</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4" customWidth="1"/>
    <col min="2" max="2" width="46.5703125" style="4" customWidth="1"/>
    <col min="3" max="3" width="6.140625" style="4" customWidth="1"/>
    <col min="4" max="4" width="56.7109375" style="4" customWidth="1"/>
    <col min="5" max="5" width="5.7109375" style="4" customWidth="1"/>
    <col min="6" max="6" width="94.7109375" style="4" customWidth="1"/>
    <col min="7" max="7" width="4.5703125" style="4" customWidth="1"/>
    <col min="8" max="8" width="18.28515625" style="4" customWidth="1"/>
    <col min="9" max="16384" width="11.42578125" style="4"/>
  </cols>
  <sheetData>
    <row r="1" spans="1:12" ht="11.25" customHeight="1" x14ac:dyDescent="0.25">
      <c r="B1" s="3" t="s">
        <v>1072</v>
      </c>
      <c r="C1" s="1"/>
      <c r="D1" s="3" t="s">
        <v>1073</v>
      </c>
      <c r="E1" s="3" t="s">
        <v>1074</v>
      </c>
      <c r="G1" s="109" t="s">
        <v>1075</v>
      </c>
      <c r="H1" s="5"/>
      <c r="I1" s="5"/>
      <c r="J1" s="5"/>
      <c r="K1" s="5"/>
      <c r="L1" s="26"/>
    </row>
    <row r="2" spans="1:12" ht="11.25" customHeight="1" x14ac:dyDescent="0.25">
      <c r="A2" s="1" t="s">
        <v>1076</v>
      </c>
      <c r="B2" s="1" t="s">
        <v>1077</v>
      </c>
      <c r="C2" s="2" t="s">
        <v>1078</v>
      </c>
      <c r="D2" s="2" t="s">
        <v>1079</v>
      </c>
      <c r="E2" s="1" t="s">
        <v>1080</v>
      </c>
      <c r="F2" s="1" t="s">
        <v>1081</v>
      </c>
      <c r="G2" s="110">
        <v>1</v>
      </c>
      <c r="L2" s="28"/>
    </row>
    <row r="3" spans="1:12" ht="11.25" customHeight="1" x14ac:dyDescent="0.25">
      <c r="A3" s="1"/>
      <c r="B3" s="1"/>
      <c r="C3" s="2"/>
      <c r="D3" s="2"/>
      <c r="E3" s="1" t="s">
        <v>1082</v>
      </c>
      <c r="F3" s="1" t="s">
        <v>1083</v>
      </c>
      <c r="G3" s="110">
        <v>1</v>
      </c>
      <c r="L3" s="28"/>
    </row>
    <row r="4" spans="1:12" ht="11.25" customHeight="1" x14ac:dyDescent="0.25">
      <c r="A4" s="1"/>
      <c r="B4" s="1"/>
      <c r="C4" s="1"/>
      <c r="D4" s="1"/>
      <c r="E4" s="1" t="s">
        <v>1084</v>
      </c>
      <c r="F4" s="1" t="s">
        <v>1085</v>
      </c>
      <c r="G4" s="110">
        <v>1</v>
      </c>
      <c r="L4" s="28"/>
    </row>
    <row r="5" spans="1:12" ht="11.25" customHeight="1" x14ac:dyDescent="0.25">
      <c r="A5" s="1"/>
      <c r="B5" s="1"/>
      <c r="C5" s="1"/>
      <c r="D5" s="1"/>
      <c r="E5" s="1" t="s">
        <v>1086</v>
      </c>
      <c r="F5" s="2" t="s">
        <v>1087</v>
      </c>
      <c r="G5" s="110">
        <v>1</v>
      </c>
    </row>
    <row r="6" spans="1:12" ht="11.25" customHeight="1" x14ac:dyDescent="0.25">
      <c r="C6" s="1"/>
      <c r="D6" s="1"/>
      <c r="G6" s="110"/>
    </row>
    <row r="7" spans="1:12" ht="11.25" customHeight="1" x14ac:dyDescent="0.25">
      <c r="A7" s="2" t="s">
        <v>1088</v>
      </c>
      <c r="B7" s="2" t="s">
        <v>1089</v>
      </c>
      <c r="C7" s="2" t="s">
        <v>1090</v>
      </c>
      <c r="D7" s="99" t="s">
        <v>1091</v>
      </c>
      <c r="E7" s="1" t="s">
        <v>1092</v>
      </c>
      <c r="F7" s="1" t="s">
        <v>1093</v>
      </c>
      <c r="G7" s="110">
        <v>1</v>
      </c>
    </row>
    <row r="8" spans="1:12" ht="11.25" customHeight="1" x14ac:dyDescent="0.25">
      <c r="B8" s="3"/>
      <c r="C8" s="18"/>
      <c r="D8" s="16"/>
      <c r="E8" s="1" t="s">
        <v>1094</v>
      </c>
      <c r="F8" s="1" t="s">
        <v>1095</v>
      </c>
      <c r="G8" s="110">
        <v>1</v>
      </c>
    </row>
    <row r="9" spans="1:12" ht="11.25" customHeight="1" x14ac:dyDescent="0.25">
      <c r="B9" s="3"/>
      <c r="C9" s="18"/>
      <c r="D9" s="16"/>
      <c r="E9" s="1" t="s">
        <v>1096</v>
      </c>
      <c r="F9" s="1" t="s">
        <v>1097</v>
      </c>
      <c r="G9" s="110">
        <v>1</v>
      </c>
    </row>
    <row r="10" spans="1:12" ht="11.25" customHeight="1" x14ac:dyDescent="0.25">
      <c r="B10" s="3"/>
      <c r="C10" s="18"/>
      <c r="D10" s="16"/>
      <c r="E10" s="1" t="s">
        <v>1098</v>
      </c>
      <c r="F10" s="1" t="s">
        <v>1099</v>
      </c>
      <c r="G10" s="110">
        <v>1</v>
      </c>
    </row>
    <row r="11" spans="1:12" ht="11.25" customHeight="1" x14ac:dyDescent="0.25">
      <c r="B11" s="3"/>
      <c r="C11" s="18"/>
      <c r="D11" s="2"/>
      <c r="E11" s="1"/>
      <c r="F11" s="1"/>
      <c r="G11" s="110"/>
    </row>
    <row r="12" spans="1:12" ht="11.25" customHeight="1" x14ac:dyDescent="0.25">
      <c r="B12" s="3"/>
      <c r="C12" s="2" t="s">
        <v>1100</v>
      </c>
      <c r="D12" s="2" t="s">
        <v>1101</v>
      </c>
      <c r="E12" s="2" t="s">
        <v>1102</v>
      </c>
      <c r="F12" s="1" t="s">
        <v>1103</v>
      </c>
      <c r="G12" s="110">
        <v>1</v>
      </c>
    </row>
    <row r="13" spans="1:12" ht="11.25" customHeight="1" x14ac:dyDescent="0.25">
      <c r="B13" s="3"/>
      <c r="E13" s="2" t="s">
        <v>1104</v>
      </c>
      <c r="F13" s="1" t="s">
        <v>1105</v>
      </c>
      <c r="G13" s="110">
        <v>1</v>
      </c>
      <c r="H13" s="1"/>
    </row>
    <row r="14" spans="1:12" ht="11.25" customHeight="1" x14ac:dyDescent="0.25">
      <c r="B14" s="3"/>
      <c r="E14" s="1"/>
      <c r="F14" s="1"/>
      <c r="G14" s="110"/>
    </row>
    <row r="15" spans="1:12" ht="11.25" customHeight="1" x14ac:dyDescent="0.25">
      <c r="A15" s="1" t="s">
        <v>1106</v>
      </c>
      <c r="B15" s="1" t="s">
        <v>1107</v>
      </c>
      <c r="C15" s="1" t="s">
        <v>1108</v>
      </c>
      <c r="D15" s="1" t="s">
        <v>1109</v>
      </c>
      <c r="E15" s="2" t="s">
        <v>1110</v>
      </c>
      <c r="F15" s="2" t="s">
        <v>1111</v>
      </c>
      <c r="G15" s="110">
        <v>1</v>
      </c>
    </row>
    <row r="16" spans="1:12" ht="11.25" customHeight="1" x14ac:dyDescent="0.25">
      <c r="B16" s="3"/>
      <c r="E16" s="2" t="s">
        <v>1112</v>
      </c>
      <c r="F16" s="1" t="s">
        <v>1113</v>
      </c>
      <c r="G16" s="110">
        <v>1</v>
      </c>
    </row>
    <row r="17" spans="1:7" ht="11.25" customHeight="1" x14ac:dyDescent="0.25">
      <c r="B17" s="3"/>
      <c r="E17" s="2" t="s">
        <v>1114</v>
      </c>
      <c r="F17" s="1" t="s">
        <v>1115</v>
      </c>
      <c r="G17" s="110">
        <v>1</v>
      </c>
    </row>
    <row r="18" spans="1:7" s="18" customFormat="1" ht="11.25" customHeight="1" x14ac:dyDescent="0.25">
      <c r="B18" s="16"/>
      <c r="C18" s="4"/>
      <c r="D18" s="1"/>
      <c r="E18" s="2" t="s">
        <v>1116</v>
      </c>
      <c r="F18" s="1" t="s">
        <v>1117</v>
      </c>
      <c r="G18" s="110">
        <v>1</v>
      </c>
    </row>
    <row r="19" spans="1:7" s="18" customFormat="1" ht="11.25" customHeight="1" x14ac:dyDescent="0.25">
      <c r="B19" s="16"/>
      <c r="C19" s="4"/>
      <c r="D19" s="1"/>
      <c r="G19" s="110"/>
    </row>
    <row r="20" spans="1:7" s="18" customFormat="1" ht="11.25" customHeight="1" x14ac:dyDescent="0.25">
      <c r="B20" s="16"/>
      <c r="C20" s="1" t="s">
        <v>1118</v>
      </c>
      <c r="D20" s="1" t="s">
        <v>1119</v>
      </c>
      <c r="E20" s="2" t="s">
        <v>1120</v>
      </c>
      <c r="F20" s="1" t="s">
        <v>1121</v>
      </c>
      <c r="G20" s="110">
        <v>1</v>
      </c>
    </row>
    <row r="21" spans="1:7" s="18" customFormat="1" ht="11.25" customHeight="1" x14ac:dyDescent="0.25">
      <c r="B21" s="16"/>
      <c r="C21" s="1"/>
      <c r="D21" s="1"/>
      <c r="E21" s="2" t="s">
        <v>1122</v>
      </c>
      <c r="F21" s="1" t="s">
        <v>1123</v>
      </c>
      <c r="G21" s="110">
        <v>1</v>
      </c>
    </row>
    <row r="22" spans="1:7" s="18" customFormat="1" ht="11.25" customHeight="1" x14ac:dyDescent="0.25">
      <c r="B22" s="16"/>
      <c r="D22" s="1"/>
      <c r="E22" s="2" t="s">
        <v>1124</v>
      </c>
      <c r="F22" s="1" t="s">
        <v>1125</v>
      </c>
      <c r="G22" s="110">
        <v>1</v>
      </c>
    </row>
    <row r="23" spans="1:7" s="18" customFormat="1" ht="11.25" customHeight="1" x14ac:dyDescent="0.25">
      <c r="B23" s="16"/>
      <c r="D23" s="1"/>
      <c r="E23" s="2" t="s">
        <v>1126</v>
      </c>
      <c r="F23" s="1" t="s">
        <v>1127</v>
      </c>
      <c r="G23" s="110">
        <v>1</v>
      </c>
    </row>
    <row r="24" spans="1:7" s="18" customFormat="1" ht="11.25" customHeight="1" x14ac:dyDescent="0.25">
      <c r="B24" s="16"/>
      <c r="D24" s="1"/>
      <c r="G24" s="110"/>
    </row>
    <row r="25" spans="1:7" ht="11.25" customHeight="1" x14ac:dyDescent="0.25">
      <c r="A25" s="1" t="s">
        <v>1128</v>
      </c>
      <c r="B25" s="1" t="s">
        <v>1129</v>
      </c>
      <c r="C25" s="1" t="s">
        <v>1130</v>
      </c>
      <c r="D25" s="1" t="s">
        <v>1131</v>
      </c>
      <c r="E25" s="1" t="s">
        <v>1132</v>
      </c>
      <c r="F25" s="1" t="s">
        <v>1133</v>
      </c>
      <c r="G25" s="110">
        <v>1</v>
      </c>
    </row>
    <row r="26" spans="1:7" ht="11.25" customHeight="1" x14ac:dyDescent="0.25">
      <c r="C26" s="1"/>
      <c r="E26" s="1" t="s">
        <v>1134</v>
      </c>
      <c r="F26" s="1" t="s">
        <v>1135</v>
      </c>
      <c r="G26" s="110">
        <v>1</v>
      </c>
    </row>
    <row r="27" spans="1:7" ht="11.25" customHeight="1" x14ac:dyDescent="0.25">
      <c r="C27" s="1"/>
      <c r="E27" s="1" t="s">
        <v>1136</v>
      </c>
      <c r="F27" s="1" t="s">
        <v>1137</v>
      </c>
      <c r="G27" s="110">
        <v>1</v>
      </c>
    </row>
    <row r="28" spans="1:7" ht="11.25" customHeight="1" x14ac:dyDescent="0.25">
      <c r="C28" s="1"/>
      <c r="E28" s="1" t="s">
        <v>1138</v>
      </c>
      <c r="F28" s="1" t="s">
        <v>1139</v>
      </c>
      <c r="G28" s="110">
        <v>1</v>
      </c>
    </row>
    <row r="29" spans="1:7" ht="11.25" customHeight="1" x14ac:dyDescent="0.25">
      <c r="C29" s="1"/>
      <c r="E29" s="1"/>
      <c r="G29" s="110"/>
    </row>
    <row r="30" spans="1:7" ht="11.25" customHeight="1" x14ac:dyDescent="0.25">
      <c r="A30" s="1" t="s">
        <v>1140</v>
      </c>
      <c r="B30" s="2" t="s">
        <v>1141</v>
      </c>
      <c r="C30" s="2" t="s">
        <v>1142</v>
      </c>
      <c r="D30" s="2" t="s">
        <v>1143</v>
      </c>
      <c r="E30" s="2" t="s">
        <v>1144</v>
      </c>
      <c r="F30" s="11" t="s">
        <v>1145</v>
      </c>
      <c r="G30" s="110">
        <v>1</v>
      </c>
    </row>
    <row r="31" spans="1:7" ht="11.25" customHeight="1" x14ac:dyDescent="0.25">
      <c r="C31" s="1"/>
      <c r="D31" s="2"/>
      <c r="E31" s="2" t="s">
        <v>1146</v>
      </c>
      <c r="F31" s="20" t="s">
        <v>1147</v>
      </c>
      <c r="G31" s="110">
        <v>1</v>
      </c>
    </row>
    <row r="32" spans="1:7" ht="11.25" customHeight="1" x14ac:dyDescent="0.25">
      <c r="C32" s="1"/>
      <c r="D32" s="1"/>
      <c r="E32" s="2" t="s">
        <v>1148</v>
      </c>
      <c r="F32" s="11" t="s">
        <v>1149</v>
      </c>
      <c r="G32" s="110">
        <v>1</v>
      </c>
    </row>
    <row r="33" spans="3:7" ht="11.25" customHeight="1" x14ac:dyDescent="0.25">
      <c r="C33" s="1"/>
      <c r="D33" s="1"/>
      <c r="E33" s="2" t="s">
        <v>1150</v>
      </c>
      <c r="F33" s="2" t="s">
        <v>1151</v>
      </c>
      <c r="G33" s="110">
        <v>1</v>
      </c>
    </row>
    <row r="34" spans="3:7" ht="11.25" customHeight="1" x14ac:dyDescent="0.25">
      <c r="C34" s="1"/>
      <c r="D34" s="1"/>
      <c r="E34" s="2" t="s">
        <v>1152</v>
      </c>
      <c r="F34" s="11" t="s">
        <v>1153</v>
      </c>
      <c r="G34" s="110">
        <v>1</v>
      </c>
    </row>
    <row r="35" spans="3:7" ht="11.25" customHeight="1" x14ac:dyDescent="0.25">
      <c r="E35" s="2" t="s">
        <v>1154</v>
      </c>
      <c r="F35" s="20" t="s">
        <v>1155</v>
      </c>
      <c r="G35" s="110">
        <v>1</v>
      </c>
    </row>
    <row r="36" spans="3:7" ht="11.25" customHeight="1" x14ac:dyDescent="0.25">
      <c r="C36" s="1"/>
      <c r="D36" s="1"/>
      <c r="E36" s="2" t="s">
        <v>1156</v>
      </c>
      <c r="F36" s="20" t="s">
        <v>1157</v>
      </c>
      <c r="G36" s="110">
        <v>1</v>
      </c>
    </row>
    <row r="37" spans="3:7" ht="11.25" customHeight="1" x14ac:dyDescent="0.25">
      <c r="C37" s="1"/>
      <c r="D37" s="1"/>
      <c r="E37" s="2" t="s">
        <v>1158</v>
      </c>
      <c r="F37" s="20" t="s">
        <v>1159</v>
      </c>
      <c r="G37" s="110">
        <v>1</v>
      </c>
    </row>
    <row r="38" spans="3:7" ht="11.25" customHeight="1" x14ac:dyDescent="0.25">
      <c r="C38" s="1"/>
      <c r="D38" s="1"/>
      <c r="E38" s="2" t="s">
        <v>1160</v>
      </c>
      <c r="F38" s="20" t="s">
        <v>1161</v>
      </c>
      <c r="G38" s="110">
        <v>1</v>
      </c>
    </row>
    <row r="39" spans="3:7" ht="11.25" customHeight="1" x14ac:dyDescent="0.25">
      <c r="C39" s="1"/>
      <c r="D39" s="1"/>
      <c r="E39" s="2" t="s">
        <v>1162</v>
      </c>
      <c r="F39" s="11" t="s">
        <v>1163</v>
      </c>
      <c r="G39" s="110">
        <v>1</v>
      </c>
    </row>
    <row r="40" spans="3:7" ht="11.25" customHeight="1" x14ac:dyDescent="0.25">
      <c r="C40" s="1"/>
      <c r="D40" s="1"/>
    </row>
    <row r="41" spans="3:7" ht="11.25" customHeight="1" x14ac:dyDescent="0.25">
      <c r="C41" s="1"/>
      <c r="D4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70" zoomScaleNormal="70" workbookViewId="0">
      <pane ySplit="8" topLeftCell="A9" activePane="bottomLeft" state="frozen"/>
      <selection pane="bottomLeft" activeCell="AH12" sqref="AH12:AN12"/>
    </sheetView>
  </sheetViews>
  <sheetFormatPr defaultRowHeight="15" outlineLevelCol="1" x14ac:dyDescent="0.25"/>
  <cols>
    <col min="1" max="1" width="2.28515625" style="150" customWidth="1"/>
    <col min="2" max="2" width="5.140625" style="137" customWidth="1"/>
    <col min="3" max="3" width="65.85546875" style="131" customWidth="1"/>
    <col min="4" max="4" width="2.85546875" style="150" customWidth="1" outlineLevel="1"/>
    <col min="5" max="5" width="6.42578125" style="150" customWidth="1" outlineLevel="1"/>
    <col min="6" max="6" width="2" style="150" customWidth="1" outlineLevel="1"/>
    <col min="7" max="7" width="5.140625" style="150" customWidth="1" outlineLevel="1"/>
    <col min="8" max="8" width="2.5703125" style="131" customWidth="1"/>
    <col min="9" max="9" width="4.42578125" style="131" hidden="1" customWidth="1"/>
    <col min="10" max="10" width="4.42578125" style="150" hidden="1" customWidth="1"/>
    <col min="11" max="11" width="4.42578125" style="131" hidden="1" customWidth="1"/>
    <col min="12" max="13" width="4" style="131" customWidth="1"/>
    <col min="14" max="14" width="3.28515625" style="131" customWidth="1"/>
    <col min="15" max="15" width="4.42578125" style="131" customWidth="1"/>
    <col min="16" max="16" width="4.140625" style="131" customWidth="1"/>
    <col min="17" max="17" width="3.42578125" style="131" customWidth="1"/>
    <col min="18" max="18" width="3.7109375" style="131" customWidth="1"/>
    <col min="19" max="19" width="5.28515625" style="131" customWidth="1"/>
    <col min="20" max="20" width="13.28515625" style="131" customWidth="1"/>
    <col min="21" max="21" width="8.28515625" style="131" hidden="1" customWidth="1"/>
    <col min="22" max="22" width="9.5703125" style="131" hidden="1" customWidth="1"/>
    <col min="23" max="23" width="10.42578125" style="134" hidden="1" customWidth="1"/>
    <col min="24" max="24" width="8.42578125" style="131" hidden="1" customWidth="1"/>
    <col min="25" max="25" width="7.140625" style="131" customWidth="1"/>
    <col min="26" max="26" width="13.7109375" style="131" customWidth="1"/>
    <col min="27" max="27" width="19.28515625" style="131" customWidth="1"/>
    <col min="28" max="28" width="15.140625" style="131" customWidth="1"/>
    <col min="29" max="29" width="9.140625" style="131"/>
    <col min="30" max="30" width="51.7109375" style="131" customWidth="1"/>
    <col min="31" max="16384" width="9.140625" style="131"/>
  </cols>
  <sheetData>
    <row r="1" spans="1:40" ht="32.25" customHeight="1" x14ac:dyDescent="0.25">
      <c r="A1" s="332"/>
      <c r="B1" s="172"/>
      <c r="C1" s="355" t="s">
        <v>287</v>
      </c>
      <c r="D1" s="355"/>
      <c r="E1" s="355"/>
      <c r="F1" s="355"/>
      <c r="G1" s="355"/>
      <c r="H1" s="355"/>
      <c r="I1" s="355"/>
      <c r="J1" s="355"/>
      <c r="K1" s="355"/>
      <c r="L1" s="355"/>
      <c r="M1" s="355"/>
      <c r="N1" s="355"/>
      <c r="O1" s="355"/>
      <c r="P1" s="355"/>
      <c r="Q1" s="355"/>
      <c r="R1" s="355"/>
      <c r="S1" s="355"/>
      <c r="T1" s="355"/>
      <c r="U1" s="355"/>
      <c r="V1" s="355"/>
      <c r="W1" s="172"/>
      <c r="X1" s="172"/>
      <c r="Y1" s="172"/>
      <c r="AA1"/>
      <c r="AB1"/>
    </row>
    <row r="2" spans="1:40" x14ac:dyDescent="0.25">
      <c r="B2" s="173"/>
      <c r="C2" s="368" t="s">
        <v>1613</v>
      </c>
      <c r="D2" s="368"/>
      <c r="E2" s="368"/>
      <c r="F2" s="368"/>
      <c r="G2" s="368"/>
      <c r="H2" s="368"/>
      <c r="I2" s="368"/>
      <c r="J2" s="368"/>
      <c r="K2" s="368"/>
      <c r="L2" s="368"/>
      <c r="M2" s="368"/>
      <c r="N2" s="368"/>
      <c r="O2" s="368"/>
      <c r="P2" s="368"/>
      <c r="Q2" s="368"/>
      <c r="R2" s="368"/>
      <c r="S2" s="368"/>
      <c r="T2" s="368"/>
      <c r="U2" s="173"/>
      <c r="V2" s="173"/>
      <c r="W2" s="173"/>
      <c r="X2" s="173"/>
      <c r="Y2" s="173"/>
      <c r="AA2"/>
      <c r="AB2"/>
    </row>
    <row r="3" spans="1:40" x14ac:dyDescent="0.25">
      <c r="B3" s="173"/>
      <c r="C3" s="368" t="s">
        <v>1614</v>
      </c>
      <c r="D3" s="368"/>
      <c r="E3" s="368"/>
      <c r="F3" s="368"/>
      <c r="G3" s="368"/>
      <c r="H3" s="368"/>
      <c r="I3" s="368"/>
      <c r="J3" s="368"/>
      <c r="K3" s="368"/>
      <c r="L3" s="368"/>
      <c r="M3" s="368"/>
      <c r="N3" s="368"/>
      <c r="O3" s="368"/>
      <c r="P3" s="368"/>
      <c r="Q3" s="368"/>
      <c r="R3" s="368"/>
      <c r="S3" s="368"/>
      <c r="T3" s="368"/>
      <c r="U3" s="368"/>
      <c r="V3" s="368"/>
      <c r="W3" s="173"/>
      <c r="X3" s="173"/>
      <c r="Y3" s="173"/>
      <c r="AA3"/>
      <c r="AB3"/>
    </row>
    <row r="4" spans="1:40" x14ac:dyDescent="0.25">
      <c r="B4" s="138"/>
      <c r="C4" s="130"/>
      <c r="D4" s="149"/>
      <c r="E4" s="149"/>
      <c r="F4" s="149"/>
      <c r="G4" s="149"/>
      <c r="H4" s="130"/>
      <c r="I4" s="130"/>
      <c r="J4" s="149"/>
      <c r="K4" s="130"/>
      <c r="L4" s="130"/>
      <c r="M4" s="130"/>
      <c r="N4" s="130"/>
      <c r="O4" s="130"/>
      <c r="P4" s="130"/>
      <c r="Q4" s="130"/>
      <c r="R4" s="130"/>
      <c r="S4" s="130"/>
      <c r="T4" s="130"/>
      <c r="U4" s="130"/>
      <c r="V4" s="130"/>
      <c r="W4" s="133"/>
      <c r="X4" s="130"/>
      <c r="Y4" s="130"/>
      <c r="AA4"/>
      <c r="AB4"/>
    </row>
    <row r="5" spans="1:40" s="153" customFormat="1" ht="14.25" customHeight="1" x14ac:dyDescent="0.25">
      <c r="B5" s="174"/>
      <c r="C5" s="289"/>
      <c r="D5" s="289"/>
      <c r="E5" s="289"/>
      <c r="F5" s="289"/>
      <c r="G5" s="289"/>
      <c r="H5" s="289"/>
      <c r="I5" s="289"/>
      <c r="J5" s="367"/>
      <c r="K5" s="367"/>
      <c r="L5" s="367"/>
      <c r="M5" s="367"/>
      <c r="N5" s="367"/>
      <c r="O5" s="367"/>
      <c r="P5" s="367"/>
      <c r="Q5" s="367"/>
      <c r="R5" s="367"/>
      <c r="S5" s="367"/>
      <c r="T5" s="367"/>
      <c r="U5" s="367"/>
      <c r="V5" s="367"/>
      <c r="W5" s="367"/>
      <c r="X5" s="367"/>
      <c r="Y5" s="367"/>
      <c r="Z5" s="367"/>
      <c r="AA5" s="367"/>
      <c r="AB5" s="367"/>
    </row>
    <row r="6" spans="1:40" s="153" customFormat="1" x14ac:dyDescent="0.25">
      <c r="B6" s="154"/>
      <c r="C6" s="453"/>
      <c r="D6" s="453"/>
      <c r="E6" s="453"/>
      <c r="F6" s="453"/>
      <c r="G6" s="453"/>
      <c r="H6" s="453"/>
      <c r="I6" s="453"/>
      <c r="J6" s="453"/>
      <c r="K6" s="453"/>
      <c r="L6" s="453"/>
      <c r="M6" s="453"/>
      <c r="N6" s="453"/>
      <c r="O6" s="453"/>
      <c r="P6" s="453"/>
      <c r="Q6" s="453"/>
      <c r="R6" s="453"/>
      <c r="S6" s="453"/>
      <c r="T6" s="453"/>
      <c r="U6" s="154"/>
      <c r="V6" s="154"/>
      <c r="W6" s="154"/>
      <c r="X6" s="154"/>
      <c r="Y6" s="154"/>
    </row>
    <row r="7" spans="1:40" s="153" customFormat="1" ht="37.5" customHeight="1" x14ac:dyDescent="0.25">
      <c r="B7" s="168"/>
      <c r="C7" s="362" t="s">
        <v>288</v>
      </c>
      <c r="D7" s="328"/>
      <c r="E7" s="361" t="s">
        <v>289</v>
      </c>
      <c r="F7" s="326"/>
      <c r="G7" s="361" t="s">
        <v>290</v>
      </c>
      <c r="H7" s="155"/>
      <c r="I7" s="156"/>
      <c r="J7" s="364" t="s">
        <v>1694</v>
      </c>
      <c r="K7" s="365"/>
      <c r="L7" s="365"/>
      <c r="M7" s="365"/>
      <c r="N7" s="365"/>
      <c r="O7" s="365"/>
      <c r="P7" s="365"/>
      <c r="Q7" s="365"/>
      <c r="R7" s="365"/>
      <c r="S7" s="156"/>
      <c r="T7" s="363" t="s">
        <v>291</v>
      </c>
      <c r="U7" s="363"/>
      <c r="V7" s="363"/>
      <c r="W7" s="157"/>
      <c r="X7" s="157"/>
      <c r="Y7" s="157"/>
      <c r="Z7" s="157"/>
      <c r="AH7" s="362" t="s">
        <v>292</v>
      </c>
      <c r="AI7" s="362"/>
      <c r="AJ7" s="362"/>
      <c r="AK7" s="362"/>
      <c r="AL7" s="362"/>
      <c r="AM7" s="362"/>
      <c r="AN7" s="362"/>
    </row>
    <row r="8" spans="1:40" s="153" customFormat="1" ht="80.25" customHeight="1" x14ac:dyDescent="0.25">
      <c r="B8" s="168"/>
      <c r="C8" s="362"/>
      <c r="D8" s="328"/>
      <c r="E8" s="361"/>
      <c r="F8" s="327"/>
      <c r="G8" s="361"/>
      <c r="H8" s="155"/>
      <c r="J8" s="159" t="s">
        <v>345</v>
      </c>
      <c r="K8" s="159" t="s">
        <v>346</v>
      </c>
      <c r="L8" s="179">
        <v>0</v>
      </c>
      <c r="M8" s="179">
        <v>0.2</v>
      </c>
      <c r="N8" s="179">
        <v>0.4</v>
      </c>
      <c r="O8" s="179">
        <v>0.6</v>
      </c>
      <c r="P8" s="179">
        <v>0.8</v>
      </c>
      <c r="Q8" s="179">
        <v>1</v>
      </c>
      <c r="R8" s="180" t="s">
        <v>293</v>
      </c>
      <c r="T8" s="161"/>
      <c r="U8" s="161" t="s">
        <v>347</v>
      </c>
      <c r="V8" s="160" t="s">
        <v>348</v>
      </c>
      <c r="W8" s="158"/>
      <c r="Y8" s="158"/>
      <c r="AH8" s="362"/>
      <c r="AI8" s="362"/>
      <c r="AJ8" s="362"/>
      <c r="AK8" s="362"/>
      <c r="AL8" s="362"/>
      <c r="AM8" s="362"/>
      <c r="AN8" s="362"/>
    </row>
    <row r="9" spans="1:40" ht="42" customHeight="1" x14ac:dyDescent="0.25">
      <c r="H9" s="126"/>
      <c r="K9" s="32"/>
      <c r="L9" s="32"/>
      <c r="M9" s="32"/>
      <c r="N9" s="32"/>
      <c r="O9" s="32"/>
      <c r="P9" s="33"/>
      <c r="Q9" s="116"/>
      <c r="R9" s="117"/>
      <c r="T9" s="34"/>
      <c r="U9" s="34"/>
      <c r="V9" s="33"/>
      <c r="W9" s="131" t="s">
        <v>349</v>
      </c>
      <c r="X9" s="131" t="s">
        <v>350</v>
      </c>
      <c r="Z9" s="118" t="s">
        <v>294</v>
      </c>
      <c r="AH9" s="359"/>
      <c r="AI9" s="359"/>
      <c r="AJ9" s="359"/>
      <c r="AK9" s="359"/>
      <c r="AL9" s="359"/>
      <c r="AM9" s="359"/>
      <c r="AN9" s="359"/>
    </row>
    <row r="10" spans="1:40" ht="47.25" customHeight="1" x14ac:dyDescent="0.25">
      <c r="B10" s="288">
        <v>1</v>
      </c>
      <c r="C10" s="141" t="s">
        <v>295</v>
      </c>
      <c r="D10" s="176"/>
      <c r="E10" s="266" t="s">
        <v>296</v>
      </c>
      <c r="F10" s="176"/>
      <c r="G10" s="189"/>
      <c r="H10" s="126"/>
      <c r="I10" s="135"/>
      <c r="J10" s="124">
        <f>SUM(L10:Q10)</f>
        <v>0</v>
      </c>
      <c r="K10" s="124">
        <f>SUM(L10:Q10)</f>
        <v>0</v>
      </c>
      <c r="L10" s="122"/>
      <c r="M10" s="122"/>
      <c r="N10" s="122"/>
      <c r="O10" s="122"/>
      <c r="P10" s="123"/>
      <c r="Q10" s="184"/>
      <c r="R10" s="123"/>
      <c r="T10" s="125" t="str">
        <f>IF(SUM(L10:Q10)=1,((L10*0)+(M10*20)+(N10*40)+(O10*60)+(P10*80)+(Q10*100)),"")</f>
        <v/>
      </c>
      <c r="U10" s="147" t="e">
        <f>1/$J$28</f>
        <v>#DIV/0!</v>
      </c>
      <c r="V10" s="127" t="e">
        <f t="shared" ref="V10" si="0">1/$K$28</f>
        <v>#DIV/0!</v>
      </c>
      <c r="W10" s="139" t="e">
        <f>IF(R10=1,0,T10*U10)</f>
        <v>#VALUE!</v>
      </c>
      <c r="X10" s="35" t="e">
        <f>IF(R10=1,0,T10*V10)</f>
        <v>#VALUE!</v>
      </c>
      <c r="Y10" s="134"/>
      <c r="Z10" s="360"/>
      <c r="AA10" s="360"/>
      <c r="AH10" s="359" t="s">
        <v>1615</v>
      </c>
      <c r="AI10" s="359"/>
      <c r="AJ10" s="359"/>
      <c r="AK10" s="359"/>
      <c r="AL10" s="359"/>
      <c r="AM10" s="359"/>
      <c r="AN10" s="359"/>
    </row>
    <row r="11" spans="1:40" ht="47.25" customHeight="1" x14ac:dyDescent="0.25">
      <c r="B11" s="288">
        <v>2</v>
      </c>
      <c r="C11" s="141" t="s">
        <v>297</v>
      </c>
      <c r="D11" s="176"/>
      <c r="E11" s="266" t="s">
        <v>298</v>
      </c>
      <c r="F11" s="176"/>
      <c r="G11" s="189"/>
      <c r="H11" s="126"/>
      <c r="I11" s="135"/>
      <c r="J11" s="124">
        <f>SUM(L11:Q11)</f>
        <v>0</v>
      </c>
      <c r="K11" s="124">
        <f t="shared" ref="K11" si="1">SUM(L11:Q11)</f>
        <v>0</v>
      </c>
      <c r="L11" s="122"/>
      <c r="M11" s="122"/>
      <c r="N11" s="122"/>
      <c r="O11" s="122"/>
      <c r="P11" s="123"/>
      <c r="Q11" s="122"/>
      <c r="R11" s="123"/>
      <c r="T11" s="125" t="str">
        <f t="shared" ref="T11" si="2">IF(SUM(L11:Q11)=1,((L11*0)+(M11*20)+(N11*40)+(O11*60)+(P11*80)+(Q11*100)),"")</f>
        <v/>
      </c>
      <c r="U11" s="147" t="e">
        <f>1/$J$28</f>
        <v>#DIV/0!</v>
      </c>
      <c r="V11" s="127" t="e">
        <f t="shared" ref="V11" si="3">1/$K$28</f>
        <v>#DIV/0!</v>
      </c>
      <c r="W11" s="139" t="e">
        <f>IF(R11=1,0,T11*U11)</f>
        <v>#VALUE!</v>
      </c>
      <c r="X11" s="35" t="e">
        <f t="shared" ref="X11" si="4">IF(R11=1,0,T11*V11)</f>
        <v>#VALUE!</v>
      </c>
      <c r="Z11" s="360"/>
      <c r="AA11" s="360"/>
      <c r="AH11" s="359" t="s">
        <v>1616</v>
      </c>
      <c r="AI11" s="359"/>
      <c r="AJ11" s="359"/>
      <c r="AK11" s="359"/>
      <c r="AL11" s="359"/>
      <c r="AM11" s="359"/>
      <c r="AN11" s="359"/>
    </row>
    <row r="12" spans="1:40" ht="50.25" customHeight="1" x14ac:dyDescent="0.25">
      <c r="B12" s="288" t="s">
        <v>299</v>
      </c>
      <c r="C12" s="142" t="s">
        <v>300</v>
      </c>
      <c r="D12" s="176"/>
      <c r="E12" s="266" t="s">
        <v>301</v>
      </c>
      <c r="F12" s="176"/>
      <c r="G12" s="189"/>
      <c r="H12" s="119"/>
      <c r="I12" s="135"/>
      <c r="J12" s="152"/>
      <c r="K12" s="124">
        <f t="shared" ref="K12" si="5">SUM(L12:Q12)</f>
        <v>0</v>
      </c>
      <c r="L12" s="122"/>
      <c r="M12" s="122"/>
      <c r="N12" s="122"/>
      <c r="O12" s="122"/>
      <c r="P12" s="123"/>
      <c r="Q12" s="122"/>
      <c r="R12" s="123"/>
      <c r="T12" s="125" t="str">
        <f t="shared" ref="T12" si="6">IF(SUM(L12:Q12)=1,((L12*0)+(M12*20)+(N12*40)+(O12*60)+(P12*80)+(Q12*100)),"")</f>
        <v/>
      </c>
      <c r="U12" s="147"/>
      <c r="V12" s="127" t="e">
        <f t="shared" ref="V12:V26" si="7">1/$K$28</f>
        <v>#DIV/0!</v>
      </c>
      <c r="W12" s="139"/>
      <c r="X12" s="35" t="e">
        <f t="shared" ref="X12" si="8">IF(R12=1,0,T12*V12)</f>
        <v>#VALUE!</v>
      </c>
      <c r="Z12" s="360"/>
      <c r="AA12" s="360"/>
      <c r="AH12" s="359" t="s">
        <v>1617</v>
      </c>
      <c r="AI12" s="359"/>
      <c r="AJ12" s="359"/>
      <c r="AK12" s="359"/>
      <c r="AL12" s="359"/>
      <c r="AM12" s="359"/>
      <c r="AN12" s="359"/>
    </row>
    <row r="13" spans="1:40" ht="50.25" customHeight="1" x14ac:dyDescent="0.25">
      <c r="B13" s="288" t="s">
        <v>302</v>
      </c>
      <c r="C13" s="143" t="s">
        <v>303</v>
      </c>
      <c r="D13" s="176"/>
      <c r="E13" s="266" t="s">
        <v>304</v>
      </c>
      <c r="F13" s="176"/>
      <c r="G13" s="189"/>
      <c r="H13" s="126"/>
      <c r="I13" s="135"/>
      <c r="J13" s="152"/>
      <c r="K13" s="124">
        <f t="shared" ref="K13:K26" si="9">SUM(L13:Q13)</f>
        <v>0</v>
      </c>
      <c r="L13" s="122"/>
      <c r="M13" s="122"/>
      <c r="N13" s="122"/>
      <c r="O13" s="122"/>
      <c r="P13" s="123"/>
      <c r="Q13" s="122"/>
      <c r="R13" s="123"/>
      <c r="T13" s="125" t="str">
        <f t="shared" ref="T13:T26" si="10">IF(SUM(L13:Q13)=1,((L13*0)+(M13*20)+(N13*40)+(O13*60)+(P13*80)+(Q13*100)),"")</f>
        <v/>
      </c>
      <c r="U13" s="147"/>
      <c r="V13" s="127" t="e">
        <f t="shared" si="7"/>
        <v>#DIV/0!</v>
      </c>
      <c r="W13" s="139"/>
      <c r="X13" s="35" t="e">
        <f t="shared" ref="X13:X26" si="11">IF(R13=1,0,T13*V13)</f>
        <v>#VALUE!</v>
      </c>
      <c r="Z13" s="360"/>
      <c r="AA13" s="360"/>
      <c r="AH13" s="359" t="s">
        <v>1618</v>
      </c>
      <c r="AI13" s="359"/>
      <c r="AJ13" s="359"/>
      <c r="AK13" s="359"/>
      <c r="AL13" s="359"/>
      <c r="AM13" s="359"/>
      <c r="AN13" s="359"/>
    </row>
    <row r="14" spans="1:40" ht="50.25" customHeight="1" x14ac:dyDescent="0.25">
      <c r="B14" s="288" t="s">
        <v>305</v>
      </c>
      <c r="C14" s="162" t="s">
        <v>306</v>
      </c>
      <c r="D14" s="182"/>
      <c r="E14" s="266" t="s">
        <v>307</v>
      </c>
      <c r="F14" s="182"/>
      <c r="G14" s="190"/>
      <c r="H14" s="115"/>
      <c r="I14" s="135"/>
      <c r="J14" s="152"/>
      <c r="K14" s="124">
        <f t="shared" si="9"/>
        <v>0</v>
      </c>
      <c r="L14" s="122"/>
      <c r="M14" s="122"/>
      <c r="N14" s="122"/>
      <c r="O14" s="122"/>
      <c r="P14" s="123"/>
      <c r="Q14" s="122"/>
      <c r="R14" s="123"/>
      <c r="T14" s="125" t="str">
        <f t="shared" si="10"/>
        <v/>
      </c>
      <c r="U14" s="147"/>
      <c r="V14" s="127" t="e">
        <f t="shared" si="7"/>
        <v>#DIV/0!</v>
      </c>
      <c r="W14" s="139"/>
      <c r="X14" s="35" t="e">
        <f t="shared" si="11"/>
        <v>#VALUE!</v>
      </c>
      <c r="Z14" s="360"/>
      <c r="AA14" s="360"/>
      <c r="AH14" s="359" t="s">
        <v>1619</v>
      </c>
      <c r="AI14" s="359"/>
      <c r="AJ14" s="359"/>
      <c r="AK14" s="359"/>
      <c r="AL14" s="359"/>
      <c r="AM14" s="359"/>
      <c r="AN14" s="359"/>
    </row>
    <row r="15" spans="1:40" ht="48" customHeight="1" x14ac:dyDescent="0.25">
      <c r="B15" s="288" t="s">
        <v>308</v>
      </c>
      <c r="C15" s="143" t="s">
        <v>309</v>
      </c>
      <c r="D15" s="176"/>
      <c r="E15" s="266" t="s">
        <v>310</v>
      </c>
      <c r="F15" s="176"/>
      <c r="G15" s="189"/>
      <c r="H15" s="115"/>
      <c r="I15" s="135"/>
      <c r="J15" s="152"/>
      <c r="K15" s="124">
        <f t="shared" si="9"/>
        <v>0</v>
      </c>
      <c r="L15" s="122"/>
      <c r="M15" s="122"/>
      <c r="N15" s="122"/>
      <c r="O15" s="122"/>
      <c r="P15" s="123"/>
      <c r="Q15" s="122"/>
      <c r="R15" s="123"/>
      <c r="T15" s="125" t="str">
        <f t="shared" si="10"/>
        <v/>
      </c>
      <c r="U15" s="147"/>
      <c r="V15" s="127" t="e">
        <f t="shared" si="7"/>
        <v>#DIV/0!</v>
      </c>
      <c r="W15" s="139"/>
      <c r="X15" s="35" t="e">
        <f t="shared" si="11"/>
        <v>#VALUE!</v>
      </c>
      <c r="Z15" s="360"/>
      <c r="AA15" s="360"/>
      <c r="AH15" s="359" t="s">
        <v>1620</v>
      </c>
      <c r="AI15" s="359"/>
      <c r="AJ15" s="359"/>
      <c r="AK15" s="359"/>
      <c r="AL15" s="359"/>
      <c r="AM15" s="359"/>
      <c r="AN15" s="359"/>
    </row>
    <row r="16" spans="1:40" ht="49.5" customHeight="1" x14ac:dyDescent="0.25">
      <c r="B16" s="288" t="s">
        <v>311</v>
      </c>
      <c r="C16" s="143" t="s">
        <v>312</v>
      </c>
      <c r="D16" s="176"/>
      <c r="E16" s="266" t="s">
        <v>313</v>
      </c>
      <c r="F16" s="176"/>
      <c r="G16" s="189"/>
      <c r="H16" s="115"/>
      <c r="I16" s="135"/>
      <c r="J16" s="152"/>
      <c r="K16" s="124">
        <f t="shared" si="9"/>
        <v>0</v>
      </c>
      <c r="L16" s="122"/>
      <c r="M16" s="122"/>
      <c r="N16" s="122"/>
      <c r="O16" s="122"/>
      <c r="P16" s="123"/>
      <c r="Q16" s="122"/>
      <c r="R16" s="123"/>
      <c r="T16" s="125" t="str">
        <f t="shared" si="10"/>
        <v/>
      </c>
      <c r="U16" s="147"/>
      <c r="V16" s="127" t="e">
        <f t="shared" si="7"/>
        <v>#DIV/0!</v>
      </c>
      <c r="W16" s="139"/>
      <c r="X16" s="35" t="e">
        <f t="shared" si="11"/>
        <v>#VALUE!</v>
      </c>
      <c r="Z16" s="360"/>
      <c r="AA16" s="360"/>
      <c r="AH16" s="359" t="s">
        <v>1621</v>
      </c>
      <c r="AI16" s="359"/>
      <c r="AJ16" s="359"/>
      <c r="AK16" s="359"/>
      <c r="AL16" s="359"/>
      <c r="AM16" s="359"/>
      <c r="AN16" s="359"/>
    </row>
    <row r="17" spans="1:40" ht="69.75" customHeight="1" x14ac:dyDescent="0.25">
      <c r="B17" s="288" t="s">
        <v>314</v>
      </c>
      <c r="C17" s="143" t="s">
        <v>315</v>
      </c>
      <c r="D17" s="176"/>
      <c r="E17" s="266" t="s">
        <v>316</v>
      </c>
      <c r="F17" s="176"/>
      <c r="G17" s="189"/>
      <c r="H17" s="115"/>
      <c r="I17" s="135"/>
      <c r="J17" s="152"/>
      <c r="K17" s="124">
        <f t="shared" si="9"/>
        <v>0</v>
      </c>
      <c r="L17" s="122"/>
      <c r="M17" s="122"/>
      <c r="N17" s="122"/>
      <c r="O17" s="122"/>
      <c r="P17" s="123"/>
      <c r="Q17" s="122"/>
      <c r="R17" s="123"/>
      <c r="T17" s="125" t="str">
        <f t="shared" si="10"/>
        <v/>
      </c>
      <c r="U17" s="147"/>
      <c r="V17" s="127" t="e">
        <f t="shared" si="7"/>
        <v>#DIV/0!</v>
      </c>
      <c r="W17" s="139"/>
      <c r="X17" s="35" t="e">
        <f t="shared" si="11"/>
        <v>#VALUE!</v>
      </c>
      <c r="Z17" s="360"/>
      <c r="AA17" s="360"/>
      <c r="AH17" s="359" t="s">
        <v>1622</v>
      </c>
      <c r="AI17" s="359"/>
      <c r="AJ17" s="359"/>
      <c r="AK17" s="359"/>
      <c r="AL17" s="359"/>
      <c r="AM17" s="359"/>
      <c r="AN17" s="359"/>
    </row>
    <row r="18" spans="1:40" ht="62.25" customHeight="1" x14ac:dyDescent="0.25">
      <c r="B18" s="288" t="s">
        <v>317</v>
      </c>
      <c r="C18" s="144" t="s">
        <v>318</v>
      </c>
      <c r="D18" s="176"/>
      <c r="E18" s="266" t="s">
        <v>319</v>
      </c>
      <c r="F18" s="176"/>
      <c r="G18" s="189"/>
      <c r="H18" s="115"/>
      <c r="I18" s="135"/>
      <c r="J18" s="152"/>
      <c r="K18" s="124">
        <f t="shared" si="9"/>
        <v>0</v>
      </c>
      <c r="L18" s="122"/>
      <c r="M18" s="122"/>
      <c r="N18" s="122"/>
      <c r="O18" s="122"/>
      <c r="P18" s="123"/>
      <c r="Q18" s="122"/>
      <c r="R18" s="123"/>
      <c r="T18" s="125" t="str">
        <f t="shared" si="10"/>
        <v/>
      </c>
      <c r="U18" s="147"/>
      <c r="V18" s="127" t="e">
        <f t="shared" si="7"/>
        <v>#DIV/0!</v>
      </c>
      <c r="W18" s="139"/>
      <c r="X18" s="35" t="e">
        <f t="shared" si="11"/>
        <v>#VALUE!</v>
      </c>
      <c r="Z18" s="360"/>
      <c r="AA18" s="360"/>
      <c r="AH18" s="359" t="s">
        <v>1623</v>
      </c>
      <c r="AI18" s="359"/>
      <c r="AJ18" s="359"/>
      <c r="AK18" s="359"/>
      <c r="AL18" s="359"/>
      <c r="AM18" s="359"/>
      <c r="AN18" s="359"/>
    </row>
    <row r="19" spans="1:40" ht="49.5" customHeight="1" x14ac:dyDescent="0.25">
      <c r="B19" s="288">
        <v>3</v>
      </c>
      <c r="C19" s="141" t="s">
        <v>320</v>
      </c>
      <c r="D19" s="176"/>
      <c r="E19" s="266" t="s">
        <v>321</v>
      </c>
      <c r="F19" s="176"/>
      <c r="G19" s="189"/>
      <c r="H19" s="115"/>
      <c r="I19" s="135"/>
      <c r="J19" s="124">
        <f>SUM(L19:Q19)</f>
        <v>0</v>
      </c>
      <c r="K19" s="124">
        <f t="shared" si="9"/>
        <v>0</v>
      </c>
      <c r="L19" s="122"/>
      <c r="M19" s="122"/>
      <c r="N19" s="122"/>
      <c r="O19" s="122"/>
      <c r="P19" s="123"/>
      <c r="Q19" s="122"/>
      <c r="R19" s="123"/>
      <c r="T19" s="125" t="str">
        <f t="shared" si="10"/>
        <v/>
      </c>
      <c r="U19" s="147" t="e">
        <f>1/$J$28</f>
        <v>#DIV/0!</v>
      </c>
      <c r="V19" s="127" t="e">
        <f t="shared" si="7"/>
        <v>#DIV/0!</v>
      </c>
      <c r="W19" s="139" t="e">
        <f>IF(R19=1,0,T19*U19)</f>
        <v>#VALUE!</v>
      </c>
      <c r="X19" s="35" t="e">
        <f t="shared" si="11"/>
        <v>#VALUE!</v>
      </c>
      <c r="Z19" s="360"/>
      <c r="AA19" s="360"/>
      <c r="AH19" s="359" t="s">
        <v>1624</v>
      </c>
      <c r="AI19" s="359"/>
      <c r="AJ19" s="359"/>
      <c r="AK19" s="359"/>
      <c r="AL19" s="359"/>
      <c r="AM19" s="359"/>
      <c r="AN19" s="359"/>
    </row>
    <row r="20" spans="1:40" s="150" customFormat="1" ht="50.25" customHeight="1" x14ac:dyDescent="0.25">
      <c r="B20" s="288" t="s">
        <v>322</v>
      </c>
      <c r="C20" s="142" t="s">
        <v>323</v>
      </c>
      <c r="D20" s="176"/>
      <c r="E20" s="266" t="s">
        <v>324</v>
      </c>
      <c r="F20" s="176"/>
      <c r="G20" s="176"/>
      <c r="H20" s="115"/>
      <c r="I20" s="152"/>
      <c r="J20" s="152"/>
      <c r="K20" s="124">
        <f t="shared" si="9"/>
        <v>0</v>
      </c>
      <c r="L20" s="122"/>
      <c r="M20" s="122"/>
      <c r="N20" s="122"/>
      <c r="O20" s="122"/>
      <c r="P20" s="123"/>
      <c r="Q20" s="122"/>
      <c r="R20" s="123"/>
      <c r="T20" s="125" t="str">
        <f t="shared" si="10"/>
        <v/>
      </c>
      <c r="U20" s="147"/>
      <c r="V20" s="127" t="e">
        <f t="shared" si="7"/>
        <v>#DIV/0!</v>
      </c>
      <c r="W20" s="139"/>
      <c r="X20" s="35" t="e">
        <f t="shared" si="11"/>
        <v>#VALUE!</v>
      </c>
      <c r="Z20" s="360"/>
      <c r="AA20" s="360"/>
      <c r="AH20" s="359" t="s">
        <v>1625</v>
      </c>
      <c r="AI20" s="359"/>
      <c r="AJ20" s="359"/>
      <c r="AK20" s="359"/>
      <c r="AL20" s="359"/>
      <c r="AM20" s="359"/>
      <c r="AN20" s="359"/>
    </row>
    <row r="21" spans="1:40" s="150" customFormat="1" ht="50.25" customHeight="1" x14ac:dyDescent="0.25">
      <c r="B21" s="288" t="s">
        <v>325</v>
      </c>
      <c r="C21" s="143" t="s">
        <v>326</v>
      </c>
      <c r="D21" s="176"/>
      <c r="E21" s="266" t="s">
        <v>327</v>
      </c>
      <c r="F21" s="176"/>
      <c r="G21" s="176"/>
      <c r="H21" s="115"/>
      <c r="I21" s="152"/>
      <c r="J21" s="152"/>
      <c r="K21" s="124">
        <f t="shared" si="9"/>
        <v>0</v>
      </c>
      <c r="L21" s="122"/>
      <c r="M21" s="122"/>
      <c r="N21" s="122"/>
      <c r="O21" s="122"/>
      <c r="P21" s="123"/>
      <c r="Q21" s="122"/>
      <c r="R21" s="123"/>
      <c r="T21" s="125" t="str">
        <f t="shared" si="10"/>
        <v/>
      </c>
      <c r="U21" s="147"/>
      <c r="V21" s="127" t="e">
        <f t="shared" si="7"/>
        <v>#DIV/0!</v>
      </c>
      <c r="W21" s="139"/>
      <c r="X21" s="35" t="e">
        <f t="shared" si="11"/>
        <v>#VALUE!</v>
      </c>
      <c r="Z21" s="360"/>
      <c r="AA21" s="360"/>
      <c r="AH21" s="359" t="s">
        <v>1626</v>
      </c>
      <c r="AI21" s="359"/>
      <c r="AJ21" s="359"/>
      <c r="AK21" s="359"/>
      <c r="AL21" s="359"/>
      <c r="AM21" s="359"/>
      <c r="AN21" s="359"/>
    </row>
    <row r="22" spans="1:40" s="150" customFormat="1" ht="45.75" customHeight="1" x14ac:dyDescent="0.25">
      <c r="B22" s="288" t="s">
        <v>328</v>
      </c>
      <c r="C22" s="143" t="s">
        <v>329</v>
      </c>
      <c r="D22" s="176"/>
      <c r="E22" s="266" t="s">
        <v>330</v>
      </c>
      <c r="F22" s="176"/>
      <c r="G22" s="176"/>
      <c r="H22" s="115"/>
      <c r="I22" s="152"/>
      <c r="J22" s="152"/>
      <c r="K22" s="124">
        <f t="shared" si="9"/>
        <v>0</v>
      </c>
      <c r="L22" s="122"/>
      <c r="M22" s="122"/>
      <c r="N22" s="122"/>
      <c r="O22" s="122"/>
      <c r="P22" s="123"/>
      <c r="Q22" s="122"/>
      <c r="R22" s="123"/>
      <c r="T22" s="125" t="str">
        <f t="shared" si="10"/>
        <v/>
      </c>
      <c r="U22" s="147"/>
      <c r="V22" s="127" t="e">
        <f t="shared" si="7"/>
        <v>#DIV/0!</v>
      </c>
      <c r="W22" s="139"/>
      <c r="X22" s="35" t="e">
        <f t="shared" si="11"/>
        <v>#VALUE!</v>
      </c>
      <c r="Z22" s="360"/>
      <c r="AA22" s="360"/>
      <c r="AH22" s="359" t="s">
        <v>1627</v>
      </c>
      <c r="AI22" s="359"/>
      <c r="AJ22" s="359"/>
      <c r="AK22" s="359"/>
      <c r="AL22" s="359"/>
      <c r="AM22" s="359"/>
      <c r="AN22" s="359"/>
    </row>
    <row r="23" spans="1:40" s="150" customFormat="1" ht="46.5" customHeight="1" x14ac:dyDescent="0.25">
      <c r="B23" s="288" t="s">
        <v>331</v>
      </c>
      <c r="C23" s="143" t="s">
        <v>332</v>
      </c>
      <c r="D23" s="176"/>
      <c r="E23" s="266" t="s">
        <v>333</v>
      </c>
      <c r="F23" s="176"/>
      <c r="G23" s="176"/>
      <c r="H23" s="115"/>
      <c r="I23" s="152"/>
      <c r="J23" s="152"/>
      <c r="K23" s="124">
        <f t="shared" si="9"/>
        <v>0</v>
      </c>
      <c r="L23" s="122"/>
      <c r="M23" s="122"/>
      <c r="N23" s="122"/>
      <c r="O23" s="122"/>
      <c r="P23" s="123"/>
      <c r="Q23" s="122"/>
      <c r="R23" s="123"/>
      <c r="T23" s="125" t="str">
        <f t="shared" si="10"/>
        <v/>
      </c>
      <c r="U23" s="147"/>
      <c r="V23" s="127" t="e">
        <f t="shared" si="7"/>
        <v>#DIV/0!</v>
      </c>
      <c r="W23" s="139"/>
      <c r="X23" s="35" t="e">
        <f t="shared" si="11"/>
        <v>#VALUE!</v>
      </c>
      <c r="Z23" s="360"/>
      <c r="AA23" s="360"/>
      <c r="AH23" s="359" t="s">
        <v>1628</v>
      </c>
      <c r="AI23" s="359"/>
      <c r="AJ23" s="359"/>
      <c r="AK23" s="359"/>
      <c r="AL23" s="359"/>
      <c r="AM23" s="359"/>
      <c r="AN23" s="359"/>
    </row>
    <row r="24" spans="1:40" s="150" customFormat="1" ht="47.25" customHeight="1" x14ac:dyDescent="0.25">
      <c r="B24" s="288" t="s">
        <v>334</v>
      </c>
      <c r="C24" s="143" t="s">
        <v>335</v>
      </c>
      <c r="D24" s="176"/>
      <c r="E24" s="266" t="s">
        <v>336</v>
      </c>
      <c r="F24" s="176"/>
      <c r="G24" s="176"/>
      <c r="H24" s="115"/>
      <c r="I24" s="152"/>
      <c r="J24" s="152"/>
      <c r="K24" s="124">
        <f t="shared" si="9"/>
        <v>0</v>
      </c>
      <c r="L24" s="122"/>
      <c r="M24" s="122"/>
      <c r="N24" s="122"/>
      <c r="O24" s="122"/>
      <c r="P24" s="123"/>
      <c r="Q24" s="122"/>
      <c r="R24" s="123"/>
      <c r="T24" s="125" t="str">
        <f t="shared" si="10"/>
        <v/>
      </c>
      <c r="U24" s="147"/>
      <c r="V24" s="127" t="e">
        <f t="shared" si="7"/>
        <v>#DIV/0!</v>
      </c>
      <c r="W24" s="139"/>
      <c r="X24" s="35" t="e">
        <f t="shared" si="11"/>
        <v>#VALUE!</v>
      </c>
      <c r="Z24" s="360"/>
      <c r="AA24" s="360"/>
      <c r="AH24" s="359" t="s">
        <v>1629</v>
      </c>
      <c r="AI24" s="359"/>
      <c r="AJ24" s="359"/>
      <c r="AK24" s="359"/>
      <c r="AL24" s="359"/>
      <c r="AM24" s="359"/>
      <c r="AN24" s="359"/>
    </row>
    <row r="25" spans="1:40" s="150" customFormat="1" ht="51" customHeight="1" x14ac:dyDescent="0.25">
      <c r="B25" s="288" t="s">
        <v>337</v>
      </c>
      <c r="C25" s="143" t="s">
        <v>338</v>
      </c>
      <c r="D25" s="176"/>
      <c r="E25" s="266" t="s">
        <v>339</v>
      </c>
      <c r="F25" s="176"/>
      <c r="G25" s="176"/>
      <c r="H25" s="115"/>
      <c r="I25" s="152"/>
      <c r="J25" s="152"/>
      <c r="K25" s="124">
        <f t="shared" si="9"/>
        <v>0</v>
      </c>
      <c r="L25" s="122"/>
      <c r="M25" s="122"/>
      <c r="N25" s="122"/>
      <c r="O25" s="122"/>
      <c r="P25" s="123"/>
      <c r="Q25" s="122"/>
      <c r="R25" s="123"/>
      <c r="T25" s="125" t="str">
        <f t="shared" si="10"/>
        <v/>
      </c>
      <c r="U25" s="147"/>
      <c r="V25" s="127" t="e">
        <f t="shared" si="7"/>
        <v>#DIV/0!</v>
      </c>
      <c r="W25" s="139"/>
      <c r="X25" s="35" t="e">
        <f t="shared" si="11"/>
        <v>#VALUE!</v>
      </c>
      <c r="Z25" s="360"/>
      <c r="AA25" s="360"/>
      <c r="AH25" s="359" t="s">
        <v>1630</v>
      </c>
      <c r="AI25" s="359"/>
      <c r="AJ25" s="359"/>
      <c r="AK25" s="359"/>
      <c r="AL25" s="359"/>
      <c r="AM25" s="359"/>
      <c r="AN25" s="359"/>
    </row>
    <row r="26" spans="1:40" s="150" customFormat="1" ht="45" customHeight="1" x14ac:dyDescent="0.25">
      <c r="B26" s="288" t="s">
        <v>340</v>
      </c>
      <c r="C26" s="144" t="s">
        <v>341</v>
      </c>
      <c r="D26" s="176"/>
      <c r="E26" s="266" t="s">
        <v>342</v>
      </c>
      <c r="F26" s="176"/>
      <c r="G26" s="176"/>
      <c r="H26" s="115"/>
      <c r="I26" s="152"/>
      <c r="J26" s="152"/>
      <c r="K26" s="124">
        <f t="shared" si="9"/>
        <v>0</v>
      </c>
      <c r="L26" s="122"/>
      <c r="M26" s="122"/>
      <c r="N26" s="122"/>
      <c r="O26" s="122"/>
      <c r="P26" s="123"/>
      <c r="Q26" s="122"/>
      <c r="R26" s="123"/>
      <c r="T26" s="125" t="str">
        <f t="shared" si="10"/>
        <v/>
      </c>
      <c r="U26" s="147"/>
      <c r="V26" s="127" t="e">
        <f t="shared" si="7"/>
        <v>#DIV/0!</v>
      </c>
      <c r="W26" s="139"/>
      <c r="X26" s="35" t="e">
        <f t="shared" si="11"/>
        <v>#VALUE!</v>
      </c>
      <c r="Z26" s="360"/>
      <c r="AA26" s="360"/>
      <c r="AH26" s="332"/>
      <c r="AI26" s="332"/>
      <c r="AJ26" s="332"/>
      <c r="AK26" s="332"/>
      <c r="AL26" s="332"/>
      <c r="AM26" s="332"/>
      <c r="AN26" s="332"/>
    </row>
    <row r="27" spans="1:40" x14ac:dyDescent="0.25">
      <c r="C27" s="135"/>
      <c r="D27" s="152"/>
      <c r="E27" s="152"/>
      <c r="F27" s="152"/>
      <c r="G27" s="152"/>
      <c r="W27" s="171" t="e">
        <f>SUM(W10:W26)</f>
        <v>#VALUE!</v>
      </c>
      <c r="X27" s="171" t="e">
        <f>SUM(X10:X26)</f>
        <v>#VALUE!</v>
      </c>
      <c r="Z27" s="167"/>
      <c r="AA27" s="167"/>
    </row>
    <row r="28" spans="1:40" s="134" customFormat="1" ht="12.75" customHeight="1" x14ac:dyDescent="0.25">
      <c r="A28" s="150"/>
      <c r="B28" s="137"/>
      <c r="C28" s="135"/>
      <c r="D28" s="152"/>
      <c r="E28" s="152"/>
      <c r="F28" s="152"/>
      <c r="G28" s="152"/>
      <c r="J28" s="150">
        <f>SUM(J10:J26)</f>
        <v>0</v>
      </c>
      <c r="K28" s="183">
        <f>SUM(K10:K26)</f>
        <v>0</v>
      </c>
      <c r="S28" s="118" t="s">
        <v>343</v>
      </c>
      <c r="T28" s="129">
        <f>SUMIF(J28,3-W31,W27)</f>
        <v>0</v>
      </c>
    </row>
    <row r="29" spans="1:40" x14ac:dyDescent="0.25">
      <c r="C29" s="135"/>
      <c r="D29" s="152"/>
      <c r="E29" s="152"/>
      <c r="F29" s="152"/>
      <c r="G29" s="152"/>
      <c r="S29" s="118" t="s">
        <v>344</v>
      </c>
      <c r="T29" s="129">
        <f>SUMIF(K28,17-W32,X27)</f>
        <v>0</v>
      </c>
      <c r="Y29" s="128"/>
    </row>
    <row r="30" spans="1:40" x14ac:dyDescent="0.25">
      <c r="C30" s="135"/>
      <c r="D30" s="152"/>
      <c r="E30" s="152"/>
      <c r="F30" s="152"/>
      <c r="G30" s="152"/>
      <c r="Y30" s="128"/>
    </row>
    <row r="31" spans="1:40" x14ac:dyDescent="0.25">
      <c r="C31" s="135"/>
      <c r="D31" s="152"/>
      <c r="E31" s="152"/>
      <c r="F31" s="152"/>
      <c r="G31" s="152"/>
      <c r="T31"/>
      <c r="U31"/>
      <c r="V31" s="131" t="s">
        <v>351</v>
      </c>
      <c r="W31" s="131">
        <f>SUM(R10,R11,R19)</f>
        <v>0</v>
      </c>
      <c r="X31"/>
      <c r="Y31"/>
      <c r="Z31"/>
      <c r="AA31"/>
      <c r="AB31"/>
      <c r="AC31"/>
      <c r="AD31"/>
    </row>
    <row r="32" spans="1:40" ht="13.5" customHeight="1" x14ac:dyDescent="0.25">
      <c r="C32" s="135"/>
      <c r="D32" s="152"/>
      <c r="E32" s="152"/>
      <c r="F32" s="152"/>
      <c r="G32" s="152"/>
      <c r="T32"/>
      <c r="U32"/>
      <c r="V32" s="131" t="s">
        <v>352</v>
      </c>
      <c r="W32" s="131">
        <f>SUM(R10:R26)</f>
        <v>0</v>
      </c>
      <c r="X32"/>
      <c r="Y32"/>
      <c r="Z32"/>
      <c r="AA32"/>
      <c r="AB32"/>
      <c r="AC32"/>
      <c r="AD32"/>
    </row>
    <row r="33" spans="3:33" x14ac:dyDescent="0.25">
      <c r="C33" s="135"/>
      <c r="D33" s="152"/>
      <c r="E33" s="152"/>
      <c r="F33" s="152"/>
      <c r="G33" s="152"/>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36"/>
      <c r="AC40" s="136"/>
      <c r="AD40" s="136"/>
    </row>
    <row r="42" spans="3:33" ht="15" customHeight="1" x14ac:dyDescent="0.25">
      <c r="AB42" s="132"/>
      <c r="AC42" s="132"/>
      <c r="AD42" s="132"/>
      <c r="AE42" s="132"/>
      <c r="AF42" s="132"/>
      <c r="AG42" s="132"/>
    </row>
  </sheetData>
  <sheetProtection formatCells="0" formatColumns="0" formatRows="0" insertColumns="0" insertRows="0" insertHyperlinks="0" deleteColumns="0" deleteRows="0" sort="0" autoFilter="0" pivotTables="0"/>
  <mergeCells count="45">
    <mergeCell ref="Z15:AA15"/>
    <mergeCell ref="J7:R7"/>
    <mergeCell ref="E7:E8"/>
    <mergeCell ref="G7:G8"/>
    <mergeCell ref="C1:V1"/>
    <mergeCell ref="C2:T2"/>
    <mergeCell ref="C3:V3"/>
    <mergeCell ref="J5:AB5"/>
    <mergeCell ref="C6:T6"/>
    <mergeCell ref="Z22:AA22"/>
    <mergeCell ref="Z23:AA23"/>
    <mergeCell ref="Z24:AA24"/>
    <mergeCell ref="Z25:AA25"/>
    <mergeCell ref="Z26:AA26"/>
    <mergeCell ref="Z16:AA16"/>
    <mergeCell ref="Z17:AA17"/>
    <mergeCell ref="Z18:AA18"/>
    <mergeCell ref="Z19:AA19"/>
    <mergeCell ref="Z20:AA20"/>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AH16:AN16"/>
    <mergeCell ref="AH17:AN17"/>
    <mergeCell ref="AH18:AN18"/>
    <mergeCell ref="AH25:AN25"/>
    <mergeCell ref="AH19:AN19"/>
    <mergeCell ref="AH20:AN20"/>
    <mergeCell ref="AH21:AN21"/>
    <mergeCell ref="AH22:AN22"/>
    <mergeCell ref="AH23:AN23"/>
    <mergeCell ref="AH24:AN24"/>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70" zoomScaleNormal="70" workbookViewId="0">
      <pane ySplit="8" topLeftCell="A27" activePane="bottomLeft" state="frozen"/>
      <selection pane="bottomLeft" activeCell="T7" sqref="T7:V7"/>
    </sheetView>
  </sheetViews>
  <sheetFormatPr defaultRowHeight="15" outlineLevelCol="1" x14ac:dyDescent="0.25"/>
  <cols>
    <col min="1" max="1" width="1.7109375" style="150" customWidth="1"/>
    <col min="2" max="2" width="5" style="150" customWidth="1"/>
    <col min="3" max="3" width="65.85546875" style="150" customWidth="1"/>
    <col min="4" max="4" width="2.5703125" style="150" customWidth="1" outlineLevel="1"/>
    <col min="5" max="5" width="5.7109375" style="150" customWidth="1" outlineLevel="1"/>
    <col min="6" max="6" width="2.5703125" style="150" customWidth="1" outlineLevel="1"/>
    <col min="7" max="7" width="6.140625" style="150" customWidth="1" outlineLevel="1"/>
    <col min="8" max="8" width="2.5703125" style="150" customWidth="1"/>
    <col min="9" max="9" width="5.28515625" style="150" hidden="1" customWidth="1"/>
    <col min="10"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7.28515625" style="150" customWidth="1"/>
    <col min="20" max="20" width="15.28515625" style="150" customWidth="1"/>
    <col min="21" max="21" width="8.28515625" style="150" hidden="1" customWidth="1"/>
    <col min="22" max="22" width="6.7109375" style="150" hidden="1" customWidth="1"/>
    <col min="23" max="23" width="10.42578125" style="150" hidden="1" customWidth="1"/>
    <col min="24" max="24" width="9" style="150" hidden="1" customWidth="1"/>
    <col min="25" max="25" width="7.140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16384" width="9.140625" style="150"/>
  </cols>
  <sheetData>
    <row r="1" spans="1:40" ht="30" customHeight="1" x14ac:dyDescent="0.25">
      <c r="A1" s="332"/>
      <c r="B1" s="172"/>
      <c r="C1" s="355" t="s">
        <v>353</v>
      </c>
      <c r="D1" s="355"/>
      <c r="E1" s="355"/>
      <c r="F1" s="355"/>
      <c r="G1" s="355"/>
      <c r="H1" s="355"/>
      <c r="I1" s="355"/>
      <c r="J1" s="355"/>
      <c r="K1" s="355"/>
      <c r="L1" s="355"/>
      <c r="M1" s="355"/>
      <c r="N1" s="355"/>
      <c r="O1" s="355"/>
      <c r="P1" s="355"/>
      <c r="Q1" s="355"/>
      <c r="R1" s="355"/>
      <c r="S1" s="355"/>
      <c r="T1" s="355"/>
      <c r="U1" s="355"/>
      <c r="V1" s="355"/>
      <c r="W1" s="355"/>
      <c r="X1" s="172"/>
      <c r="Y1" s="172"/>
    </row>
    <row r="2" spans="1:40" x14ac:dyDescent="0.25">
      <c r="B2" s="173"/>
      <c r="C2" s="368" t="s">
        <v>1631</v>
      </c>
      <c r="D2" s="368"/>
      <c r="E2" s="368"/>
      <c r="F2" s="368"/>
      <c r="G2" s="368"/>
      <c r="H2" s="368"/>
      <c r="I2" s="368"/>
      <c r="J2" s="368"/>
      <c r="K2" s="368"/>
      <c r="L2" s="368"/>
      <c r="M2" s="368"/>
      <c r="N2" s="368"/>
      <c r="O2" s="368"/>
      <c r="P2" s="368"/>
      <c r="Q2" s="368"/>
      <c r="R2" s="368"/>
      <c r="S2" s="368"/>
      <c r="T2" s="368"/>
      <c r="U2" s="368"/>
      <c r="V2" s="368"/>
      <c r="W2" s="173"/>
      <c r="X2" s="173"/>
      <c r="Y2" s="173"/>
    </row>
    <row r="3" spans="1:40" x14ac:dyDescent="0.25">
      <c r="B3" s="173"/>
      <c r="C3" s="368" t="s">
        <v>1632</v>
      </c>
      <c r="D3" s="368"/>
      <c r="E3" s="368"/>
      <c r="F3" s="368"/>
      <c r="G3" s="368"/>
      <c r="H3" s="368"/>
      <c r="I3" s="368"/>
      <c r="J3" s="368"/>
      <c r="K3" s="368"/>
      <c r="L3" s="368"/>
      <c r="M3" s="368"/>
      <c r="N3" s="368"/>
      <c r="O3" s="368"/>
      <c r="P3" s="368"/>
      <c r="Q3" s="368"/>
      <c r="R3" s="368"/>
      <c r="S3" s="368"/>
      <c r="T3" s="368"/>
      <c r="U3" s="368"/>
      <c r="V3" s="368"/>
      <c r="W3" s="173"/>
      <c r="X3" s="173"/>
      <c r="Y3" s="173"/>
    </row>
    <row r="4" spans="1:40" x14ac:dyDescent="0.25">
      <c r="B4" s="173"/>
      <c r="C4" s="149"/>
      <c r="D4" s="149"/>
      <c r="E4" s="149"/>
      <c r="F4" s="149"/>
      <c r="G4" s="149"/>
      <c r="H4" s="149"/>
      <c r="I4" s="149"/>
      <c r="J4" s="149"/>
      <c r="K4" s="149"/>
      <c r="L4" s="149"/>
      <c r="M4" s="149"/>
      <c r="N4" s="149"/>
      <c r="O4" s="149"/>
      <c r="P4" s="149"/>
      <c r="Q4" s="149"/>
      <c r="R4" s="149"/>
      <c r="S4" s="149"/>
      <c r="T4" s="149"/>
      <c r="U4" s="149"/>
      <c r="V4" s="149"/>
      <c r="W4" s="149"/>
      <c r="X4" s="149"/>
      <c r="Y4" s="149"/>
    </row>
    <row r="5" spans="1:40" s="153" customFormat="1" ht="14.25" customHeight="1" x14ac:dyDescent="0.25">
      <c r="B5" s="174"/>
      <c r="C5" s="289"/>
      <c r="D5" s="289"/>
      <c r="E5" s="289"/>
      <c r="F5" s="289"/>
      <c r="G5" s="289"/>
      <c r="H5" s="289"/>
      <c r="I5" s="289"/>
      <c r="J5" s="289"/>
      <c r="K5" s="289"/>
      <c r="L5" s="454"/>
      <c r="M5" s="454"/>
      <c r="N5" s="454"/>
      <c r="O5" s="454"/>
      <c r="P5" s="454"/>
      <c r="Q5" s="454"/>
      <c r="R5" s="454"/>
      <c r="S5" s="454"/>
      <c r="T5" s="454"/>
      <c r="U5" s="454"/>
      <c r="V5" s="454"/>
      <c r="W5" s="454"/>
      <c r="X5" s="454"/>
      <c r="Y5" s="454"/>
      <c r="Z5" s="454"/>
      <c r="AA5" s="454"/>
      <c r="AB5" s="454"/>
      <c r="AC5" s="454"/>
      <c r="AD5" s="454"/>
    </row>
    <row r="6" spans="1:40" s="153" customFormat="1" x14ac:dyDescent="0.25">
      <c r="B6" s="154"/>
      <c r="C6" s="453"/>
      <c r="D6" s="453"/>
      <c r="E6" s="453"/>
      <c r="F6" s="453"/>
      <c r="G6" s="453"/>
      <c r="H6" s="453"/>
      <c r="I6" s="453"/>
      <c r="J6" s="453"/>
      <c r="K6" s="453"/>
      <c r="L6" s="453"/>
      <c r="M6" s="453"/>
      <c r="N6" s="453"/>
      <c r="O6" s="453"/>
      <c r="P6" s="453"/>
      <c r="Q6" s="453"/>
      <c r="R6" s="453"/>
      <c r="S6" s="453"/>
      <c r="T6" s="453"/>
      <c r="U6" s="174"/>
      <c r="V6" s="174"/>
      <c r="W6" s="174"/>
      <c r="X6" s="174"/>
      <c r="Y6" s="174"/>
    </row>
    <row r="7" spans="1:40" s="153" customFormat="1" ht="37.5" customHeight="1" x14ac:dyDescent="0.25">
      <c r="B7" s="168"/>
      <c r="C7" s="362" t="s">
        <v>354</v>
      </c>
      <c r="D7" s="325"/>
      <c r="E7" s="361" t="s">
        <v>355</v>
      </c>
      <c r="F7" s="326"/>
      <c r="G7" s="361" t="s">
        <v>356</v>
      </c>
      <c r="H7" s="155"/>
      <c r="I7" s="156"/>
      <c r="J7" s="364" t="s">
        <v>1694</v>
      </c>
      <c r="K7" s="365"/>
      <c r="L7" s="365"/>
      <c r="M7" s="365"/>
      <c r="N7" s="365"/>
      <c r="O7" s="365"/>
      <c r="P7" s="365"/>
      <c r="Q7" s="365"/>
      <c r="R7" s="365"/>
      <c r="S7" s="156"/>
      <c r="T7" s="363" t="s">
        <v>357</v>
      </c>
      <c r="U7" s="363"/>
      <c r="V7" s="363"/>
      <c r="W7" s="157"/>
      <c r="X7" s="157"/>
      <c r="Y7" s="157"/>
      <c r="Z7" s="157"/>
      <c r="AH7" s="362" t="s">
        <v>358</v>
      </c>
      <c r="AI7" s="362"/>
      <c r="AJ7" s="362"/>
      <c r="AK7" s="362"/>
      <c r="AL7" s="362"/>
      <c r="AM7" s="362"/>
      <c r="AN7" s="362"/>
    </row>
    <row r="8" spans="1:40" s="153" customFormat="1" ht="80.25" customHeight="1" x14ac:dyDescent="0.25">
      <c r="B8" s="168"/>
      <c r="C8" s="362"/>
      <c r="D8" s="325"/>
      <c r="E8" s="361"/>
      <c r="F8" s="327"/>
      <c r="G8" s="361"/>
      <c r="H8" s="155"/>
      <c r="J8" s="159" t="s">
        <v>511</v>
      </c>
      <c r="K8" s="159" t="s">
        <v>512</v>
      </c>
      <c r="L8" s="179">
        <v>0</v>
      </c>
      <c r="M8" s="179">
        <v>0.2</v>
      </c>
      <c r="N8" s="179">
        <v>0.4</v>
      </c>
      <c r="O8" s="179">
        <v>0.6</v>
      </c>
      <c r="P8" s="179">
        <v>0.8</v>
      </c>
      <c r="Q8" s="179">
        <v>1</v>
      </c>
      <c r="R8" s="180" t="s">
        <v>359</v>
      </c>
      <c r="T8" s="161"/>
      <c r="U8" s="161" t="s">
        <v>513</v>
      </c>
      <c r="V8" s="160" t="s">
        <v>514</v>
      </c>
      <c r="W8" s="158"/>
      <c r="Y8" s="158"/>
      <c r="AH8" s="362"/>
      <c r="AI8" s="362"/>
      <c r="AJ8" s="362"/>
      <c r="AK8" s="362"/>
      <c r="AL8" s="362"/>
      <c r="AM8" s="362"/>
      <c r="AN8" s="362"/>
    </row>
    <row r="9" spans="1:40" ht="42" customHeight="1" x14ac:dyDescent="0.25">
      <c r="B9" s="288"/>
      <c r="D9" s="126"/>
      <c r="E9" s="126"/>
      <c r="F9" s="126"/>
      <c r="G9" s="126"/>
      <c r="H9" s="126"/>
      <c r="K9" s="32"/>
      <c r="L9" s="32"/>
      <c r="M9" s="32"/>
      <c r="N9" s="32"/>
      <c r="O9" s="32"/>
      <c r="P9" s="33"/>
      <c r="Q9" s="116"/>
      <c r="R9" s="117"/>
      <c r="T9" s="34"/>
      <c r="U9" s="34"/>
      <c r="V9" s="33"/>
      <c r="W9" s="150" t="s">
        <v>515</v>
      </c>
      <c r="X9" s="150" t="s">
        <v>516</v>
      </c>
      <c r="Z9" s="118" t="s">
        <v>360</v>
      </c>
    </row>
    <row r="10" spans="1:40" ht="49.5" customHeight="1" x14ac:dyDescent="0.25">
      <c r="B10" s="288">
        <v>1</v>
      </c>
      <c r="C10" s="141" t="s">
        <v>361</v>
      </c>
      <c r="D10" s="126"/>
      <c r="E10" s="270" t="s">
        <v>362</v>
      </c>
      <c r="F10" s="270"/>
      <c r="G10" s="270"/>
      <c r="H10" s="126"/>
      <c r="I10" s="152">
        <f>SUM(K10:K60)</f>
        <v>0</v>
      </c>
      <c r="J10" s="124">
        <f>SUM(L10:Q10)</f>
        <v>0</v>
      </c>
      <c r="K10" s="124">
        <f t="shared" ref="K10" si="0">SUM(L10:Q10)</f>
        <v>0</v>
      </c>
      <c r="L10" s="122"/>
      <c r="M10" s="122"/>
      <c r="N10" s="122"/>
      <c r="O10" s="122"/>
      <c r="P10" s="123"/>
      <c r="Q10" s="122"/>
      <c r="R10" s="123"/>
      <c r="T10" s="125" t="str">
        <f>IF(SUM(L10:Q10)=1,((L10*0)+(M10*20)+(N10*40)+(O10*60)+(P10*80)+(Q10*100)),"")</f>
        <v/>
      </c>
      <c r="U10" s="147" t="e">
        <f>1/$J$62</f>
        <v>#DIV/0!</v>
      </c>
      <c r="V10" s="127" t="e">
        <f t="shared" ref="V10" si="1">1/$K$62</f>
        <v>#DIV/0!</v>
      </c>
      <c r="W10" s="139" t="e">
        <f>IF(R10=1,0,T10*U10)</f>
        <v>#VALUE!</v>
      </c>
      <c r="X10" s="35" t="e">
        <f t="shared" ref="X10" si="2">IF(R10=1,0,T10*V10)</f>
        <v>#VALUE!</v>
      </c>
      <c r="Z10" s="360"/>
      <c r="AA10" s="360"/>
    </row>
    <row r="11" spans="1:40" ht="50.25" customHeight="1" x14ac:dyDescent="0.25">
      <c r="B11" s="288" t="s">
        <v>363</v>
      </c>
      <c r="C11" s="145" t="s">
        <v>364</v>
      </c>
      <c r="D11" s="126"/>
      <c r="E11" s="270" t="s">
        <v>365</v>
      </c>
      <c r="F11" s="270"/>
      <c r="G11" s="270"/>
      <c r="H11" s="126"/>
      <c r="I11" s="152"/>
      <c r="J11" s="152"/>
      <c r="K11" s="124">
        <f t="shared" ref="K11" si="3">SUM(L11:Q11)</f>
        <v>0</v>
      </c>
      <c r="L11" s="122"/>
      <c r="M11" s="122"/>
      <c r="N11" s="122"/>
      <c r="O11" s="122"/>
      <c r="P11" s="123"/>
      <c r="Q11" s="122"/>
      <c r="R11" s="123"/>
      <c r="T11" s="125" t="str">
        <f t="shared" ref="T11" si="4">IF(SUM(L11:Q11)=1,((L11*0)+(M11*20)+(N11*40)+(O11*60)+(P11*80)+(Q11*100)),"")</f>
        <v/>
      </c>
      <c r="U11" s="147"/>
      <c r="V11" s="127" t="e">
        <f t="shared" ref="V11" si="5">1/$K$62</f>
        <v>#DIV/0!</v>
      </c>
      <c r="W11" s="139"/>
      <c r="X11" s="35" t="e">
        <f t="shared" ref="X11" si="6">IF(R11=1,0,T11*V11)</f>
        <v>#VALUE!</v>
      </c>
      <c r="Z11" s="360"/>
      <c r="AA11" s="360"/>
      <c r="AH11" s="359" t="s">
        <v>1633</v>
      </c>
      <c r="AI11" s="359"/>
      <c r="AJ11" s="359"/>
      <c r="AK11" s="359"/>
      <c r="AL11" s="359"/>
      <c r="AM11" s="359"/>
      <c r="AN11" s="359"/>
    </row>
    <row r="12" spans="1:40" ht="49.5" customHeight="1" x14ac:dyDescent="0.25">
      <c r="B12" s="288">
        <v>2</v>
      </c>
      <c r="C12" s="141" t="s">
        <v>366</v>
      </c>
      <c r="D12" s="176"/>
      <c r="E12" s="264" t="s">
        <v>367</v>
      </c>
      <c r="F12" s="266"/>
      <c r="G12" s="265" t="s">
        <v>368</v>
      </c>
      <c r="H12" s="115"/>
      <c r="I12" s="152"/>
      <c r="J12" s="124">
        <f>SUM(L12:Q12)</f>
        <v>0</v>
      </c>
      <c r="K12" s="124">
        <f t="shared" ref="K12:K50" si="7">SUM(L12:Q12)</f>
        <v>0</v>
      </c>
      <c r="L12" s="122"/>
      <c r="M12" s="122"/>
      <c r="N12" s="122"/>
      <c r="O12" s="122"/>
      <c r="P12" s="123"/>
      <c r="Q12" s="122"/>
      <c r="R12" s="123"/>
      <c r="T12" s="125" t="str">
        <f t="shared" ref="T12" si="8">IF(SUM(L12:Q12)=1,((L12*0)+(M12*20)+(N12*40)+(O12*60)+(P12*80)+(Q12*100)),"")</f>
        <v/>
      </c>
      <c r="U12" s="147" t="e">
        <f>1/$J$62</f>
        <v>#DIV/0!</v>
      </c>
      <c r="V12" s="127" t="e">
        <f t="shared" ref="V12:V41" si="9">1/$K$62</f>
        <v>#DIV/0!</v>
      </c>
      <c r="W12" s="186" t="e">
        <f>IF(R12=1,0,T12*U12)</f>
        <v>#VALUE!</v>
      </c>
      <c r="X12" s="35" t="e">
        <f t="shared" ref="X12:X50" si="10">IF(R12=1,0,T12*V12)</f>
        <v>#VALUE!</v>
      </c>
      <c r="Z12" s="360"/>
      <c r="AA12" s="360"/>
      <c r="AH12" s="356" t="s">
        <v>1634</v>
      </c>
      <c r="AI12" s="356"/>
      <c r="AJ12" s="356"/>
      <c r="AK12" s="356"/>
      <c r="AL12" s="356"/>
      <c r="AM12" s="356"/>
      <c r="AN12" s="356"/>
    </row>
    <row r="13" spans="1:40" ht="51" customHeight="1" x14ac:dyDescent="0.25">
      <c r="B13" s="288" t="s">
        <v>369</v>
      </c>
      <c r="C13" s="145" t="s">
        <v>370</v>
      </c>
      <c r="D13" s="176"/>
      <c r="E13" s="264" t="s">
        <v>371</v>
      </c>
      <c r="F13" s="266"/>
      <c r="G13" s="266"/>
      <c r="H13" s="115"/>
      <c r="I13" s="152"/>
      <c r="J13" s="152"/>
      <c r="K13" s="124">
        <f t="shared" si="7"/>
        <v>0</v>
      </c>
      <c r="L13" s="122"/>
      <c r="M13" s="122"/>
      <c r="N13" s="122"/>
      <c r="O13" s="122"/>
      <c r="P13" s="123"/>
      <c r="Q13" s="122"/>
      <c r="R13" s="123"/>
      <c r="T13" s="125" t="str">
        <f t="shared" ref="T13:T50" si="11">IF(SUM(L13:Q13)=1,((L13*0)+(M13*20)+(N13*40)+(O13*60)+(P13*80)+(Q13*100)),"")</f>
        <v/>
      </c>
      <c r="U13" s="147"/>
      <c r="V13" s="127" t="e">
        <f t="shared" si="9"/>
        <v>#DIV/0!</v>
      </c>
      <c r="W13" s="139"/>
      <c r="X13" s="35" t="e">
        <f t="shared" si="10"/>
        <v>#VALUE!</v>
      </c>
      <c r="Z13" s="360"/>
      <c r="AA13" s="360"/>
      <c r="AH13" s="359" t="s">
        <v>1635</v>
      </c>
      <c r="AI13" s="359"/>
      <c r="AJ13" s="359"/>
      <c r="AK13" s="359"/>
      <c r="AL13" s="359"/>
      <c r="AM13" s="359"/>
      <c r="AN13" s="359"/>
    </row>
    <row r="14" spans="1:40" ht="55.5" customHeight="1" x14ac:dyDescent="0.25">
      <c r="B14" s="288">
        <v>3</v>
      </c>
      <c r="C14" s="141" t="s">
        <v>372</v>
      </c>
      <c r="D14" s="176"/>
      <c r="E14" s="266" t="s">
        <v>373</v>
      </c>
      <c r="F14" s="266"/>
      <c r="G14" s="265" t="s">
        <v>374</v>
      </c>
      <c r="H14" s="115"/>
      <c r="I14" s="152"/>
      <c r="J14" s="124">
        <f>SUM(L14:Q14)</f>
        <v>0</v>
      </c>
      <c r="K14" s="124">
        <f t="shared" si="7"/>
        <v>0</v>
      </c>
      <c r="L14" s="122"/>
      <c r="M14" s="122"/>
      <c r="N14" s="122"/>
      <c r="O14" s="122"/>
      <c r="P14" s="123"/>
      <c r="Q14" s="122"/>
      <c r="R14" s="123"/>
      <c r="T14" s="125" t="str">
        <f t="shared" si="11"/>
        <v/>
      </c>
      <c r="U14" s="147" t="e">
        <f>1/$J$62</f>
        <v>#DIV/0!</v>
      </c>
      <c r="V14" s="127" t="e">
        <f t="shared" si="9"/>
        <v>#DIV/0!</v>
      </c>
      <c r="W14" s="186" t="e">
        <f>IF(R14=1,0,T14*U14)</f>
        <v>#VALUE!</v>
      </c>
      <c r="X14" s="35" t="e">
        <f t="shared" si="10"/>
        <v>#VALUE!</v>
      </c>
      <c r="Z14" s="360"/>
      <c r="AA14" s="360"/>
      <c r="AH14" s="359" t="s">
        <v>1636</v>
      </c>
      <c r="AI14" s="359"/>
      <c r="AJ14" s="359"/>
      <c r="AK14" s="359"/>
      <c r="AL14" s="359"/>
      <c r="AM14" s="359"/>
      <c r="AN14" s="359"/>
    </row>
    <row r="15" spans="1:40" ht="51.75" customHeight="1" x14ac:dyDescent="0.25">
      <c r="B15" s="288" t="s">
        <v>375</v>
      </c>
      <c r="C15" s="146" t="s">
        <v>376</v>
      </c>
      <c r="D15" s="177"/>
      <c r="E15" s="264" t="s">
        <v>377</v>
      </c>
      <c r="F15" s="266"/>
      <c r="G15" s="266"/>
      <c r="H15" s="120"/>
      <c r="I15" s="152"/>
      <c r="J15" s="152"/>
      <c r="K15" s="124">
        <f t="shared" si="7"/>
        <v>0</v>
      </c>
      <c r="L15" s="122"/>
      <c r="M15" s="122"/>
      <c r="N15" s="122"/>
      <c r="O15" s="122"/>
      <c r="P15" s="123"/>
      <c r="Q15" s="122"/>
      <c r="R15" s="123"/>
      <c r="T15" s="125" t="str">
        <f t="shared" si="11"/>
        <v/>
      </c>
      <c r="U15" s="147"/>
      <c r="V15" s="127" t="e">
        <f t="shared" si="9"/>
        <v>#DIV/0!</v>
      </c>
      <c r="W15" s="139"/>
      <c r="X15" s="35" t="e">
        <f t="shared" si="10"/>
        <v>#VALUE!</v>
      </c>
      <c r="Z15" s="360"/>
      <c r="AA15" s="360"/>
      <c r="AH15" s="359" t="s">
        <v>1637</v>
      </c>
      <c r="AI15" s="359"/>
      <c r="AJ15" s="359"/>
      <c r="AK15" s="359"/>
      <c r="AL15" s="359"/>
      <c r="AM15" s="359"/>
      <c r="AN15" s="359"/>
    </row>
    <row r="16" spans="1:40" ht="60" customHeight="1" x14ac:dyDescent="0.25">
      <c r="B16" s="288">
        <v>4</v>
      </c>
      <c r="C16" s="141" t="s">
        <v>378</v>
      </c>
      <c r="D16" s="119"/>
      <c r="E16" s="270" t="s">
        <v>379</v>
      </c>
      <c r="F16" s="266"/>
      <c r="G16" s="265" t="s">
        <v>380</v>
      </c>
      <c r="H16" s="119"/>
      <c r="I16" s="152"/>
      <c r="J16" s="124">
        <f>SUM(L16:Q16)</f>
        <v>0</v>
      </c>
      <c r="K16" s="124">
        <f t="shared" si="7"/>
        <v>0</v>
      </c>
      <c r="L16" s="122"/>
      <c r="M16" s="122"/>
      <c r="N16" s="122"/>
      <c r="O16" s="122"/>
      <c r="P16" s="123"/>
      <c r="Q16" s="122"/>
      <c r="R16" s="123"/>
      <c r="T16" s="125" t="str">
        <f t="shared" si="11"/>
        <v/>
      </c>
      <c r="U16" s="147" t="e">
        <f>1/$J$62</f>
        <v>#DIV/0!</v>
      </c>
      <c r="V16" s="127" t="e">
        <f t="shared" si="9"/>
        <v>#DIV/0!</v>
      </c>
      <c r="W16" s="139" t="e">
        <f>IF(R16=1,0,T16*U16)</f>
        <v>#VALUE!</v>
      </c>
      <c r="X16" s="35" t="e">
        <f t="shared" si="10"/>
        <v>#VALUE!</v>
      </c>
      <c r="Z16" s="360"/>
      <c r="AA16" s="360"/>
      <c r="AH16" s="359" t="s">
        <v>1638</v>
      </c>
      <c r="AI16" s="359"/>
      <c r="AJ16" s="359"/>
      <c r="AK16" s="359"/>
      <c r="AL16" s="359"/>
      <c r="AM16" s="359"/>
      <c r="AN16" s="359"/>
    </row>
    <row r="17" spans="2:40" ht="61.5" customHeight="1" x14ac:dyDescent="0.25">
      <c r="B17" s="288">
        <v>5</v>
      </c>
      <c r="C17" s="141" t="s">
        <v>381</v>
      </c>
      <c r="D17" s="126"/>
      <c r="E17" s="270" t="s">
        <v>382</v>
      </c>
      <c r="F17" s="270"/>
      <c r="G17" s="270"/>
      <c r="H17" s="126"/>
      <c r="I17" s="152"/>
      <c r="J17" s="124">
        <f>SUM(L17:Q17)</f>
        <v>0</v>
      </c>
      <c r="K17" s="124">
        <f t="shared" si="7"/>
        <v>0</v>
      </c>
      <c r="L17" s="122"/>
      <c r="M17" s="122"/>
      <c r="N17" s="122"/>
      <c r="O17" s="122"/>
      <c r="P17" s="123"/>
      <c r="Q17" s="122"/>
      <c r="R17" s="123"/>
      <c r="T17" s="125" t="str">
        <f t="shared" si="11"/>
        <v/>
      </c>
      <c r="U17" s="147" t="e">
        <f>1/$J$62</f>
        <v>#DIV/0!</v>
      </c>
      <c r="V17" s="127" t="e">
        <f t="shared" si="9"/>
        <v>#DIV/0!</v>
      </c>
      <c r="W17" s="139" t="e">
        <f>IF(R17=1,0,T17*U17)</f>
        <v>#VALUE!</v>
      </c>
      <c r="X17" s="35" t="e">
        <f t="shared" si="10"/>
        <v>#VALUE!</v>
      </c>
      <c r="Z17" s="360"/>
      <c r="AA17" s="360"/>
      <c r="AH17" s="359" t="s">
        <v>1639</v>
      </c>
      <c r="AI17" s="359"/>
      <c r="AJ17" s="359"/>
      <c r="AK17" s="359"/>
      <c r="AL17" s="359"/>
      <c r="AM17" s="359"/>
      <c r="AN17" s="359"/>
    </row>
    <row r="18" spans="2:40" ht="59.25" customHeight="1" x14ac:dyDescent="0.25">
      <c r="B18" s="288" t="s">
        <v>383</v>
      </c>
      <c r="C18" s="142" t="s">
        <v>384</v>
      </c>
      <c r="D18" s="115"/>
      <c r="E18" s="270" t="s">
        <v>385</v>
      </c>
      <c r="F18" s="271"/>
      <c r="G18" s="273"/>
      <c r="H18" s="115"/>
      <c r="I18" s="152"/>
      <c r="J18" s="152"/>
      <c r="K18" s="124">
        <f t="shared" si="7"/>
        <v>0</v>
      </c>
      <c r="L18" s="122"/>
      <c r="M18" s="122"/>
      <c r="N18" s="122"/>
      <c r="O18" s="122"/>
      <c r="P18" s="123"/>
      <c r="Q18" s="122"/>
      <c r="R18" s="123"/>
      <c r="T18" s="125" t="str">
        <f t="shared" si="11"/>
        <v/>
      </c>
      <c r="U18" s="147"/>
      <c r="V18" s="127" t="e">
        <f t="shared" si="9"/>
        <v>#DIV/0!</v>
      </c>
      <c r="W18" s="139"/>
      <c r="X18" s="35" t="e">
        <f t="shared" si="10"/>
        <v>#VALUE!</v>
      </c>
      <c r="Z18" s="360"/>
      <c r="AA18" s="360"/>
      <c r="AH18" s="359" t="s">
        <v>1640</v>
      </c>
      <c r="AI18" s="359"/>
      <c r="AJ18" s="359"/>
      <c r="AK18" s="359"/>
      <c r="AL18" s="359"/>
      <c r="AM18" s="359"/>
      <c r="AN18" s="359"/>
    </row>
    <row r="19" spans="2:40" ht="61.5" customHeight="1" x14ac:dyDescent="0.25">
      <c r="B19" s="288" t="s">
        <v>386</v>
      </c>
      <c r="C19" s="143" t="s">
        <v>387</v>
      </c>
      <c r="D19" s="115"/>
      <c r="E19" s="270" t="s">
        <v>388</v>
      </c>
      <c r="F19" s="271"/>
      <c r="G19" s="273"/>
      <c r="H19" s="115"/>
      <c r="I19" s="152"/>
      <c r="J19" s="152"/>
      <c r="K19" s="124">
        <f t="shared" si="7"/>
        <v>0</v>
      </c>
      <c r="L19" s="122"/>
      <c r="M19" s="122"/>
      <c r="N19" s="122"/>
      <c r="O19" s="122"/>
      <c r="P19" s="123"/>
      <c r="Q19" s="122"/>
      <c r="R19" s="123"/>
      <c r="T19" s="125" t="str">
        <f t="shared" si="11"/>
        <v/>
      </c>
      <c r="U19" s="147"/>
      <c r="V19" s="127" t="e">
        <f t="shared" si="9"/>
        <v>#DIV/0!</v>
      </c>
      <c r="W19" s="139"/>
      <c r="X19" s="35" t="e">
        <f t="shared" si="10"/>
        <v>#VALUE!</v>
      </c>
      <c r="Z19" s="360"/>
      <c r="AA19" s="360"/>
      <c r="AH19" s="359" t="s">
        <v>1641</v>
      </c>
      <c r="AI19" s="359"/>
      <c r="AJ19" s="359"/>
      <c r="AK19" s="359"/>
      <c r="AL19" s="359"/>
      <c r="AM19" s="359"/>
      <c r="AN19" s="359"/>
    </row>
    <row r="20" spans="2:40" ht="68.25" customHeight="1" x14ac:dyDescent="0.25">
      <c r="B20" s="288" t="s">
        <v>389</v>
      </c>
      <c r="C20" s="143" t="s">
        <v>390</v>
      </c>
      <c r="D20" s="115"/>
      <c r="E20" s="270" t="s">
        <v>391</v>
      </c>
      <c r="F20" s="271"/>
      <c r="G20" s="265" t="s">
        <v>392</v>
      </c>
      <c r="H20" s="115"/>
      <c r="I20" s="152"/>
      <c r="J20" s="152"/>
      <c r="K20" s="124">
        <f t="shared" si="7"/>
        <v>0</v>
      </c>
      <c r="L20" s="122"/>
      <c r="M20" s="122"/>
      <c r="N20" s="122"/>
      <c r="O20" s="122"/>
      <c r="P20" s="123"/>
      <c r="Q20" s="122"/>
      <c r="R20" s="123"/>
      <c r="T20" s="125" t="str">
        <f t="shared" si="11"/>
        <v/>
      </c>
      <c r="U20" s="147"/>
      <c r="V20" s="127" t="e">
        <f t="shared" si="9"/>
        <v>#DIV/0!</v>
      </c>
      <c r="W20" s="139"/>
      <c r="X20" s="35" t="e">
        <f t="shared" si="10"/>
        <v>#VALUE!</v>
      </c>
      <c r="Z20" s="360"/>
      <c r="AA20" s="360"/>
      <c r="AH20" s="359" t="s">
        <v>1642</v>
      </c>
      <c r="AI20" s="359"/>
      <c r="AJ20" s="359"/>
      <c r="AK20" s="359"/>
      <c r="AL20" s="359"/>
      <c r="AM20" s="359"/>
      <c r="AN20" s="359"/>
    </row>
    <row r="21" spans="2:40" ht="80.25" customHeight="1" x14ac:dyDescent="0.25">
      <c r="B21" s="288" t="s">
        <v>393</v>
      </c>
      <c r="C21" s="143" t="s">
        <v>394</v>
      </c>
      <c r="D21" s="115"/>
      <c r="E21" s="270" t="s">
        <v>395</v>
      </c>
      <c r="F21" s="271"/>
      <c r="G21" s="273"/>
      <c r="H21" s="115"/>
      <c r="I21" s="152"/>
      <c r="J21" s="152"/>
      <c r="K21" s="124">
        <f t="shared" si="7"/>
        <v>0</v>
      </c>
      <c r="L21" s="122"/>
      <c r="M21" s="122"/>
      <c r="N21" s="122"/>
      <c r="O21" s="122"/>
      <c r="P21" s="123"/>
      <c r="Q21" s="122"/>
      <c r="R21" s="123"/>
      <c r="T21" s="125" t="str">
        <f t="shared" si="11"/>
        <v/>
      </c>
      <c r="U21" s="147"/>
      <c r="V21" s="127" t="e">
        <f t="shared" si="9"/>
        <v>#DIV/0!</v>
      </c>
      <c r="W21" s="139"/>
      <c r="X21" s="35" t="e">
        <f t="shared" si="10"/>
        <v>#VALUE!</v>
      </c>
      <c r="Z21" s="360"/>
      <c r="AA21" s="360"/>
      <c r="AH21" s="359" t="s">
        <v>1643</v>
      </c>
      <c r="AI21" s="359"/>
      <c r="AJ21" s="359"/>
      <c r="AK21" s="359"/>
      <c r="AL21" s="359"/>
      <c r="AM21" s="359"/>
      <c r="AN21" s="359"/>
    </row>
    <row r="22" spans="2:40" ht="60.75" customHeight="1" x14ac:dyDescent="0.25">
      <c r="B22" s="288" t="s">
        <v>396</v>
      </c>
      <c r="C22" s="143" t="s">
        <v>397</v>
      </c>
      <c r="D22" s="115"/>
      <c r="E22" s="270" t="s">
        <v>398</v>
      </c>
      <c r="F22" s="271"/>
      <c r="G22" s="265" t="s">
        <v>399</v>
      </c>
      <c r="H22" s="115"/>
      <c r="I22" s="152"/>
      <c r="J22" s="152"/>
      <c r="K22" s="124">
        <f t="shared" si="7"/>
        <v>0</v>
      </c>
      <c r="L22" s="122"/>
      <c r="M22" s="122"/>
      <c r="N22" s="122"/>
      <c r="O22" s="122"/>
      <c r="P22" s="123"/>
      <c r="Q22" s="122"/>
      <c r="R22" s="123"/>
      <c r="T22" s="125" t="str">
        <f t="shared" si="11"/>
        <v/>
      </c>
      <c r="U22" s="147"/>
      <c r="V22" s="127" t="e">
        <f t="shared" si="9"/>
        <v>#DIV/0!</v>
      </c>
      <c r="W22" s="139"/>
      <c r="X22" s="35" t="e">
        <f t="shared" si="10"/>
        <v>#VALUE!</v>
      </c>
      <c r="Z22" s="360"/>
      <c r="AA22" s="360"/>
      <c r="AH22" s="332"/>
      <c r="AI22" s="332"/>
      <c r="AJ22" s="332"/>
      <c r="AK22" s="332"/>
      <c r="AL22" s="332"/>
      <c r="AM22" s="332"/>
      <c r="AN22" s="332"/>
    </row>
    <row r="23" spans="2:40" ht="57.75" customHeight="1" x14ac:dyDescent="0.25">
      <c r="B23" s="288" t="s">
        <v>400</v>
      </c>
      <c r="C23" s="143" t="s">
        <v>401</v>
      </c>
      <c r="D23" s="126"/>
      <c r="E23" s="270" t="s">
        <v>402</v>
      </c>
      <c r="F23" s="270"/>
      <c r="G23" s="270"/>
      <c r="H23" s="126"/>
      <c r="I23" s="152"/>
      <c r="J23" s="152"/>
      <c r="K23" s="124">
        <f t="shared" si="7"/>
        <v>0</v>
      </c>
      <c r="L23" s="122"/>
      <c r="M23" s="122"/>
      <c r="N23" s="122"/>
      <c r="O23" s="122"/>
      <c r="P23" s="123"/>
      <c r="Q23" s="122"/>
      <c r="R23" s="123"/>
      <c r="T23" s="125" t="str">
        <f t="shared" si="11"/>
        <v/>
      </c>
      <c r="U23" s="147"/>
      <c r="V23" s="127" t="e">
        <f t="shared" si="9"/>
        <v>#DIV/0!</v>
      </c>
      <c r="W23" s="139"/>
      <c r="X23" s="35" t="e">
        <f t="shared" si="10"/>
        <v>#VALUE!</v>
      </c>
      <c r="Z23" s="360"/>
      <c r="AA23" s="360"/>
      <c r="AH23" s="359" t="s">
        <v>1644</v>
      </c>
      <c r="AI23" s="359"/>
      <c r="AJ23" s="359"/>
      <c r="AK23" s="359"/>
      <c r="AL23" s="359"/>
      <c r="AM23" s="359"/>
      <c r="AN23" s="359"/>
    </row>
    <row r="24" spans="2:40" ht="62.25" customHeight="1" x14ac:dyDescent="0.25">
      <c r="B24" s="288" t="s">
        <v>403</v>
      </c>
      <c r="C24" s="144" t="s">
        <v>404</v>
      </c>
      <c r="D24" s="126"/>
      <c r="E24" s="270" t="s">
        <v>405</v>
      </c>
      <c r="F24" s="270"/>
      <c r="G24" s="265" t="s">
        <v>406</v>
      </c>
      <c r="H24" s="126"/>
      <c r="I24" s="152"/>
      <c r="J24" s="152"/>
      <c r="K24" s="124">
        <f t="shared" si="7"/>
        <v>0</v>
      </c>
      <c r="L24" s="122"/>
      <c r="M24" s="122"/>
      <c r="N24" s="122"/>
      <c r="O24" s="122"/>
      <c r="P24" s="123"/>
      <c r="Q24" s="122"/>
      <c r="R24" s="123"/>
      <c r="T24" s="125" t="str">
        <f t="shared" si="11"/>
        <v/>
      </c>
      <c r="U24" s="147"/>
      <c r="V24" s="127" t="e">
        <f t="shared" si="9"/>
        <v>#DIV/0!</v>
      </c>
      <c r="W24" s="139"/>
      <c r="X24" s="35" t="e">
        <f t="shared" si="10"/>
        <v>#VALUE!</v>
      </c>
      <c r="Z24" s="360"/>
      <c r="AA24" s="360"/>
      <c r="AH24" s="359" t="s">
        <v>1645</v>
      </c>
      <c r="AI24" s="359"/>
      <c r="AJ24" s="359"/>
      <c r="AK24" s="359"/>
      <c r="AL24" s="359"/>
      <c r="AM24" s="359"/>
      <c r="AN24" s="359"/>
    </row>
    <row r="25" spans="2:40" ht="55.5" customHeight="1" x14ac:dyDescent="0.25">
      <c r="B25" s="288">
        <v>6</v>
      </c>
      <c r="C25" s="141" t="s">
        <v>407</v>
      </c>
      <c r="D25" s="115"/>
      <c r="E25" s="270" t="s">
        <v>408</v>
      </c>
      <c r="F25" s="271"/>
      <c r="G25" s="273"/>
      <c r="H25" s="115"/>
      <c r="I25" s="152"/>
      <c r="J25" s="124">
        <f>SUM(L25:Q25)</f>
        <v>0</v>
      </c>
      <c r="K25" s="124">
        <f t="shared" si="7"/>
        <v>0</v>
      </c>
      <c r="L25" s="122"/>
      <c r="M25" s="122"/>
      <c r="N25" s="122"/>
      <c r="O25" s="122"/>
      <c r="P25" s="123"/>
      <c r="Q25" s="122"/>
      <c r="R25" s="123"/>
      <c r="T25" s="125" t="str">
        <f t="shared" si="11"/>
        <v/>
      </c>
      <c r="U25" s="147" t="e">
        <f>1/$J$62</f>
        <v>#DIV/0!</v>
      </c>
      <c r="V25" s="127" t="e">
        <f t="shared" si="9"/>
        <v>#DIV/0!</v>
      </c>
      <c r="W25" s="139" t="e">
        <f>IF(R25=1,0,T25*U25)</f>
        <v>#VALUE!</v>
      </c>
      <c r="X25" s="35" t="e">
        <f t="shared" si="10"/>
        <v>#VALUE!</v>
      </c>
      <c r="Z25" s="360"/>
      <c r="AA25" s="360"/>
      <c r="AH25" s="359" t="s">
        <v>1646</v>
      </c>
      <c r="AI25" s="359"/>
      <c r="AJ25" s="359"/>
      <c r="AK25" s="359"/>
      <c r="AL25" s="359"/>
      <c r="AM25" s="359"/>
      <c r="AN25" s="359"/>
    </row>
    <row r="26" spans="2:40" ht="54.75" customHeight="1" x14ac:dyDescent="0.25">
      <c r="B26" s="288">
        <v>7</v>
      </c>
      <c r="C26" s="141" t="s">
        <v>409</v>
      </c>
      <c r="D26" s="115"/>
      <c r="E26" s="270" t="s">
        <v>410</v>
      </c>
      <c r="F26" s="271"/>
      <c r="G26" s="273"/>
      <c r="H26" s="115"/>
      <c r="I26" s="152"/>
      <c r="J26" s="124">
        <f>SUM(L26:Q26)</f>
        <v>0</v>
      </c>
      <c r="K26" s="124">
        <f t="shared" si="7"/>
        <v>0</v>
      </c>
      <c r="L26" s="122"/>
      <c r="M26" s="122"/>
      <c r="N26" s="122"/>
      <c r="O26" s="122"/>
      <c r="P26" s="123"/>
      <c r="Q26" s="122"/>
      <c r="R26" s="123"/>
      <c r="T26" s="125" t="str">
        <f t="shared" si="11"/>
        <v/>
      </c>
      <c r="U26" s="147" t="e">
        <f>1/$J$62</f>
        <v>#DIV/0!</v>
      </c>
      <c r="V26" s="127" t="e">
        <f t="shared" si="9"/>
        <v>#DIV/0!</v>
      </c>
      <c r="W26" s="139" t="e">
        <f>IF(R26=1,0,T26*U26)</f>
        <v>#VALUE!</v>
      </c>
      <c r="X26" s="35" t="e">
        <f t="shared" si="10"/>
        <v>#VALUE!</v>
      </c>
      <c r="Z26" s="360"/>
      <c r="AA26" s="360"/>
      <c r="AH26" s="359" t="s">
        <v>1647</v>
      </c>
      <c r="AI26" s="359"/>
      <c r="AJ26" s="359"/>
      <c r="AK26" s="359"/>
      <c r="AL26" s="359"/>
      <c r="AM26" s="359"/>
      <c r="AN26" s="359"/>
    </row>
    <row r="27" spans="2:40" ht="75.75" customHeight="1" x14ac:dyDescent="0.25">
      <c r="B27" s="288" t="s">
        <v>411</v>
      </c>
      <c r="C27" s="142" t="s">
        <v>412</v>
      </c>
      <c r="D27" s="119"/>
      <c r="E27" s="266" t="s">
        <v>413</v>
      </c>
      <c r="F27" s="266"/>
      <c r="G27" s="266"/>
      <c r="H27" s="119"/>
      <c r="I27" s="152"/>
      <c r="J27" s="152"/>
      <c r="K27" s="124">
        <f t="shared" si="7"/>
        <v>0</v>
      </c>
      <c r="L27" s="122"/>
      <c r="M27" s="122"/>
      <c r="N27" s="122"/>
      <c r="O27" s="122"/>
      <c r="P27" s="123"/>
      <c r="Q27" s="122"/>
      <c r="R27" s="123"/>
      <c r="T27" s="125" t="str">
        <f t="shared" si="11"/>
        <v/>
      </c>
      <c r="U27" s="147"/>
      <c r="V27" s="127" t="e">
        <f t="shared" si="9"/>
        <v>#DIV/0!</v>
      </c>
      <c r="W27" s="139"/>
      <c r="X27" s="35" t="e">
        <f t="shared" si="10"/>
        <v>#VALUE!</v>
      </c>
      <c r="Z27" s="360"/>
      <c r="AA27" s="360"/>
      <c r="AH27" s="359" t="s">
        <v>1648</v>
      </c>
      <c r="AI27" s="359"/>
      <c r="AJ27" s="359"/>
      <c r="AK27" s="359"/>
      <c r="AL27" s="359"/>
      <c r="AM27" s="359"/>
      <c r="AN27" s="359"/>
    </row>
    <row r="28" spans="2:40" ht="55.5" customHeight="1" x14ac:dyDescent="0.25">
      <c r="B28" s="288" t="s">
        <v>414</v>
      </c>
      <c r="C28" s="143" t="s">
        <v>415</v>
      </c>
      <c r="D28" s="115"/>
      <c r="E28" s="266" t="s">
        <v>416</v>
      </c>
      <c r="F28" s="271"/>
      <c r="G28" s="265" t="s">
        <v>417</v>
      </c>
      <c r="H28" s="115"/>
      <c r="I28" s="152"/>
      <c r="J28" s="152"/>
      <c r="K28" s="124">
        <f t="shared" si="7"/>
        <v>0</v>
      </c>
      <c r="L28" s="122"/>
      <c r="M28" s="122"/>
      <c r="N28" s="122"/>
      <c r="O28" s="122"/>
      <c r="P28" s="123"/>
      <c r="Q28" s="122"/>
      <c r="R28" s="123"/>
      <c r="T28" s="125" t="str">
        <f t="shared" si="11"/>
        <v/>
      </c>
      <c r="U28" s="147"/>
      <c r="V28" s="127" t="e">
        <f t="shared" si="9"/>
        <v>#DIV/0!</v>
      </c>
      <c r="W28" s="139"/>
      <c r="X28" s="35" t="e">
        <f t="shared" si="10"/>
        <v>#VALUE!</v>
      </c>
      <c r="Z28" s="360"/>
      <c r="AA28" s="360"/>
      <c r="AH28" s="356" t="s">
        <v>1649</v>
      </c>
      <c r="AI28" s="356"/>
      <c r="AJ28" s="356"/>
      <c r="AK28" s="356"/>
      <c r="AL28" s="356"/>
      <c r="AM28" s="356"/>
      <c r="AN28" s="356"/>
    </row>
    <row r="29" spans="2:40" ht="53.25" customHeight="1" x14ac:dyDescent="0.25">
      <c r="B29" s="288" t="s">
        <v>418</v>
      </c>
      <c r="C29" s="143" t="s">
        <v>419</v>
      </c>
      <c r="D29" s="115"/>
      <c r="E29" s="271" t="s">
        <v>420</v>
      </c>
      <c r="F29" s="271"/>
      <c r="G29" s="265" t="s">
        <v>421</v>
      </c>
      <c r="H29" s="115"/>
      <c r="I29" s="152"/>
      <c r="J29" s="152"/>
      <c r="K29" s="124">
        <f t="shared" si="7"/>
        <v>0</v>
      </c>
      <c r="L29" s="122"/>
      <c r="M29" s="122"/>
      <c r="N29" s="122"/>
      <c r="O29" s="122"/>
      <c r="P29" s="123"/>
      <c r="Q29" s="122"/>
      <c r="R29" s="123"/>
      <c r="T29" s="125" t="str">
        <f t="shared" si="11"/>
        <v/>
      </c>
      <c r="U29" s="147"/>
      <c r="V29" s="127" t="e">
        <f t="shared" si="9"/>
        <v>#DIV/0!</v>
      </c>
      <c r="W29" s="139"/>
      <c r="X29" s="35" t="e">
        <f t="shared" si="10"/>
        <v>#VALUE!</v>
      </c>
      <c r="Z29" s="360"/>
      <c r="AA29" s="360"/>
      <c r="AH29" s="356" t="s">
        <v>1650</v>
      </c>
      <c r="AI29" s="356"/>
      <c r="AJ29" s="356"/>
      <c r="AK29" s="356"/>
      <c r="AL29" s="356"/>
      <c r="AM29" s="356"/>
      <c r="AN29" s="356"/>
    </row>
    <row r="30" spans="2:40" ht="57" customHeight="1" x14ac:dyDescent="0.25">
      <c r="B30" s="288" t="s">
        <v>422</v>
      </c>
      <c r="C30" s="143" t="s">
        <v>423</v>
      </c>
      <c r="D30" s="115"/>
      <c r="E30" s="271" t="s">
        <v>424</v>
      </c>
      <c r="F30" s="271"/>
      <c r="G30" s="265" t="s">
        <v>425</v>
      </c>
      <c r="H30" s="115"/>
      <c r="I30" s="152"/>
      <c r="J30" s="152"/>
      <c r="K30" s="124">
        <f t="shared" si="7"/>
        <v>0</v>
      </c>
      <c r="L30" s="122"/>
      <c r="M30" s="122"/>
      <c r="N30" s="122"/>
      <c r="O30" s="122"/>
      <c r="P30" s="123"/>
      <c r="Q30" s="122"/>
      <c r="R30" s="123"/>
      <c r="T30" s="125" t="str">
        <f t="shared" si="11"/>
        <v/>
      </c>
      <c r="U30" s="147"/>
      <c r="V30" s="127" t="e">
        <f t="shared" si="9"/>
        <v>#DIV/0!</v>
      </c>
      <c r="W30" s="139"/>
      <c r="X30" s="35" t="e">
        <f t="shared" si="10"/>
        <v>#VALUE!</v>
      </c>
      <c r="Z30" s="360"/>
      <c r="AA30" s="360"/>
      <c r="AH30" s="356" t="s">
        <v>1651</v>
      </c>
      <c r="AI30" s="356"/>
      <c r="AJ30" s="356"/>
      <c r="AK30" s="356"/>
      <c r="AL30" s="356"/>
      <c r="AM30" s="356"/>
      <c r="AN30" s="356"/>
    </row>
    <row r="31" spans="2:40" ht="59.25" customHeight="1" x14ac:dyDescent="0.25">
      <c r="B31" s="288" t="s">
        <v>426</v>
      </c>
      <c r="C31" s="143" t="s">
        <v>427</v>
      </c>
      <c r="D31" s="115"/>
      <c r="E31" s="271" t="s">
        <v>428</v>
      </c>
      <c r="F31" s="271"/>
      <c r="G31" s="273"/>
      <c r="H31" s="115"/>
      <c r="I31" s="152"/>
      <c r="J31" s="152"/>
      <c r="K31" s="124">
        <f t="shared" si="7"/>
        <v>0</v>
      </c>
      <c r="L31" s="122"/>
      <c r="M31" s="122"/>
      <c r="N31" s="122"/>
      <c r="O31" s="122"/>
      <c r="P31" s="123"/>
      <c r="Q31" s="122"/>
      <c r="R31" s="123"/>
      <c r="T31" s="125" t="str">
        <f t="shared" si="11"/>
        <v/>
      </c>
      <c r="U31" s="147"/>
      <c r="V31" s="127" t="e">
        <f t="shared" si="9"/>
        <v>#DIV/0!</v>
      </c>
      <c r="W31" s="139"/>
      <c r="X31" s="35" t="e">
        <f t="shared" si="10"/>
        <v>#VALUE!</v>
      </c>
      <c r="Z31" s="360"/>
      <c r="AA31" s="360"/>
      <c r="AH31" s="359" t="s">
        <v>1652</v>
      </c>
      <c r="AI31" s="359"/>
      <c r="AJ31" s="359"/>
      <c r="AK31" s="359"/>
      <c r="AL31" s="359"/>
      <c r="AM31" s="359"/>
      <c r="AN31" s="359"/>
    </row>
    <row r="32" spans="2:40" ht="54" customHeight="1" x14ac:dyDescent="0.25">
      <c r="B32" s="288" t="s">
        <v>429</v>
      </c>
      <c r="C32" s="143" t="s">
        <v>430</v>
      </c>
      <c r="D32" s="115"/>
      <c r="E32" s="271" t="s">
        <v>431</v>
      </c>
      <c r="F32" s="271"/>
      <c r="G32" s="273"/>
      <c r="H32" s="115"/>
      <c r="I32" s="152"/>
      <c r="J32" s="152"/>
      <c r="K32" s="124">
        <f t="shared" si="7"/>
        <v>0</v>
      </c>
      <c r="L32" s="122"/>
      <c r="M32" s="122"/>
      <c r="N32" s="122"/>
      <c r="O32" s="122"/>
      <c r="P32" s="123"/>
      <c r="Q32" s="122"/>
      <c r="R32" s="123"/>
      <c r="T32" s="125" t="str">
        <f t="shared" si="11"/>
        <v/>
      </c>
      <c r="U32" s="147"/>
      <c r="V32" s="127" t="e">
        <f t="shared" si="9"/>
        <v>#DIV/0!</v>
      </c>
      <c r="W32" s="139"/>
      <c r="X32" s="35" t="e">
        <f t="shared" si="10"/>
        <v>#VALUE!</v>
      </c>
      <c r="Z32" s="360"/>
      <c r="AA32" s="360"/>
      <c r="AH32" s="332"/>
      <c r="AI32" s="332"/>
      <c r="AJ32" s="332"/>
      <c r="AK32" s="332"/>
      <c r="AL32" s="332"/>
      <c r="AM32" s="332"/>
      <c r="AN32" s="332"/>
    </row>
    <row r="33" spans="2:40" ht="52.5" customHeight="1" x14ac:dyDescent="0.25">
      <c r="B33" s="288" t="s">
        <v>432</v>
      </c>
      <c r="C33" s="144" t="s">
        <v>433</v>
      </c>
      <c r="D33" s="115"/>
      <c r="E33" s="271" t="s">
        <v>434</v>
      </c>
      <c r="F33" s="271"/>
      <c r="G33" s="265" t="s">
        <v>435</v>
      </c>
      <c r="H33" s="115"/>
      <c r="I33" s="152"/>
      <c r="J33" s="152"/>
      <c r="K33" s="124">
        <f t="shared" si="7"/>
        <v>0</v>
      </c>
      <c r="L33" s="122"/>
      <c r="M33" s="122"/>
      <c r="N33" s="122"/>
      <c r="O33" s="122"/>
      <c r="P33" s="123"/>
      <c r="Q33" s="122"/>
      <c r="R33" s="123"/>
      <c r="T33" s="125" t="str">
        <f t="shared" si="11"/>
        <v/>
      </c>
      <c r="U33" s="147"/>
      <c r="V33" s="127" t="e">
        <f t="shared" si="9"/>
        <v>#DIV/0!</v>
      </c>
      <c r="W33" s="139"/>
      <c r="X33" s="35" t="e">
        <f t="shared" si="10"/>
        <v>#VALUE!</v>
      </c>
      <c r="Z33" s="360"/>
      <c r="AA33" s="360"/>
      <c r="AH33" s="332"/>
      <c r="AI33" s="332"/>
      <c r="AJ33" s="332"/>
      <c r="AK33" s="332"/>
      <c r="AL33" s="332"/>
      <c r="AM33" s="332"/>
      <c r="AN33" s="332"/>
    </row>
    <row r="34" spans="2:40" ht="54.75" customHeight="1" x14ac:dyDescent="0.25">
      <c r="B34" s="288">
        <v>8</v>
      </c>
      <c r="C34" s="141" t="s">
        <v>436</v>
      </c>
      <c r="D34" s="115"/>
      <c r="E34" s="271"/>
      <c r="F34" s="271"/>
      <c r="G34" s="273"/>
      <c r="H34" s="115"/>
      <c r="I34" s="152"/>
      <c r="J34" s="124">
        <f>SUM(L34:Q34)</f>
        <v>0</v>
      </c>
      <c r="K34" s="124">
        <f t="shared" si="7"/>
        <v>0</v>
      </c>
      <c r="L34" s="122"/>
      <c r="M34" s="122"/>
      <c r="N34" s="122"/>
      <c r="O34" s="122"/>
      <c r="P34" s="123"/>
      <c r="Q34" s="122"/>
      <c r="R34" s="123"/>
      <c r="T34" s="125" t="str">
        <f t="shared" si="11"/>
        <v/>
      </c>
      <c r="U34" s="147" t="e">
        <f>1/$J$62</f>
        <v>#DIV/0!</v>
      </c>
      <c r="V34" s="127" t="e">
        <f t="shared" si="9"/>
        <v>#DIV/0!</v>
      </c>
      <c r="W34" s="139" t="e">
        <f>IF(R34=1,0,T34*U34)</f>
        <v>#VALUE!</v>
      </c>
      <c r="X34" s="35" t="e">
        <f t="shared" si="10"/>
        <v>#VALUE!</v>
      </c>
      <c r="Z34" s="360"/>
      <c r="AA34" s="360"/>
      <c r="AH34" s="359" t="s">
        <v>1653</v>
      </c>
      <c r="AI34" s="359"/>
      <c r="AJ34" s="359"/>
      <c r="AK34" s="359"/>
      <c r="AL34" s="359"/>
      <c r="AM34" s="359"/>
      <c r="AN34" s="359"/>
    </row>
    <row r="35" spans="2:40" ht="51" customHeight="1" x14ac:dyDescent="0.25">
      <c r="B35" s="288" t="s">
        <v>437</v>
      </c>
      <c r="C35" s="142" t="s">
        <v>438</v>
      </c>
      <c r="D35" s="115"/>
      <c r="E35" s="271"/>
      <c r="F35" s="271"/>
      <c r="G35" s="273"/>
      <c r="H35" s="115"/>
      <c r="I35" s="152"/>
      <c r="J35" s="152"/>
      <c r="K35" s="124">
        <f t="shared" si="7"/>
        <v>0</v>
      </c>
      <c r="L35" s="122"/>
      <c r="M35" s="122"/>
      <c r="N35" s="122"/>
      <c r="O35" s="122"/>
      <c r="P35" s="123"/>
      <c r="Q35" s="122"/>
      <c r="R35" s="123"/>
      <c r="T35" s="125" t="str">
        <f t="shared" si="11"/>
        <v/>
      </c>
      <c r="U35" s="147"/>
      <c r="V35" s="127" t="e">
        <f t="shared" si="9"/>
        <v>#DIV/0!</v>
      </c>
      <c r="W35" s="139"/>
      <c r="X35" s="35" t="e">
        <f t="shared" si="10"/>
        <v>#VALUE!</v>
      </c>
      <c r="Z35" s="360"/>
      <c r="AA35" s="360"/>
      <c r="AH35" s="359" t="s">
        <v>1654</v>
      </c>
      <c r="AI35" s="359"/>
      <c r="AJ35" s="359"/>
      <c r="AK35" s="359"/>
      <c r="AL35" s="359"/>
      <c r="AM35" s="359"/>
      <c r="AN35" s="359"/>
    </row>
    <row r="36" spans="2:40" ht="54.75" customHeight="1" x14ac:dyDescent="0.25">
      <c r="B36" s="288" t="s">
        <v>439</v>
      </c>
      <c r="C36" s="143" t="s">
        <v>440</v>
      </c>
      <c r="D36" s="120"/>
      <c r="E36" s="271"/>
      <c r="F36" s="271"/>
      <c r="G36" s="273"/>
      <c r="H36" s="120"/>
      <c r="I36" s="152"/>
      <c r="J36" s="152"/>
      <c r="K36" s="124">
        <f t="shared" si="7"/>
        <v>0</v>
      </c>
      <c r="L36" s="122"/>
      <c r="M36" s="122"/>
      <c r="N36" s="122"/>
      <c r="O36" s="122"/>
      <c r="P36" s="123"/>
      <c r="Q36" s="122"/>
      <c r="R36" s="123"/>
      <c r="T36" s="125" t="str">
        <f t="shared" si="11"/>
        <v/>
      </c>
      <c r="U36" s="147"/>
      <c r="V36" s="127" t="e">
        <f t="shared" si="9"/>
        <v>#DIV/0!</v>
      </c>
      <c r="W36" s="139"/>
      <c r="X36" s="35" t="e">
        <f t="shared" si="10"/>
        <v>#VALUE!</v>
      </c>
      <c r="Z36" s="360"/>
      <c r="AA36" s="360"/>
      <c r="AH36" s="359" t="s">
        <v>1655</v>
      </c>
      <c r="AI36" s="359"/>
      <c r="AJ36" s="359"/>
      <c r="AK36" s="359"/>
      <c r="AL36" s="359"/>
      <c r="AM36" s="359"/>
      <c r="AN36" s="359"/>
    </row>
    <row r="37" spans="2:40" ht="49.5" customHeight="1" x14ac:dyDescent="0.25">
      <c r="B37" s="288" t="s">
        <v>441</v>
      </c>
      <c r="C37" s="143" t="s">
        <v>442</v>
      </c>
      <c r="D37" s="115"/>
      <c r="E37" s="271"/>
      <c r="F37" s="271"/>
      <c r="G37" s="273"/>
      <c r="H37" s="115"/>
      <c r="I37" s="152"/>
      <c r="J37" s="152"/>
      <c r="K37" s="124">
        <f t="shared" si="7"/>
        <v>0</v>
      </c>
      <c r="L37" s="122"/>
      <c r="M37" s="122"/>
      <c r="N37" s="122"/>
      <c r="O37" s="122"/>
      <c r="P37" s="123"/>
      <c r="Q37" s="122"/>
      <c r="R37" s="123"/>
      <c r="T37" s="125" t="str">
        <f t="shared" si="11"/>
        <v/>
      </c>
      <c r="U37" s="147"/>
      <c r="V37" s="127" t="e">
        <f t="shared" si="9"/>
        <v>#DIV/0!</v>
      </c>
      <c r="W37" s="139"/>
      <c r="X37" s="35" t="e">
        <f t="shared" si="10"/>
        <v>#VALUE!</v>
      </c>
      <c r="Z37" s="360"/>
      <c r="AA37" s="360"/>
      <c r="AH37" s="332"/>
      <c r="AI37" s="332"/>
      <c r="AJ37" s="332"/>
      <c r="AK37" s="332"/>
      <c r="AL37" s="332"/>
      <c r="AM37" s="332"/>
      <c r="AN37" s="332"/>
    </row>
    <row r="38" spans="2:40" ht="48.75" customHeight="1" x14ac:dyDescent="0.25">
      <c r="B38" s="288" t="s">
        <v>443</v>
      </c>
      <c r="C38" s="143" t="s">
        <v>444</v>
      </c>
      <c r="D38" s="115"/>
      <c r="E38" s="271"/>
      <c r="F38" s="271"/>
      <c r="G38" s="273"/>
      <c r="H38" s="115"/>
      <c r="I38" s="152"/>
      <c r="J38" s="152"/>
      <c r="K38" s="124">
        <f t="shared" si="7"/>
        <v>0</v>
      </c>
      <c r="L38" s="122"/>
      <c r="M38" s="122"/>
      <c r="N38" s="122"/>
      <c r="O38" s="122"/>
      <c r="P38" s="123"/>
      <c r="Q38" s="122"/>
      <c r="R38" s="123"/>
      <c r="T38" s="125" t="str">
        <f t="shared" si="11"/>
        <v/>
      </c>
      <c r="U38" s="147"/>
      <c r="V38" s="127" t="e">
        <f t="shared" si="9"/>
        <v>#DIV/0!</v>
      </c>
      <c r="W38" s="139"/>
      <c r="X38" s="35" t="e">
        <f t="shared" si="10"/>
        <v>#VALUE!</v>
      </c>
      <c r="Z38" s="360"/>
      <c r="AA38" s="360"/>
      <c r="AH38" s="359" t="s">
        <v>1656</v>
      </c>
      <c r="AI38" s="359"/>
      <c r="AJ38" s="359"/>
      <c r="AK38" s="359"/>
      <c r="AL38" s="359"/>
      <c r="AM38" s="359"/>
      <c r="AN38" s="359"/>
    </row>
    <row r="39" spans="2:40" ht="49.5" customHeight="1" x14ac:dyDescent="0.25">
      <c r="B39" s="288" t="s">
        <v>445</v>
      </c>
      <c r="C39" s="143" t="s">
        <v>446</v>
      </c>
      <c r="D39" s="115"/>
      <c r="E39" s="271"/>
      <c r="F39" s="271"/>
      <c r="G39" s="273"/>
      <c r="H39" s="115"/>
      <c r="I39" s="152"/>
      <c r="J39" s="152"/>
      <c r="K39" s="124">
        <f t="shared" si="7"/>
        <v>0</v>
      </c>
      <c r="L39" s="122"/>
      <c r="M39" s="122"/>
      <c r="N39" s="122"/>
      <c r="O39" s="122"/>
      <c r="P39" s="123"/>
      <c r="Q39" s="122"/>
      <c r="R39" s="123"/>
      <c r="T39" s="125" t="str">
        <f t="shared" si="11"/>
        <v/>
      </c>
      <c r="U39" s="147"/>
      <c r="V39" s="127" t="e">
        <f t="shared" si="9"/>
        <v>#DIV/0!</v>
      </c>
      <c r="W39" s="139"/>
      <c r="X39" s="35" t="e">
        <f t="shared" si="10"/>
        <v>#VALUE!</v>
      </c>
      <c r="Z39" s="360"/>
      <c r="AA39" s="360"/>
      <c r="AH39" s="359" t="s">
        <v>1657</v>
      </c>
      <c r="AI39" s="359"/>
      <c r="AJ39" s="359"/>
      <c r="AK39" s="359"/>
      <c r="AL39" s="359"/>
      <c r="AM39" s="359"/>
      <c r="AN39" s="359"/>
    </row>
    <row r="40" spans="2:40" ht="51" customHeight="1" x14ac:dyDescent="0.25">
      <c r="B40" s="288" t="s">
        <v>447</v>
      </c>
      <c r="C40" s="144" t="s">
        <v>448</v>
      </c>
      <c r="D40" s="115"/>
      <c r="E40" s="271"/>
      <c r="F40" s="271"/>
      <c r="G40" s="273"/>
      <c r="H40" s="115"/>
      <c r="I40" s="152"/>
      <c r="J40" s="152"/>
      <c r="K40" s="124">
        <f t="shared" si="7"/>
        <v>0</v>
      </c>
      <c r="L40" s="122"/>
      <c r="M40" s="122"/>
      <c r="N40" s="122"/>
      <c r="O40" s="122"/>
      <c r="P40" s="123"/>
      <c r="Q40" s="122"/>
      <c r="R40" s="123"/>
      <c r="T40" s="125" t="str">
        <f t="shared" si="11"/>
        <v/>
      </c>
      <c r="U40" s="147"/>
      <c r="V40" s="127" t="e">
        <f t="shared" si="9"/>
        <v>#DIV/0!</v>
      </c>
      <c r="W40" s="139"/>
      <c r="X40" s="35" t="e">
        <f t="shared" si="10"/>
        <v>#VALUE!</v>
      </c>
      <c r="Z40" s="360"/>
      <c r="AA40" s="360"/>
      <c r="AH40" s="359" t="s">
        <v>1658</v>
      </c>
      <c r="AI40" s="359"/>
      <c r="AJ40" s="359"/>
      <c r="AK40" s="359"/>
      <c r="AL40" s="359"/>
      <c r="AM40" s="359"/>
      <c r="AN40" s="359"/>
    </row>
    <row r="41" spans="2:40" ht="68.25" customHeight="1" x14ac:dyDescent="0.25">
      <c r="B41" s="288">
        <v>9</v>
      </c>
      <c r="C41" s="141" t="s">
        <v>449</v>
      </c>
      <c r="D41" s="115"/>
      <c r="E41" s="271" t="s">
        <v>450</v>
      </c>
      <c r="F41" s="271"/>
      <c r="G41" s="273"/>
      <c r="H41" s="115"/>
      <c r="I41" s="152"/>
      <c r="J41" s="124">
        <f>SUM(L41:Q41)</f>
        <v>0</v>
      </c>
      <c r="K41" s="124">
        <f t="shared" si="7"/>
        <v>0</v>
      </c>
      <c r="L41" s="122"/>
      <c r="M41" s="122"/>
      <c r="N41" s="122"/>
      <c r="O41" s="122"/>
      <c r="P41" s="123"/>
      <c r="Q41" s="122"/>
      <c r="R41" s="123"/>
      <c r="T41" s="125" t="str">
        <f t="shared" si="11"/>
        <v/>
      </c>
      <c r="U41" s="147" t="e">
        <f>1/$J$62</f>
        <v>#DIV/0!</v>
      </c>
      <c r="V41" s="127" t="e">
        <f t="shared" si="9"/>
        <v>#DIV/0!</v>
      </c>
      <c r="W41" s="139" t="e">
        <f>IF(R41=1,0,T41*U41)</f>
        <v>#VALUE!</v>
      </c>
      <c r="X41" s="35" t="e">
        <f t="shared" si="10"/>
        <v>#VALUE!</v>
      </c>
      <c r="Z41" s="360"/>
      <c r="AA41" s="360"/>
      <c r="AH41" s="359" t="s">
        <v>1659</v>
      </c>
      <c r="AI41" s="359"/>
      <c r="AJ41" s="359"/>
      <c r="AK41" s="359"/>
      <c r="AL41" s="359"/>
      <c r="AM41" s="359"/>
      <c r="AN41" s="359"/>
    </row>
    <row r="42" spans="2:40" ht="51.75" customHeight="1" x14ac:dyDescent="0.25">
      <c r="B42" s="288" t="s">
        <v>451</v>
      </c>
      <c r="C42" s="163" t="s">
        <v>452</v>
      </c>
      <c r="D42" s="120"/>
      <c r="E42" s="271" t="s">
        <v>453</v>
      </c>
      <c r="F42" s="271"/>
      <c r="G42" s="265" t="s">
        <v>454</v>
      </c>
      <c r="H42" s="120"/>
      <c r="I42" s="152"/>
      <c r="J42" s="152"/>
      <c r="K42" s="124">
        <f t="shared" si="7"/>
        <v>0</v>
      </c>
      <c r="L42" s="122"/>
      <c r="M42" s="122"/>
      <c r="N42" s="122"/>
      <c r="O42" s="122"/>
      <c r="P42" s="123"/>
      <c r="Q42" s="122"/>
      <c r="R42" s="123"/>
      <c r="T42" s="125" t="str">
        <f t="shared" si="11"/>
        <v/>
      </c>
      <c r="U42" s="147"/>
      <c r="V42" s="127" t="e">
        <f t="shared" ref="V42" si="12">1/$K$62</f>
        <v>#DIV/0!</v>
      </c>
      <c r="W42" s="139"/>
      <c r="X42" s="35" t="e">
        <f t="shared" si="10"/>
        <v>#VALUE!</v>
      </c>
      <c r="Z42" s="360"/>
      <c r="AA42" s="360"/>
      <c r="AH42" s="359" t="s">
        <v>1660</v>
      </c>
      <c r="AI42" s="359"/>
      <c r="AJ42" s="359"/>
      <c r="AK42" s="359"/>
      <c r="AL42" s="359"/>
      <c r="AM42" s="359"/>
      <c r="AN42" s="359"/>
    </row>
    <row r="43" spans="2:40" ht="49.5" customHeight="1" x14ac:dyDescent="0.25">
      <c r="B43" s="288" t="s">
        <v>455</v>
      </c>
      <c r="C43" s="143" t="s">
        <v>456</v>
      </c>
      <c r="D43" s="115"/>
      <c r="E43" s="271" t="s">
        <v>457</v>
      </c>
      <c r="F43" s="271"/>
      <c r="G43" s="273"/>
      <c r="H43" s="115"/>
      <c r="I43" s="152"/>
      <c r="J43" s="152"/>
      <c r="K43" s="124">
        <f t="shared" si="7"/>
        <v>0</v>
      </c>
      <c r="L43" s="122"/>
      <c r="M43" s="122"/>
      <c r="N43" s="122"/>
      <c r="O43" s="122"/>
      <c r="P43" s="123"/>
      <c r="Q43" s="122"/>
      <c r="R43" s="123"/>
      <c r="T43" s="125" t="str">
        <f t="shared" si="11"/>
        <v/>
      </c>
      <c r="U43" s="147"/>
      <c r="V43" s="127" t="e">
        <f t="shared" ref="V43" si="13">1/$K$62</f>
        <v>#DIV/0!</v>
      </c>
      <c r="W43" s="139"/>
      <c r="X43" s="35" t="e">
        <f t="shared" si="10"/>
        <v>#VALUE!</v>
      </c>
      <c r="Z43" s="360"/>
      <c r="AA43" s="360"/>
      <c r="AH43" s="359" t="s">
        <v>1661</v>
      </c>
      <c r="AI43" s="359"/>
      <c r="AJ43" s="359"/>
      <c r="AK43" s="359"/>
      <c r="AL43" s="359"/>
      <c r="AM43" s="359"/>
      <c r="AN43" s="359"/>
    </row>
    <row r="44" spans="2:40" ht="48" customHeight="1" x14ac:dyDescent="0.25">
      <c r="B44" s="288" t="s">
        <v>458</v>
      </c>
      <c r="C44" s="143" t="s">
        <v>459</v>
      </c>
      <c r="D44" s="115"/>
      <c r="E44" s="271" t="s">
        <v>460</v>
      </c>
      <c r="F44" s="271"/>
      <c r="G44" s="273"/>
      <c r="H44" s="115"/>
      <c r="I44" s="152"/>
      <c r="J44" s="152"/>
      <c r="K44" s="124">
        <f t="shared" si="7"/>
        <v>0</v>
      </c>
      <c r="L44" s="122"/>
      <c r="M44" s="122"/>
      <c r="N44" s="122"/>
      <c r="O44" s="122"/>
      <c r="P44" s="123"/>
      <c r="Q44" s="122"/>
      <c r="R44" s="123"/>
      <c r="T44" s="125" t="str">
        <f t="shared" si="11"/>
        <v/>
      </c>
      <c r="U44" s="147"/>
      <c r="V44" s="127" t="e">
        <f t="shared" ref="V44:V60" si="14">1/$K$62</f>
        <v>#DIV/0!</v>
      </c>
      <c r="W44" s="139"/>
      <c r="X44" s="35" t="e">
        <f t="shared" si="10"/>
        <v>#VALUE!</v>
      </c>
      <c r="Z44" s="360"/>
      <c r="AA44" s="360"/>
      <c r="AH44" s="359" t="s">
        <v>1662</v>
      </c>
      <c r="AI44" s="359"/>
      <c r="AJ44" s="359"/>
      <c r="AK44" s="359"/>
      <c r="AL44" s="359"/>
      <c r="AM44" s="359"/>
      <c r="AN44" s="359"/>
    </row>
    <row r="45" spans="2:40" ht="50.25" customHeight="1" x14ac:dyDescent="0.25">
      <c r="B45" s="288" t="s">
        <v>461</v>
      </c>
      <c r="C45" s="143" t="s">
        <v>462</v>
      </c>
      <c r="D45" s="115"/>
      <c r="E45" s="271" t="s">
        <v>463</v>
      </c>
      <c r="F45" s="271"/>
      <c r="G45" s="273"/>
      <c r="H45" s="115"/>
      <c r="I45" s="152"/>
      <c r="J45" s="152"/>
      <c r="K45" s="124">
        <f t="shared" si="7"/>
        <v>0</v>
      </c>
      <c r="L45" s="122"/>
      <c r="M45" s="122"/>
      <c r="N45" s="122"/>
      <c r="O45" s="122"/>
      <c r="P45" s="123"/>
      <c r="Q45" s="122"/>
      <c r="R45" s="123"/>
      <c r="T45" s="125" t="str">
        <f t="shared" si="11"/>
        <v/>
      </c>
      <c r="U45" s="147"/>
      <c r="V45" s="127" t="e">
        <f t="shared" si="14"/>
        <v>#DIV/0!</v>
      </c>
      <c r="W45" s="139"/>
      <c r="X45" s="35" t="e">
        <f t="shared" si="10"/>
        <v>#VALUE!</v>
      </c>
      <c r="Z45" s="360"/>
      <c r="AA45" s="360"/>
      <c r="AH45" s="359" t="s">
        <v>1663</v>
      </c>
      <c r="AI45" s="359"/>
      <c r="AJ45" s="359"/>
      <c r="AK45" s="359"/>
      <c r="AL45" s="359"/>
      <c r="AM45" s="359"/>
      <c r="AN45" s="359"/>
    </row>
    <row r="46" spans="2:40" ht="56.25" customHeight="1" x14ac:dyDescent="0.25">
      <c r="B46" s="288" t="s">
        <v>464</v>
      </c>
      <c r="C46" s="143" t="s">
        <v>465</v>
      </c>
      <c r="D46" s="115"/>
      <c r="E46" s="271" t="s">
        <v>466</v>
      </c>
      <c r="F46" s="271"/>
      <c r="G46" s="273"/>
      <c r="H46" s="115"/>
      <c r="I46" s="152"/>
      <c r="J46" s="152"/>
      <c r="K46" s="124">
        <f t="shared" si="7"/>
        <v>0</v>
      </c>
      <c r="L46" s="122"/>
      <c r="M46" s="122"/>
      <c r="N46" s="122"/>
      <c r="O46" s="122"/>
      <c r="P46" s="123"/>
      <c r="Q46" s="122"/>
      <c r="R46" s="123"/>
      <c r="T46" s="125" t="str">
        <f t="shared" si="11"/>
        <v/>
      </c>
      <c r="U46" s="147"/>
      <c r="V46" s="127" t="e">
        <f t="shared" si="14"/>
        <v>#DIV/0!</v>
      </c>
      <c r="W46" s="139"/>
      <c r="X46" s="35" t="e">
        <f t="shared" si="10"/>
        <v>#VALUE!</v>
      </c>
      <c r="Z46" s="360"/>
      <c r="AA46" s="360"/>
      <c r="AH46" s="359" t="s">
        <v>1664</v>
      </c>
      <c r="AI46" s="359"/>
      <c r="AJ46" s="359"/>
      <c r="AK46" s="359"/>
      <c r="AL46" s="359"/>
      <c r="AM46" s="359"/>
      <c r="AN46" s="359"/>
    </row>
    <row r="47" spans="2:40" ht="52.5" customHeight="1" x14ac:dyDescent="0.25">
      <c r="B47" s="288" t="s">
        <v>467</v>
      </c>
      <c r="C47" s="144" t="s">
        <v>468</v>
      </c>
      <c r="D47" s="176"/>
      <c r="E47" s="266" t="s">
        <v>469</v>
      </c>
      <c r="F47" s="266"/>
      <c r="G47" s="266"/>
      <c r="H47" s="126"/>
      <c r="I47" s="152"/>
      <c r="J47" s="152"/>
      <c r="K47" s="124">
        <f t="shared" si="7"/>
        <v>0</v>
      </c>
      <c r="L47" s="122"/>
      <c r="M47" s="122"/>
      <c r="N47" s="122"/>
      <c r="O47" s="122"/>
      <c r="P47" s="123"/>
      <c r="Q47" s="122"/>
      <c r="R47" s="123"/>
      <c r="T47" s="125" t="str">
        <f t="shared" si="11"/>
        <v/>
      </c>
      <c r="U47" s="147"/>
      <c r="V47" s="127" t="e">
        <f t="shared" si="14"/>
        <v>#DIV/0!</v>
      </c>
      <c r="W47" s="139"/>
      <c r="X47" s="35" t="e">
        <f t="shared" si="10"/>
        <v>#VALUE!</v>
      </c>
      <c r="Z47" s="360"/>
      <c r="AA47" s="360"/>
      <c r="AH47" s="359" t="s">
        <v>1665</v>
      </c>
      <c r="AI47" s="359"/>
      <c r="AJ47" s="359"/>
      <c r="AK47" s="359"/>
      <c r="AL47" s="359"/>
      <c r="AM47" s="359"/>
      <c r="AN47" s="359"/>
    </row>
    <row r="48" spans="2:40" ht="54.75" customHeight="1" x14ac:dyDescent="0.25">
      <c r="B48" s="288">
        <v>10</v>
      </c>
      <c r="C48" s="141" t="s">
        <v>470</v>
      </c>
      <c r="D48" s="115"/>
      <c r="E48" s="271" t="s">
        <v>471</v>
      </c>
      <c r="F48" s="271"/>
      <c r="G48" s="273"/>
      <c r="H48" s="115"/>
      <c r="I48" s="152"/>
      <c r="J48" s="124">
        <f>SUM(L48:Q48)</f>
        <v>0</v>
      </c>
      <c r="K48" s="124">
        <f t="shared" si="7"/>
        <v>0</v>
      </c>
      <c r="L48" s="122"/>
      <c r="M48" s="122"/>
      <c r="N48" s="122"/>
      <c r="O48" s="122"/>
      <c r="P48" s="123"/>
      <c r="Q48" s="122"/>
      <c r="R48" s="123"/>
      <c r="T48" s="125" t="str">
        <f t="shared" si="11"/>
        <v/>
      </c>
      <c r="U48" s="147" t="e">
        <f>1/$J$62</f>
        <v>#DIV/0!</v>
      </c>
      <c r="V48" s="127" t="e">
        <f t="shared" si="14"/>
        <v>#DIV/0!</v>
      </c>
      <c r="W48" s="139" t="e">
        <f>IF(R48=1,0,T48*U48)</f>
        <v>#VALUE!</v>
      </c>
      <c r="X48" s="35" t="e">
        <f t="shared" si="10"/>
        <v>#VALUE!</v>
      </c>
      <c r="Z48" s="360"/>
      <c r="AA48" s="360"/>
      <c r="AH48" s="359" t="s">
        <v>1666</v>
      </c>
      <c r="AI48" s="359"/>
      <c r="AJ48" s="359"/>
      <c r="AK48" s="359"/>
      <c r="AL48" s="359"/>
      <c r="AM48" s="359"/>
      <c r="AN48" s="359"/>
    </row>
    <row r="49" spans="2:40" ht="50.25" customHeight="1" x14ac:dyDescent="0.25">
      <c r="B49" s="288" t="s">
        <v>472</v>
      </c>
      <c r="C49" s="142" t="s">
        <v>473</v>
      </c>
      <c r="D49" s="115"/>
      <c r="E49" s="271" t="s">
        <v>474</v>
      </c>
      <c r="F49" s="271"/>
      <c r="G49" s="273"/>
      <c r="H49" s="115"/>
      <c r="I49" s="152"/>
      <c r="J49" s="152"/>
      <c r="K49" s="124">
        <f t="shared" si="7"/>
        <v>0</v>
      </c>
      <c r="L49" s="122"/>
      <c r="M49" s="122"/>
      <c r="N49" s="122"/>
      <c r="O49" s="122"/>
      <c r="P49" s="123"/>
      <c r="Q49" s="122"/>
      <c r="R49" s="123"/>
      <c r="T49" s="125" t="str">
        <f t="shared" si="11"/>
        <v/>
      </c>
      <c r="U49" s="147"/>
      <c r="V49" s="127" t="e">
        <f t="shared" si="14"/>
        <v>#DIV/0!</v>
      </c>
      <c r="W49" s="139"/>
      <c r="X49" s="35" t="e">
        <f t="shared" si="10"/>
        <v>#VALUE!</v>
      </c>
      <c r="Z49" s="360"/>
      <c r="AA49" s="360"/>
      <c r="AH49" s="359" t="s">
        <v>1667</v>
      </c>
      <c r="AI49" s="359"/>
      <c r="AJ49" s="359"/>
      <c r="AK49" s="359"/>
      <c r="AL49" s="359"/>
      <c r="AM49" s="359"/>
      <c r="AN49" s="359"/>
    </row>
    <row r="50" spans="2:40" ht="50.25" customHeight="1" x14ac:dyDescent="0.25">
      <c r="B50" s="288" t="s">
        <v>475</v>
      </c>
      <c r="C50" s="144" t="s">
        <v>476</v>
      </c>
      <c r="D50" s="115"/>
      <c r="E50" s="271" t="s">
        <v>477</v>
      </c>
      <c r="F50" s="271"/>
      <c r="G50" s="273"/>
      <c r="H50" s="115"/>
      <c r="I50" s="152"/>
      <c r="J50" s="152"/>
      <c r="K50" s="124">
        <f t="shared" si="7"/>
        <v>0</v>
      </c>
      <c r="L50" s="122"/>
      <c r="M50" s="122"/>
      <c r="N50" s="122"/>
      <c r="O50" s="122"/>
      <c r="P50" s="123"/>
      <c r="Q50" s="122"/>
      <c r="R50" s="123"/>
      <c r="T50" s="125" t="str">
        <f t="shared" si="11"/>
        <v/>
      </c>
      <c r="U50" s="147"/>
      <c r="V50" s="127" t="e">
        <f t="shared" si="14"/>
        <v>#DIV/0!</v>
      </c>
      <c r="W50" s="139"/>
      <c r="X50" s="35" t="e">
        <f t="shared" si="10"/>
        <v>#VALUE!</v>
      </c>
      <c r="Z50" s="360"/>
      <c r="AA50" s="360"/>
      <c r="AH50" s="359" t="s">
        <v>1668</v>
      </c>
      <c r="AI50" s="359"/>
      <c r="AJ50" s="359"/>
      <c r="AK50" s="359"/>
      <c r="AL50" s="359"/>
      <c r="AM50" s="359"/>
      <c r="AN50" s="359"/>
    </row>
    <row r="51" spans="2:40" ht="49.5" customHeight="1" x14ac:dyDescent="0.25">
      <c r="B51" s="288">
        <v>11</v>
      </c>
      <c r="C51" s="141" t="s">
        <v>478</v>
      </c>
      <c r="D51" s="115"/>
      <c r="E51" s="271"/>
      <c r="F51" s="271"/>
      <c r="G51" s="265" t="s">
        <v>479</v>
      </c>
      <c r="H51" s="115"/>
      <c r="I51" s="152"/>
      <c r="J51" s="124">
        <f>SUM(L51:Q51)</f>
        <v>0</v>
      </c>
      <c r="K51" s="124">
        <f t="shared" ref="K51" si="15">SUM(L51:Q51)</f>
        <v>0</v>
      </c>
      <c r="L51" s="122"/>
      <c r="M51" s="122"/>
      <c r="N51" s="122"/>
      <c r="O51" s="122"/>
      <c r="P51" s="123"/>
      <c r="Q51" s="122"/>
      <c r="R51" s="123"/>
      <c r="T51" s="125" t="str">
        <f t="shared" ref="T51" si="16">IF(SUM(L51:Q51)=1,((L51*0)+(M51*20)+(N51*40)+(O51*60)+(P51*80)+(Q51*100)),"")</f>
        <v/>
      </c>
      <c r="U51" s="147" t="e">
        <f>1/$J$62</f>
        <v>#DIV/0!</v>
      </c>
      <c r="V51" s="127" t="e">
        <f t="shared" si="14"/>
        <v>#DIV/0!</v>
      </c>
      <c r="W51" s="139" t="e">
        <f>IF(R51=1,0,T51*U51)</f>
        <v>#VALUE!</v>
      </c>
      <c r="X51" s="35" t="e">
        <f t="shared" ref="X51" si="17">IF(R51=1,0,T51*V51)</f>
        <v>#VALUE!</v>
      </c>
      <c r="Z51" s="360"/>
      <c r="AA51" s="360"/>
      <c r="AH51" s="356" t="s">
        <v>1669</v>
      </c>
      <c r="AI51" s="356"/>
      <c r="AJ51" s="356"/>
      <c r="AK51" s="356"/>
      <c r="AL51" s="356"/>
      <c r="AM51" s="356"/>
      <c r="AN51" s="356"/>
    </row>
    <row r="52" spans="2:40" ht="46.5" customHeight="1" x14ac:dyDescent="0.25">
      <c r="B52" s="288" t="s">
        <v>480</v>
      </c>
      <c r="C52" s="142" t="s">
        <v>481</v>
      </c>
      <c r="D52" s="115"/>
      <c r="E52" s="271"/>
      <c r="F52" s="271"/>
      <c r="G52" s="265" t="s">
        <v>482</v>
      </c>
      <c r="H52" s="115"/>
      <c r="I52" s="152"/>
      <c r="J52" s="152"/>
      <c r="K52" s="124">
        <f t="shared" ref="K52" si="18">SUM(L52:Q52)</f>
        <v>0</v>
      </c>
      <c r="L52" s="122"/>
      <c r="M52" s="122"/>
      <c r="N52" s="122"/>
      <c r="O52" s="122"/>
      <c r="P52" s="123"/>
      <c r="Q52" s="122"/>
      <c r="R52" s="123"/>
      <c r="T52" s="125" t="str">
        <f t="shared" ref="T52" si="19">IF(SUM(L52:Q52)=1,((L52*0)+(M52*20)+(N52*40)+(O52*60)+(P52*80)+(Q52*100)),"")</f>
        <v/>
      </c>
      <c r="U52" s="147"/>
      <c r="V52" s="127" t="e">
        <f t="shared" si="14"/>
        <v>#DIV/0!</v>
      </c>
      <c r="W52" s="139"/>
      <c r="X52" s="35" t="e">
        <f t="shared" ref="X52" si="20">IF(R52=1,0,T52*V52)</f>
        <v>#VALUE!</v>
      </c>
      <c r="Z52" s="360"/>
      <c r="AA52" s="360"/>
      <c r="AH52" s="359" t="s">
        <v>1670</v>
      </c>
      <c r="AI52" s="359"/>
      <c r="AJ52" s="359"/>
      <c r="AK52" s="359"/>
      <c r="AL52" s="359"/>
      <c r="AM52" s="359"/>
      <c r="AN52" s="359"/>
    </row>
    <row r="53" spans="2:40" ht="48.75" customHeight="1" x14ac:dyDescent="0.25">
      <c r="B53" s="288" t="s">
        <v>483</v>
      </c>
      <c r="C53" s="144" t="s">
        <v>484</v>
      </c>
      <c r="D53" s="176"/>
      <c r="E53" s="266"/>
      <c r="F53" s="266"/>
      <c r="G53" s="265" t="s">
        <v>485</v>
      </c>
      <c r="I53" s="152"/>
      <c r="J53" s="152"/>
      <c r="K53" s="124">
        <f t="shared" ref="K53:K60" si="21">SUM(L53:Q53)</f>
        <v>0</v>
      </c>
      <c r="L53" s="122"/>
      <c r="M53" s="122"/>
      <c r="N53" s="122"/>
      <c r="O53" s="122"/>
      <c r="P53" s="123"/>
      <c r="Q53" s="122"/>
      <c r="R53" s="123"/>
      <c r="T53" s="125" t="str">
        <f t="shared" ref="T53:T60" si="22">IF(SUM(L53:Q53)=1,((L53*0)+(M53*20)+(N53*40)+(O53*60)+(P53*80)+(Q53*100)),"")</f>
        <v/>
      </c>
      <c r="U53" s="147"/>
      <c r="V53" s="127" t="e">
        <f t="shared" si="14"/>
        <v>#DIV/0!</v>
      </c>
      <c r="W53" s="139"/>
      <c r="X53" s="35" t="e">
        <f t="shared" ref="X53:X60" si="23">IF(R53=1,0,T53*V53)</f>
        <v>#VALUE!</v>
      </c>
      <c r="Z53" s="360"/>
      <c r="AA53" s="360"/>
      <c r="AH53" s="359" t="s">
        <v>1671</v>
      </c>
      <c r="AI53" s="359"/>
      <c r="AJ53" s="359"/>
      <c r="AK53" s="359"/>
      <c r="AL53" s="359"/>
      <c r="AM53" s="359"/>
      <c r="AN53" s="359"/>
    </row>
    <row r="54" spans="2:40" ht="61.5" customHeight="1" x14ac:dyDescent="0.25">
      <c r="B54" s="288">
        <v>12</v>
      </c>
      <c r="C54" s="141" t="s">
        <v>486</v>
      </c>
      <c r="D54" s="176"/>
      <c r="E54" s="266" t="s">
        <v>487</v>
      </c>
      <c r="F54" s="266"/>
      <c r="G54" s="265" t="s">
        <v>488</v>
      </c>
      <c r="I54" s="152"/>
      <c r="J54" s="124">
        <f>SUM(L54:Q54)</f>
        <v>0</v>
      </c>
      <c r="K54" s="124">
        <f t="shared" si="21"/>
        <v>0</v>
      </c>
      <c r="L54" s="122"/>
      <c r="M54" s="122"/>
      <c r="N54" s="122"/>
      <c r="O54" s="122"/>
      <c r="P54" s="123"/>
      <c r="Q54" s="122"/>
      <c r="R54" s="123"/>
      <c r="T54" s="125" t="str">
        <f t="shared" si="22"/>
        <v/>
      </c>
      <c r="U54" s="147" t="e">
        <f>1/$J$62</f>
        <v>#DIV/0!</v>
      </c>
      <c r="V54" s="127" t="e">
        <f t="shared" si="14"/>
        <v>#DIV/0!</v>
      </c>
      <c r="W54" s="186" t="e">
        <f>IF(R54=1,0,T54*U54)</f>
        <v>#VALUE!</v>
      </c>
      <c r="X54" s="35" t="e">
        <f t="shared" si="23"/>
        <v>#VALUE!</v>
      </c>
      <c r="Z54" s="360"/>
      <c r="AA54" s="360"/>
      <c r="AH54" s="359" t="s">
        <v>1672</v>
      </c>
      <c r="AI54" s="359"/>
      <c r="AJ54" s="359"/>
      <c r="AK54" s="359"/>
      <c r="AL54" s="359"/>
      <c r="AM54" s="359"/>
      <c r="AN54" s="359"/>
    </row>
    <row r="55" spans="2:40" ht="46.5" customHeight="1" x14ac:dyDescent="0.25">
      <c r="B55" s="288" t="s">
        <v>489</v>
      </c>
      <c r="C55" s="142" t="s">
        <v>490</v>
      </c>
      <c r="D55" s="176"/>
      <c r="E55" s="266" t="s">
        <v>491</v>
      </c>
      <c r="F55" s="266"/>
      <c r="G55" s="266"/>
      <c r="I55" s="152"/>
      <c r="J55" s="152"/>
      <c r="K55" s="124">
        <f t="shared" si="21"/>
        <v>0</v>
      </c>
      <c r="L55" s="122"/>
      <c r="M55" s="122"/>
      <c r="N55" s="122"/>
      <c r="O55" s="122"/>
      <c r="P55" s="123"/>
      <c r="Q55" s="122"/>
      <c r="R55" s="123"/>
      <c r="T55" s="125" t="str">
        <f t="shared" si="22"/>
        <v/>
      </c>
      <c r="U55" s="147"/>
      <c r="V55" s="127" t="e">
        <f t="shared" si="14"/>
        <v>#DIV/0!</v>
      </c>
      <c r="W55" s="139"/>
      <c r="X55" s="35" t="e">
        <f t="shared" si="23"/>
        <v>#VALUE!</v>
      </c>
      <c r="Z55" s="360"/>
      <c r="AA55" s="360"/>
      <c r="AH55" s="359" t="s">
        <v>1673</v>
      </c>
      <c r="AI55" s="359"/>
      <c r="AJ55" s="359"/>
      <c r="AK55" s="359"/>
      <c r="AL55" s="359"/>
      <c r="AM55" s="359"/>
      <c r="AN55" s="359"/>
    </row>
    <row r="56" spans="2:40" ht="49.5" customHeight="1" x14ac:dyDescent="0.25">
      <c r="B56" s="288" t="s">
        <v>492</v>
      </c>
      <c r="C56" s="143" t="s">
        <v>493</v>
      </c>
      <c r="D56" s="176"/>
      <c r="E56" s="266" t="s">
        <v>494</v>
      </c>
      <c r="F56" s="266"/>
      <c r="G56" s="265" t="s">
        <v>495</v>
      </c>
      <c r="I56" s="152"/>
      <c r="J56" s="152"/>
      <c r="K56" s="124">
        <f t="shared" si="21"/>
        <v>0</v>
      </c>
      <c r="L56" s="122"/>
      <c r="M56" s="122"/>
      <c r="N56" s="122"/>
      <c r="O56" s="122"/>
      <c r="P56" s="123"/>
      <c r="Q56" s="122"/>
      <c r="R56" s="123"/>
      <c r="T56" s="125" t="str">
        <f t="shared" si="22"/>
        <v/>
      </c>
      <c r="U56" s="147"/>
      <c r="V56" s="127" t="e">
        <f t="shared" si="14"/>
        <v>#DIV/0!</v>
      </c>
      <c r="W56" s="139"/>
      <c r="X56" s="35" t="e">
        <f t="shared" si="23"/>
        <v>#VALUE!</v>
      </c>
      <c r="Z56" s="360"/>
      <c r="AA56" s="360"/>
      <c r="AH56" s="359" t="s">
        <v>1674</v>
      </c>
      <c r="AI56" s="359"/>
      <c r="AJ56" s="359"/>
      <c r="AK56" s="359"/>
      <c r="AL56" s="359"/>
      <c r="AM56" s="359"/>
      <c r="AN56" s="359"/>
    </row>
    <row r="57" spans="2:40" ht="53.25" customHeight="1" x14ac:dyDescent="0.25">
      <c r="B57" s="288" t="s">
        <v>496</v>
      </c>
      <c r="C57" s="143" t="s">
        <v>497</v>
      </c>
      <c r="D57" s="176"/>
      <c r="E57" s="266" t="s">
        <v>498</v>
      </c>
      <c r="F57" s="266"/>
      <c r="G57" s="266"/>
      <c r="I57" s="152"/>
      <c r="J57" s="152"/>
      <c r="K57" s="124">
        <f t="shared" si="21"/>
        <v>0</v>
      </c>
      <c r="L57" s="122"/>
      <c r="M57" s="122"/>
      <c r="N57" s="122"/>
      <c r="O57" s="122"/>
      <c r="P57" s="123"/>
      <c r="Q57" s="122"/>
      <c r="R57" s="123"/>
      <c r="T57" s="125" t="str">
        <f t="shared" si="22"/>
        <v/>
      </c>
      <c r="U57" s="147"/>
      <c r="V57" s="127" t="e">
        <f t="shared" si="14"/>
        <v>#DIV/0!</v>
      </c>
      <c r="W57" s="139"/>
      <c r="X57" s="35" t="e">
        <f t="shared" si="23"/>
        <v>#VALUE!</v>
      </c>
      <c r="Z57" s="360"/>
      <c r="AA57" s="360"/>
      <c r="AH57" s="359" t="s">
        <v>1675</v>
      </c>
      <c r="AI57" s="359"/>
      <c r="AJ57" s="359"/>
      <c r="AK57" s="359"/>
      <c r="AL57" s="359"/>
      <c r="AM57" s="359"/>
      <c r="AN57" s="359"/>
    </row>
    <row r="58" spans="2:40" ht="48.75" customHeight="1" x14ac:dyDescent="0.25">
      <c r="B58" s="288" t="s">
        <v>499</v>
      </c>
      <c r="C58" s="143" t="s">
        <v>500</v>
      </c>
      <c r="D58" s="176"/>
      <c r="E58" s="266" t="s">
        <v>501</v>
      </c>
      <c r="F58" s="266"/>
      <c r="G58" s="266"/>
      <c r="I58" s="152"/>
      <c r="J58" s="152"/>
      <c r="K58" s="124">
        <f t="shared" si="21"/>
        <v>0</v>
      </c>
      <c r="L58" s="122"/>
      <c r="M58" s="122"/>
      <c r="N58" s="122"/>
      <c r="O58" s="122"/>
      <c r="P58" s="123"/>
      <c r="Q58" s="122"/>
      <c r="R58" s="123"/>
      <c r="T58" s="125" t="str">
        <f t="shared" si="22"/>
        <v/>
      </c>
      <c r="U58" s="147"/>
      <c r="V58" s="127" t="e">
        <f t="shared" si="14"/>
        <v>#DIV/0!</v>
      </c>
      <c r="W58" s="139"/>
      <c r="X58" s="35" t="e">
        <f t="shared" si="23"/>
        <v>#VALUE!</v>
      </c>
      <c r="Z58" s="360"/>
      <c r="AA58" s="360"/>
      <c r="AH58" s="359" t="s">
        <v>1676</v>
      </c>
      <c r="AI58" s="359"/>
      <c r="AJ58" s="359"/>
      <c r="AK58" s="359"/>
      <c r="AL58" s="359"/>
      <c r="AM58" s="359"/>
      <c r="AN58" s="359"/>
    </row>
    <row r="59" spans="2:40" ht="51.75" customHeight="1" x14ac:dyDescent="0.25">
      <c r="B59" s="288" t="s">
        <v>502</v>
      </c>
      <c r="C59" s="143" t="s">
        <v>503</v>
      </c>
      <c r="D59" s="176"/>
      <c r="E59" s="266" t="s">
        <v>504</v>
      </c>
      <c r="F59" s="266"/>
      <c r="G59" s="265" t="s">
        <v>505</v>
      </c>
      <c r="I59" s="152"/>
      <c r="J59" s="152"/>
      <c r="K59" s="124">
        <f t="shared" si="21"/>
        <v>0</v>
      </c>
      <c r="L59" s="122"/>
      <c r="M59" s="122"/>
      <c r="N59" s="122"/>
      <c r="O59" s="122"/>
      <c r="P59" s="123"/>
      <c r="Q59" s="122"/>
      <c r="R59" s="123"/>
      <c r="T59" s="125" t="str">
        <f t="shared" si="22"/>
        <v/>
      </c>
      <c r="U59" s="147"/>
      <c r="V59" s="127" t="e">
        <f t="shared" si="14"/>
        <v>#DIV/0!</v>
      </c>
      <c r="W59" s="139"/>
      <c r="X59" s="35" t="e">
        <f t="shared" si="23"/>
        <v>#VALUE!</v>
      </c>
      <c r="Z59" s="360"/>
      <c r="AA59" s="360"/>
      <c r="AH59" s="359" t="s">
        <v>1677</v>
      </c>
      <c r="AI59" s="359"/>
      <c r="AJ59" s="359"/>
      <c r="AK59" s="359"/>
      <c r="AL59" s="359"/>
      <c r="AM59" s="359"/>
      <c r="AN59" s="359"/>
    </row>
    <row r="60" spans="2:40" ht="63.75" customHeight="1" x14ac:dyDescent="0.25">
      <c r="B60" s="288" t="s">
        <v>506</v>
      </c>
      <c r="C60" s="144" t="s">
        <v>507</v>
      </c>
      <c r="D60" s="176"/>
      <c r="E60" s="266" t="s">
        <v>508</v>
      </c>
      <c r="F60" s="266"/>
      <c r="G60" s="266"/>
      <c r="I60" s="152"/>
      <c r="J60" s="152"/>
      <c r="K60" s="124">
        <f t="shared" si="21"/>
        <v>0</v>
      </c>
      <c r="L60" s="122"/>
      <c r="M60" s="122"/>
      <c r="N60" s="122"/>
      <c r="O60" s="122"/>
      <c r="P60" s="123"/>
      <c r="Q60" s="122"/>
      <c r="R60" s="123"/>
      <c r="T60" s="125" t="str">
        <f t="shared" si="22"/>
        <v/>
      </c>
      <c r="U60" s="147"/>
      <c r="V60" s="127" t="e">
        <f t="shared" si="14"/>
        <v>#DIV/0!</v>
      </c>
      <c r="W60" s="139"/>
      <c r="X60" s="35" t="e">
        <f t="shared" si="23"/>
        <v>#VALUE!</v>
      </c>
      <c r="Z60" s="360"/>
      <c r="AA60" s="360"/>
      <c r="AH60" s="359" t="s">
        <v>1678</v>
      </c>
      <c r="AI60" s="359"/>
      <c r="AJ60" s="359"/>
      <c r="AK60" s="359"/>
      <c r="AL60" s="359"/>
      <c r="AM60" s="359"/>
      <c r="AN60" s="359"/>
    </row>
    <row r="61" spans="2:40" x14ac:dyDescent="0.25">
      <c r="C61" s="152"/>
      <c r="G61" s="103"/>
    </row>
    <row r="62" spans="2:40" x14ac:dyDescent="0.25">
      <c r="C62" s="152"/>
      <c r="J62" s="150">
        <f>SUM(J10:J60)</f>
        <v>0</v>
      </c>
      <c r="K62" s="150">
        <f>SUM(K10:K60)</f>
        <v>0</v>
      </c>
      <c r="S62" s="118" t="s">
        <v>509</v>
      </c>
      <c r="T62" s="129">
        <f>SUMIF(J62,12-W64,W62)</f>
        <v>0</v>
      </c>
      <c r="W62" s="171" t="e">
        <f>SUM(W10:W60)</f>
        <v>#VALUE!</v>
      </c>
      <c r="X62" s="171" t="e">
        <f>SUM(X10:X60)</f>
        <v>#VALUE!</v>
      </c>
    </row>
    <row r="63" spans="2:40" x14ac:dyDescent="0.25">
      <c r="C63" s="152"/>
      <c r="S63" s="118" t="s">
        <v>510</v>
      </c>
      <c r="T63" s="129">
        <f>SUMIF(K62,51-W65,X62)</f>
        <v>0</v>
      </c>
      <c r="Y63" s="128"/>
    </row>
    <row r="64" spans="2:40" x14ac:dyDescent="0.25">
      <c r="C64" s="152"/>
      <c r="V64" s="150" t="s">
        <v>517</v>
      </c>
      <c r="W64" s="150">
        <f>SUM(R10,R12,R14,R16,R17,R25,R26,R34,R41,R48,R51,R54)</f>
        <v>0</v>
      </c>
      <c r="Y64" s="128"/>
    </row>
    <row r="65" spans="3:33" x14ac:dyDescent="0.25">
      <c r="C65" s="152"/>
      <c r="V65" s="150" t="s">
        <v>518</v>
      </c>
      <c r="W65" s="150">
        <f>SUM(R10:R60)</f>
        <v>0</v>
      </c>
    </row>
    <row r="66" spans="3:33" ht="13.5" customHeight="1" x14ac:dyDescent="0.25">
      <c r="C66" s="152"/>
    </row>
    <row r="67" spans="3:33" x14ac:dyDescent="0.25">
      <c r="C67" s="152"/>
    </row>
    <row r="74" spans="3:33" ht="22.5" customHeight="1" x14ac:dyDescent="0.25">
      <c r="AB74" s="151"/>
      <c r="AC74" s="151"/>
      <c r="AD74" s="151"/>
    </row>
    <row r="76" spans="3:33" ht="15" customHeight="1" x14ac:dyDescent="0.25">
      <c r="AB76" s="151"/>
      <c r="AC76" s="151"/>
      <c r="AD76" s="151"/>
      <c r="AE76" s="151"/>
      <c r="AF76" s="151"/>
      <c r="AG76" s="151"/>
    </row>
  </sheetData>
  <sheetProtection formatCells="0" formatColumns="0" formatRows="0" insertColumns="0" insertRows="0" insertHyperlinks="0" deleteColumns="0" deleteRows="0" sort="0" autoFilter="0" pivotTables="0"/>
  <mergeCells count="107">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J7:R7"/>
    <mergeCell ref="C1:W1"/>
    <mergeCell ref="C2:V2"/>
    <mergeCell ref="C3:V3"/>
    <mergeCell ref="E7:E8"/>
    <mergeCell ref="G7:G8"/>
    <mergeCell ref="C7:C8"/>
    <mergeCell ref="T7:V7"/>
    <mergeCell ref="C6:T6"/>
    <mergeCell ref="Z51:AA51"/>
    <mergeCell ref="Z44:AA44"/>
    <mergeCell ref="Z45:AA45"/>
    <mergeCell ref="Z46:AA46"/>
    <mergeCell ref="Z29:AA29"/>
    <mergeCell ref="Z30:AA30"/>
    <mergeCell ref="Z31:AA31"/>
    <mergeCell ref="Z43:AA43"/>
    <mergeCell ref="Z42:AA42"/>
    <mergeCell ref="Z37:AA37"/>
    <mergeCell ref="Z47:AA47"/>
    <mergeCell ref="Z32:AA32"/>
    <mergeCell ref="Z33:AA33"/>
    <mergeCell ref="Z34:AA34"/>
    <mergeCell ref="Z35:AA35"/>
    <mergeCell ref="Z36:AA36"/>
    <mergeCell ref="Z48:AA48"/>
    <mergeCell ref="Z49:AA49"/>
    <mergeCell ref="Z50:AA50"/>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90" zoomScaleNormal="90" workbookViewId="0">
      <pane ySplit="8" topLeftCell="A9" activePane="bottomLeft" state="frozen"/>
      <selection pane="bottomLeft" activeCell="AG12" sqref="AG12:AM12"/>
    </sheetView>
  </sheetViews>
  <sheetFormatPr defaultRowHeight="15" outlineLevelCol="1" x14ac:dyDescent="0.25"/>
  <cols>
    <col min="1" max="1" width="1.7109375" style="150" customWidth="1"/>
    <col min="2" max="2" width="4.85546875" style="150" customWidth="1"/>
    <col min="3" max="3" width="65.85546875" style="150" customWidth="1"/>
    <col min="4" max="4" width="2.5703125" style="150" customWidth="1" outlineLevel="1"/>
    <col min="5" max="5" width="6" style="150" customWidth="1" outlineLevel="1"/>
    <col min="6" max="6" width="2.5703125" style="150" customWidth="1" outlineLevel="1"/>
    <col min="7" max="7" width="5.28515625" style="150" customWidth="1" outlineLevel="1"/>
    <col min="8" max="8" width="4.42578125" style="150" customWidth="1"/>
    <col min="9"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6.85546875" style="150" customWidth="1"/>
    <col min="19" max="19" width="13.28515625" style="150" customWidth="1"/>
    <col min="20" max="20" width="8.28515625" style="150" hidden="1" customWidth="1"/>
    <col min="21" max="21" width="9.7109375" style="150" hidden="1" customWidth="1"/>
    <col min="22" max="22" width="10.42578125" style="150" hidden="1" customWidth="1"/>
    <col min="23" max="23" width="9.28515625"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2:39" ht="36.75" customHeight="1" x14ac:dyDescent="0.25">
      <c r="B1" s="172"/>
      <c r="C1" s="355" t="s">
        <v>519</v>
      </c>
      <c r="D1" s="355"/>
      <c r="E1" s="355"/>
      <c r="F1" s="355"/>
      <c r="G1" s="355"/>
      <c r="H1" s="355"/>
      <c r="I1" s="355"/>
      <c r="J1" s="355"/>
      <c r="K1" s="355"/>
      <c r="L1" s="355"/>
      <c r="M1" s="355"/>
      <c r="N1" s="355"/>
      <c r="O1" s="355"/>
      <c r="P1" s="355"/>
      <c r="Q1" s="355"/>
      <c r="R1" s="355"/>
      <c r="S1" s="355"/>
      <c r="T1" s="355"/>
      <c r="U1" s="355"/>
      <c r="V1" s="172"/>
      <c r="W1" s="172"/>
      <c r="X1" s="172"/>
    </row>
    <row r="2" spans="2:39" x14ac:dyDescent="0.25">
      <c r="B2" s="173"/>
      <c r="C2" s="368" t="s">
        <v>1679</v>
      </c>
      <c r="D2" s="368"/>
      <c r="E2" s="368"/>
      <c r="F2" s="368"/>
      <c r="G2" s="368"/>
      <c r="H2" s="368"/>
      <c r="I2" s="368"/>
      <c r="J2" s="368"/>
      <c r="K2" s="368"/>
      <c r="L2" s="368"/>
      <c r="M2" s="368"/>
      <c r="N2" s="368"/>
      <c r="O2" s="368"/>
      <c r="P2" s="368"/>
      <c r="Q2" s="368"/>
      <c r="R2" s="368"/>
      <c r="S2" s="368"/>
      <c r="T2" s="368"/>
      <c r="U2" s="368"/>
      <c r="V2" s="173"/>
      <c r="W2" s="173"/>
      <c r="X2" s="173"/>
    </row>
    <row r="3" spans="2:39" x14ac:dyDescent="0.25">
      <c r="B3" s="173"/>
      <c r="C3" s="368" t="s">
        <v>1680</v>
      </c>
      <c r="D3" s="368"/>
      <c r="E3" s="368"/>
      <c r="F3" s="368"/>
      <c r="G3" s="368"/>
      <c r="H3" s="368"/>
      <c r="I3" s="368"/>
      <c r="J3" s="368"/>
      <c r="K3" s="368"/>
      <c r="L3" s="368"/>
      <c r="M3" s="368"/>
      <c r="N3" s="368"/>
      <c r="O3" s="368"/>
      <c r="P3" s="368"/>
      <c r="Q3" s="368"/>
      <c r="R3" s="368"/>
      <c r="S3" s="368"/>
      <c r="T3" s="368"/>
      <c r="U3" s="368"/>
      <c r="V3" s="173"/>
      <c r="W3" s="173"/>
      <c r="X3" s="173"/>
    </row>
    <row r="4" spans="2:39" x14ac:dyDescent="0.25">
      <c r="B4" s="173"/>
      <c r="C4" s="149"/>
      <c r="D4" s="149"/>
      <c r="E4" s="149"/>
      <c r="F4" s="149"/>
      <c r="G4" s="149"/>
      <c r="H4" s="149"/>
      <c r="I4" s="149"/>
      <c r="J4" s="149"/>
      <c r="K4" s="149"/>
      <c r="L4" s="149"/>
      <c r="M4" s="149"/>
      <c r="N4" s="149"/>
      <c r="O4" s="149"/>
      <c r="P4" s="149"/>
      <c r="Q4" s="149"/>
      <c r="R4" s="149"/>
      <c r="S4" s="149"/>
      <c r="T4" s="149"/>
      <c r="U4" s="149"/>
      <c r="V4" s="149"/>
      <c r="W4" s="149"/>
      <c r="X4" s="149"/>
    </row>
    <row r="5" spans="2:39" s="153" customFormat="1" ht="14.25" customHeight="1" x14ac:dyDescent="0.25">
      <c r="B5" s="174"/>
      <c r="C5" s="289"/>
      <c r="D5" s="289"/>
      <c r="E5" s="289"/>
      <c r="F5" s="289"/>
      <c r="G5" s="289"/>
      <c r="H5" s="289"/>
      <c r="I5" s="367"/>
      <c r="J5" s="367"/>
      <c r="K5" s="367"/>
      <c r="L5" s="367"/>
      <c r="M5" s="367"/>
      <c r="N5" s="367"/>
      <c r="O5" s="367"/>
      <c r="P5" s="367"/>
      <c r="Q5" s="367"/>
      <c r="R5" s="367"/>
      <c r="S5" s="367"/>
      <c r="T5" s="367"/>
      <c r="U5" s="367"/>
      <c r="V5" s="367"/>
      <c r="W5" s="367"/>
      <c r="X5" s="367"/>
      <c r="Y5" s="367"/>
      <c r="Z5" s="367"/>
      <c r="AA5" s="367"/>
      <c r="AB5" s="367"/>
      <c r="AC5" s="367"/>
    </row>
    <row r="6" spans="2:39" s="153" customFormat="1" x14ac:dyDescent="0.25">
      <c r="B6" s="154"/>
      <c r="C6" s="453"/>
      <c r="D6" s="453"/>
      <c r="E6" s="453"/>
      <c r="F6" s="453"/>
      <c r="G6" s="453"/>
      <c r="H6" s="453"/>
      <c r="I6" s="453"/>
      <c r="J6" s="453"/>
      <c r="K6" s="453"/>
      <c r="L6" s="453"/>
      <c r="M6" s="453"/>
      <c r="N6" s="453"/>
      <c r="O6" s="453"/>
      <c r="P6" s="453"/>
      <c r="Q6" s="453"/>
      <c r="R6" s="453"/>
      <c r="S6" s="154"/>
      <c r="T6" s="154"/>
      <c r="U6" s="154"/>
      <c r="V6" s="154"/>
      <c r="W6" s="154"/>
      <c r="X6" s="154"/>
    </row>
    <row r="7" spans="2:39" s="153" customFormat="1" ht="37.5" customHeight="1" x14ac:dyDescent="0.25">
      <c r="B7" s="168"/>
      <c r="C7" s="362" t="s">
        <v>520</v>
      </c>
      <c r="D7" s="325"/>
      <c r="E7" s="361" t="s">
        <v>521</v>
      </c>
      <c r="F7" s="326"/>
      <c r="G7" s="361" t="s">
        <v>522</v>
      </c>
      <c r="H7" s="156"/>
      <c r="I7" s="364" t="s">
        <v>1694</v>
      </c>
      <c r="J7" s="365"/>
      <c r="K7" s="365"/>
      <c r="L7" s="365"/>
      <c r="M7" s="365"/>
      <c r="N7" s="365"/>
      <c r="O7" s="365"/>
      <c r="P7" s="365"/>
      <c r="Q7" s="365"/>
      <c r="R7" s="156"/>
      <c r="S7" s="363" t="s">
        <v>523</v>
      </c>
      <c r="T7" s="363"/>
      <c r="U7" s="363"/>
      <c r="V7" s="157"/>
      <c r="W7" s="157"/>
      <c r="X7" s="157"/>
      <c r="Y7" s="157"/>
      <c r="AG7" s="362" t="s">
        <v>524</v>
      </c>
      <c r="AH7" s="362"/>
      <c r="AI7" s="362"/>
      <c r="AJ7" s="362"/>
      <c r="AK7" s="362"/>
      <c r="AL7" s="362"/>
      <c r="AM7" s="362"/>
    </row>
    <row r="8" spans="2:39" s="153" customFormat="1" ht="80.25" customHeight="1" x14ac:dyDescent="0.25">
      <c r="B8" s="168"/>
      <c r="C8" s="362"/>
      <c r="D8" s="325"/>
      <c r="E8" s="361"/>
      <c r="F8" s="327"/>
      <c r="G8" s="361"/>
      <c r="H8" s="158"/>
      <c r="I8" s="159" t="s">
        <v>550</v>
      </c>
      <c r="J8" s="159" t="s">
        <v>551</v>
      </c>
      <c r="K8" s="179">
        <v>0</v>
      </c>
      <c r="L8" s="179">
        <v>0.2</v>
      </c>
      <c r="M8" s="179">
        <v>0.4</v>
      </c>
      <c r="N8" s="179">
        <v>0.6</v>
      </c>
      <c r="O8" s="179">
        <v>0.8</v>
      </c>
      <c r="P8" s="179">
        <v>1</v>
      </c>
      <c r="Q8" s="180" t="s">
        <v>525</v>
      </c>
      <c r="S8" s="161"/>
      <c r="T8" s="161" t="s">
        <v>552</v>
      </c>
      <c r="U8" s="160" t="s">
        <v>553</v>
      </c>
      <c r="V8" s="158"/>
      <c r="X8" s="158"/>
      <c r="AG8" s="362"/>
      <c r="AH8" s="362"/>
      <c r="AI8" s="362"/>
      <c r="AJ8" s="362"/>
      <c r="AK8" s="362"/>
      <c r="AL8" s="362"/>
      <c r="AM8" s="362"/>
    </row>
    <row r="9" spans="2:39" ht="42" customHeight="1" x14ac:dyDescent="0.25">
      <c r="D9" s="126"/>
      <c r="E9" s="126"/>
      <c r="F9" s="126"/>
      <c r="G9" s="126"/>
      <c r="J9" s="32"/>
      <c r="K9" s="32"/>
      <c r="L9" s="32"/>
      <c r="M9" s="32"/>
      <c r="N9" s="32"/>
      <c r="O9" s="33"/>
      <c r="P9" s="116"/>
      <c r="Q9" s="117"/>
      <c r="S9" s="34"/>
      <c r="T9" s="34"/>
      <c r="U9" s="33"/>
      <c r="V9" s="150" t="s">
        <v>554</v>
      </c>
      <c r="W9" s="150" t="s">
        <v>555</v>
      </c>
      <c r="Y9" s="118" t="s">
        <v>526</v>
      </c>
    </row>
    <row r="10" spans="2:39" ht="54.75" customHeight="1" x14ac:dyDescent="0.45">
      <c r="B10" s="288">
        <v>1</v>
      </c>
      <c r="C10" s="141" t="s">
        <v>527</v>
      </c>
      <c r="D10" s="126"/>
      <c r="E10" s="270" t="s">
        <v>528</v>
      </c>
      <c r="F10" s="126"/>
      <c r="G10" s="191"/>
      <c r="H10" s="152"/>
      <c r="I10" s="124">
        <f>SUM(K10:P10)</f>
        <v>0</v>
      </c>
      <c r="J10" s="124">
        <f t="shared" ref="J10" si="0">SUM(K10:P10)</f>
        <v>0</v>
      </c>
      <c r="K10" s="122"/>
      <c r="L10" s="122"/>
      <c r="M10" s="122"/>
      <c r="N10" s="122"/>
      <c r="O10" s="123"/>
      <c r="P10" s="184"/>
      <c r="Q10" s="123"/>
      <c r="S10" s="125" t="str">
        <f>IF(SUM(K10:P10)=1,((K10*0)+(L10*20)+(M10*40)+(N10*60)+(O10*80)+(P10*100)),"")</f>
        <v/>
      </c>
      <c r="T10" s="147" t="e">
        <f>1/$I$19</f>
        <v>#DIV/0!</v>
      </c>
      <c r="U10" s="127" t="e">
        <f t="shared" ref="U10" si="1">1/$J$19</f>
        <v>#DIV/0!</v>
      </c>
      <c r="V10" s="139" t="e">
        <f>IF(Q10=1,0,S10*T10)</f>
        <v>#VALUE!</v>
      </c>
      <c r="W10" s="35" t="e">
        <f>IF(Q10=1,0,S10*U10)</f>
        <v>#VALUE!</v>
      </c>
      <c r="Y10" s="360"/>
      <c r="Z10" s="360"/>
      <c r="AG10" s="359" t="s">
        <v>1681</v>
      </c>
      <c r="AH10" s="359"/>
      <c r="AI10" s="359"/>
      <c r="AJ10" s="359"/>
      <c r="AK10" s="359"/>
      <c r="AL10" s="359"/>
      <c r="AM10" s="359"/>
    </row>
    <row r="11" spans="2:39" ht="47.25" customHeight="1" x14ac:dyDescent="0.25">
      <c r="B11" s="288" t="s">
        <v>529</v>
      </c>
      <c r="C11" s="145" t="s">
        <v>530</v>
      </c>
      <c r="D11" s="176"/>
      <c r="E11" s="266" t="s">
        <v>531</v>
      </c>
      <c r="F11" s="266"/>
      <c r="G11" s="266"/>
      <c r="H11" s="152"/>
      <c r="I11" s="152"/>
      <c r="J11" s="124">
        <f t="shared" ref="J11" si="2">SUM(K11:P11)</f>
        <v>0</v>
      </c>
      <c r="K11" s="122"/>
      <c r="L11" s="122"/>
      <c r="M11" s="122"/>
      <c r="N11" s="122"/>
      <c r="O11" s="123"/>
      <c r="P11" s="122"/>
      <c r="Q11" s="123"/>
      <c r="S11" s="125" t="str">
        <f>IF(SUM(K11:P11)=1,((K11*0)+(L11*20)+(M11*40)+(N11*60)+(O11*80)+(P11*100)),"")</f>
        <v/>
      </c>
      <c r="T11" s="147"/>
      <c r="U11" s="127" t="e">
        <f t="shared" ref="U11" si="3">1/$J$19</f>
        <v>#DIV/0!</v>
      </c>
      <c r="V11" s="139"/>
      <c r="W11" s="35" t="e">
        <f>IF(Q11=1,0,S11*U11)</f>
        <v>#VALUE!</v>
      </c>
      <c r="Y11" s="360"/>
      <c r="Z11" s="360"/>
      <c r="AF11" s="295"/>
      <c r="AG11" s="356" t="s">
        <v>1682</v>
      </c>
      <c r="AH11" s="356"/>
      <c r="AI11" s="356"/>
      <c r="AJ11" s="356"/>
      <c r="AK11" s="356"/>
      <c r="AL11" s="356"/>
      <c r="AM11" s="356"/>
    </row>
    <row r="12" spans="2:39" ht="57.75" customHeight="1" x14ac:dyDescent="0.45">
      <c r="B12" s="288">
        <v>2</v>
      </c>
      <c r="C12" s="141" t="s">
        <v>532</v>
      </c>
      <c r="D12" s="126"/>
      <c r="E12" s="270" t="s">
        <v>533</v>
      </c>
      <c r="F12" s="126"/>
      <c r="G12" s="191"/>
      <c r="H12" s="152"/>
      <c r="I12" s="124">
        <f>SUM(K12:P12)</f>
        <v>0</v>
      </c>
      <c r="J12" s="124">
        <f t="shared" ref="J12:J17" si="4">SUM(K12:P12)</f>
        <v>0</v>
      </c>
      <c r="K12" s="122"/>
      <c r="L12" s="122"/>
      <c r="M12" s="122"/>
      <c r="N12" s="122"/>
      <c r="O12" s="123"/>
      <c r="P12" s="122"/>
      <c r="Q12" s="123"/>
      <c r="S12" s="125" t="str">
        <f t="shared" ref="S12" si="5">IF(SUM(K12:P12)=1,((K12*0)+(L12*20)+(M12*40)+(N12*60)+(O12*80)+(P12*100)),"")</f>
        <v/>
      </c>
      <c r="T12" s="147" t="e">
        <f>1/$I$19</f>
        <v>#DIV/0!</v>
      </c>
      <c r="U12" s="127" t="e">
        <f t="shared" ref="U12:U17" si="6">1/$J$19</f>
        <v>#DIV/0!</v>
      </c>
      <c r="V12" s="139" t="e">
        <f>IF(Q12=1,0,S12*T12)</f>
        <v>#VALUE!</v>
      </c>
      <c r="W12" s="35" t="e">
        <f t="shared" ref="W12" si="7">IF(Q12=1,0,S12*U12)</f>
        <v>#VALUE!</v>
      </c>
      <c r="Y12" s="360"/>
      <c r="Z12" s="360"/>
      <c r="AG12" s="359" t="s">
        <v>1683</v>
      </c>
      <c r="AH12" s="359"/>
      <c r="AI12" s="359"/>
      <c r="AJ12" s="359"/>
      <c r="AK12" s="359"/>
      <c r="AL12" s="359"/>
      <c r="AM12" s="359"/>
    </row>
    <row r="13" spans="2:39" ht="48" customHeight="1" collapsed="1" x14ac:dyDescent="0.45">
      <c r="B13" s="288" t="s">
        <v>534</v>
      </c>
      <c r="C13" s="142" t="s">
        <v>535</v>
      </c>
      <c r="D13" s="126"/>
      <c r="E13" s="270" t="s">
        <v>536</v>
      </c>
      <c r="F13" s="126"/>
      <c r="G13" s="191"/>
      <c r="H13" s="152"/>
      <c r="I13" s="152"/>
      <c r="J13" s="124">
        <f t="shared" si="4"/>
        <v>0</v>
      </c>
      <c r="K13" s="122"/>
      <c r="L13" s="122"/>
      <c r="M13" s="122"/>
      <c r="N13" s="122"/>
      <c r="O13" s="123"/>
      <c r="P13" s="122"/>
      <c r="Q13" s="123"/>
      <c r="S13" s="125" t="str">
        <f>IF(SUM(K13:P13)=1,((K13*0)+(L13*20)+(M13*40)+(N13*60)+(O13*80)+(P13*100)),"")</f>
        <v/>
      </c>
      <c r="T13" s="147"/>
      <c r="U13" s="127" t="e">
        <f t="shared" si="6"/>
        <v>#DIV/0!</v>
      </c>
      <c r="V13" s="139"/>
      <c r="W13" s="35" t="e">
        <f>IF(Q13=1,0,S13*U13)</f>
        <v>#VALUE!</v>
      </c>
      <c r="Y13" s="360"/>
      <c r="Z13" s="360"/>
      <c r="AG13" s="359" t="s">
        <v>1684</v>
      </c>
      <c r="AH13" s="359"/>
      <c r="AI13" s="359"/>
      <c r="AJ13" s="359"/>
      <c r="AK13" s="359"/>
      <c r="AL13" s="359"/>
      <c r="AM13" s="359"/>
    </row>
    <row r="14" spans="2:39" ht="49.5" customHeight="1" collapsed="1" x14ac:dyDescent="0.25">
      <c r="B14" s="288" t="s">
        <v>537</v>
      </c>
      <c r="C14" s="143" t="s">
        <v>538</v>
      </c>
      <c r="D14" s="115"/>
      <c r="E14" s="270" t="s">
        <v>539</v>
      </c>
      <c r="F14" s="115"/>
      <c r="G14" s="192"/>
      <c r="H14" s="152"/>
      <c r="I14" s="152"/>
      <c r="J14" s="124">
        <f t="shared" si="4"/>
        <v>0</v>
      </c>
      <c r="K14" s="122"/>
      <c r="L14" s="122"/>
      <c r="M14" s="122"/>
      <c r="N14" s="122"/>
      <c r="O14" s="123"/>
      <c r="P14" s="122"/>
      <c r="Q14" s="123"/>
      <c r="S14" s="125" t="str">
        <f>IF(SUM(K14:P14)=1,((K14*0)+(L14*20)+(M14*40)+(N14*60)+(O14*80)+(P14*100)),"")</f>
        <v/>
      </c>
      <c r="T14" s="147"/>
      <c r="U14" s="127" t="e">
        <f t="shared" si="6"/>
        <v>#DIV/0!</v>
      </c>
      <c r="V14" s="139"/>
      <c r="W14" s="35" t="e">
        <f>IF(Q14=1,0,S14*U14)</f>
        <v>#VALUE!</v>
      </c>
      <c r="Y14" s="360"/>
      <c r="Z14" s="360"/>
      <c r="AG14" s="359" t="s">
        <v>1685</v>
      </c>
      <c r="AH14" s="359"/>
      <c r="AI14" s="359"/>
      <c r="AJ14" s="359"/>
      <c r="AK14" s="359"/>
      <c r="AL14" s="359"/>
      <c r="AM14" s="359"/>
    </row>
    <row r="15" spans="2:39" ht="49.5" customHeight="1" x14ac:dyDescent="0.25">
      <c r="B15" s="288" t="s">
        <v>540</v>
      </c>
      <c r="C15" s="143" t="s">
        <v>541</v>
      </c>
      <c r="D15" s="115"/>
      <c r="E15" s="270" t="s">
        <v>542</v>
      </c>
      <c r="F15" s="115"/>
      <c r="G15" s="192"/>
      <c r="H15" s="152"/>
      <c r="I15" s="152"/>
      <c r="J15" s="124">
        <f t="shared" si="4"/>
        <v>0</v>
      </c>
      <c r="K15" s="122"/>
      <c r="L15" s="122"/>
      <c r="M15" s="122"/>
      <c r="N15" s="122"/>
      <c r="O15" s="123"/>
      <c r="P15" s="122"/>
      <c r="Q15" s="123"/>
      <c r="S15" s="125" t="str">
        <f>IF(SUM(K15:P15)=1,((K15*0)+(L15*20)+(M15*40)+(N15*60)+(O15*80)+(P15*100)),"")</f>
        <v/>
      </c>
      <c r="T15" s="147"/>
      <c r="U15" s="127" t="e">
        <f t="shared" si="6"/>
        <v>#DIV/0!</v>
      </c>
      <c r="V15" s="139"/>
      <c r="W15" s="35" t="e">
        <f>IF(Q15=1,0,S15*U15)</f>
        <v>#VALUE!</v>
      </c>
      <c r="Y15" s="360"/>
      <c r="Z15" s="360"/>
      <c r="AG15" s="359" t="s">
        <v>1686</v>
      </c>
      <c r="AH15" s="359"/>
      <c r="AI15" s="359"/>
      <c r="AJ15" s="359"/>
      <c r="AK15" s="359"/>
      <c r="AL15" s="359"/>
      <c r="AM15" s="359"/>
    </row>
    <row r="16" spans="2:39" ht="51.75" customHeight="1" x14ac:dyDescent="0.25">
      <c r="B16" s="288" t="s">
        <v>543</v>
      </c>
      <c r="C16" s="144" t="s">
        <v>544</v>
      </c>
      <c r="D16" s="115"/>
      <c r="E16" s="270" t="s">
        <v>545</v>
      </c>
      <c r="F16" s="115"/>
      <c r="G16" s="192"/>
      <c r="H16" s="152"/>
      <c r="I16" s="152"/>
      <c r="J16" s="124">
        <f t="shared" si="4"/>
        <v>0</v>
      </c>
      <c r="K16" s="122"/>
      <c r="L16" s="122"/>
      <c r="M16" s="122"/>
      <c r="N16" s="122"/>
      <c r="O16" s="123"/>
      <c r="P16" s="122"/>
      <c r="Q16" s="123"/>
      <c r="S16" s="125" t="str">
        <f>IF(SUM(K16:P16)=1,((K16*0)+(L16*20)+(M16*40)+(N16*60)+(O16*80)+(P16*100)),"")</f>
        <v/>
      </c>
      <c r="T16" s="147"/>
      <c r="U16" s="127" t="e">
        <f t="shared" si="6"/>
        <v>#DIV/0!</v>
      </c>
      <c r="W16" s="35" t="e">
        <f>IF(Q16=1,0,S16*U16)</f>
        <v>#VALUE!</v>
      </c>
      <c r="Y16" s="360"/>
      <c r="Z16" s="360"/>
      <c r="AG16" s="359" t="s">
        <v>1687</v>
      </c>
      <c r="AH16" s="359"/>
      <c r="AI16" s="359"/>
      <c r="AJ16" s="359"/>
      <c r="AK16" s="359"/>
      <c r="AL16" s="359"/>
      <c r="AM16" s="359"/>
    </row>
    <row r="17" spans="2:29" ht="45.75" customHeight="1" x14ac:dyDescent="0.25">
      <c r="B17" s="288">
        <v>3</v>
      </c>
      <c r="C17" s="141" t="s">
        <v>546</v>
      </c>
      <c r="D17" s="115"/>
      <c r="E17" s="270" t="s">
        <v>547</v>
      </c>
      <c r="F17" s="115"/>
      <c r="G17" s="192"/>
      <c r="H17" s="152"/>
      <c r="I17" s="124">
        <f>SUM(K17:P17)</f>
        <v>0</v>
      </c>
      <c r="J17" s="124">
        <f t="shared" si="4"/>
        <v>0</v>
      </c>
      <c r="K17" s="122"/>
      <c r="L17" s="122"/>
      <c r="M17" s="122"/>
      <c r="N17" s="122"/>
      <c r="O17" s="123"/>
      <c r="P17" s="122"/>
      <c r="Q17" s="123"/>
      <c r="S17" s="125" t="str">
        <f>IF(SUM(K17:P17)=1,((K17*0)+(L17*20)+(M17*40)+(N17*60)+(O17*80)+(P17*100)),"")</f>
        <v/>
      </c>
      <c r="T17" s="147" t="e">
        <f>1/$I$19</f>
        <v>#DIV/0!</v>
      </c>
      <c r="U17" s="127" t="e">
        <f t="shared" si="6"/>
        <v>#DIV/0!</v>
      </c>
      <c r="V17" s="139" t="e">
        <f>IF(Q17=1,0,S17*T17)</f>
        <v>#VALUE!</v>
      </c>
      <c r="W17" s="35" t="e">
        <f>IF(Q17=1,0,S17*U17)</f>
        <v>#VALUE!</v>
      </c>
      <c r="Y17" s="360"/>
      <c r="Z17" s="360"/>
    </row>
    <row r="18" spans="2:29" x14ac:dyDescent="0.25">
      <c r="C18" s="152"/>
    </row>
    <row r="19" spans="2:29" ht="12.75" customHeight="1" x14ac:dyDescent="0.25">
      <c r="C19" s="152"/>
      <c r="I19" s="150">
        <f>SUM(I10:I17)</f>
        <v>0</v>
      </c>
      <c r="J19" s="150">
        <f>SUM(J10:J17)</f>
        <v>0</v>
      </c>
      <c r="R19" s="118" t="s">
        <v>548</v>
      </c>
      <c r="S19" s="129">
        <f>SUMIF(I19,3-V21,V19)</f>
        <v>0</v>
      </c>
      <c r="V19" s="171" t="e">
        <f>SUM(V10:V17)</f>
        <v>#VALUE!</v>
      </c>
      <c r="W19" s="171" t="e">
        <f>SUM(W10:W17)</f>
        <v>#VALUE!</v>
      </c>
    </row>
    <row r="20" spans="2:29" x14ac:dyDescent="0.25">
      <c r="C20" s="152"/>
      <c r="R20" s="118" t="s">
        <v>549</v>
      </c>
      <c r="S20" s="129">
        <f>SUMIF(J19,8-V22,W19)</f>
        <v>0</v>
      </c>
      <c r="X20" s="128"/>
    </row>
    <row r="21" spans="2:29" x14ac:dyDescent="0.25">
      <c r="C21" s="152"/>
      <c r="U21" s="150" t="s">
        <v>556</v>
      </c>
      <c r="V21" s="150">
        <f>SUM(Q10,Q12,Q17)</f>
        <v>0</v>
      </c>
      <c r="X21" s="128"/>
    </row>
    <row r="22" spans="2:29" x14ac:dyDescent="0.25">
      <c r="C22" s="152"/>
      <c r="U22" s="150" t="s">
        <v>557</v>
      </c>
      <c r="V22" s="150">
        <f>SUM(Q10:Q17)</f>
        <v>0</v>
      </c>
    </row>
    <row r="23" spans="2:29" ht="13.5" customHeight="1" x14ac:dyDescent="0.25">
      <c r="C23" s="152"/>
    </row>
    <row r="24" spans="2:29" x14ac:dyDescent="0.25">
      <c r="C24" s="152"/>
    </row>
    <row r="31" spans="2:29" ht="22.5" customHeight="1" x14ac:dyDescent="0.25">
      <c r="AA31" s="151"/>
      <c r="AB31" s="151"/>
      <c r="AC31" s="151"/>
    </row>
    <row r="33" spans="27:32" ht="15" customHeight="1" x14ac:dyDescent="0.25">
      <c r="AA33" s="151"/>
      <c r="AB33" s="151"/>
      <c r="AC33" s="151"/>
      <c r="AD33" s="151"/>
      <c r="AE33" s="151"/>
      <c r="AF33" s="151"/>
    </row>
  </sheetData>
  <sheetProtection formatCells="0" formatColumns="0" formatRows="0" insertColumns="0" insertRows="0" insertHyperlinks="0" deleteColumns="0" deleteRows="0" sort="0" autoFilter="0" pivotTables="0"/>
  <mergeCells count="26">
    <mergeCell ref="AG16:AM16"/>
    <mergeCell ref="AG7:AM8"/>
    <mergeCell ref="AG10:AM10"/>
    <mergeCell ref="AG12:AM12"/>
    <mergeCell ref="AG13:AM13"/>
    <mergeCell ref="AG14:AM14"/>
    <mergeCell ref="AG15:AM15"/>
    <mergeCell ref="AG11:AM11"/>
    <mergeCell ref="I7:Q7"/>
    <mergeCell ref="C1:U1"/>
    <mergeCell ref="C2:U2"/>
    <mergeCell ref="C3:U3"/>
    <mergeCell ref="E7:E8"/>
    <mergeCell ref="G7:G8"/>
    <mergeCell ref="C7:C8"/>
    <mergeCell ref="S7:U7"/>
    <mergeCell ref="I5:AC5"/>
    <mergeCell ref="C6:R6"/>
    <mergeCell ref="Y17:Z17"/>
    <mergeCell ref="Y10:Z10"/>
    <mergeCell ref="Y12:Z12"/>
    <mergeCell ref="Y13:Z13"/>
    <mergeCell ref="Y14:Z14"/>
    <mergeCell ref="Y15:Z15"/>
    <mergeCell ref="Y16:Z16"/>
    <mergeCell ref="Y11:Z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80" zoomScaleNormal="80" zoomScaleSheetLayoutView="90" workbookViewId="0">
      <pane ySplit="8" topLeftCell="A9" activePane="bottomLeft" state="frozen"/>
      <selection activeCell="D1" sqref="D1"/>
      <selection pane="bottomLeft" activeCell="S8" sqref="S8"/>
    </sheetView>
  </sheetViews>
  <sheetFormatPr defaultRowHeight="15" outlineLevelCol="1" x14ac:dyDescent="0.25"/>
  <cols>
    <col min="1" max="1" width="2" style="150" customWidth="1"/>
    <col min="2" max="2" width="4.5703125" style="150" customWidth="1"/>
    <col min="3" max="3" width="65.85546875" style="150" customWidth="1"/>
    <col min="4" max="4" width="2.5703125" style="150" customWidth="1" outlineLevel="1"/>
    <col min="5" max="5" width="5.28515625" style="150" customWidth="1" outlineLevel="1"/>
    <col min="6" max="6" width="2.5703125" style="150" customWidth="1" outlineLevel="1"/>
    <col min="7" max="7" width="5.7109375" style="150" customWidth="1" outlineLevel="1"/>
    <col min="8" max="8" width="4.42578125" style="150" customWidth="1"/>
    <col min="9"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8.28515625" style="150" customWidth="1"/>
    <col min="19" max="19" width="14.5703125" style="150" customWidth="1"/>
    <col min="20" max="20" width="8.28515625" style="150" hidden="1" customWidth="1"/>
    <col min="21" max="21" width="9.85546875" style="150" hidden="1" customWidth="1"/>
    <col min="22" max="22" width="10.42578125" style="150" hidden="1" customWidth="1"/>
    <col min="23" max="23" width="9"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2:39" ht="30" customHeight="1" x14ac:dyDescent="0.25">
      <c r="B1" s="172"/>
      <c r="C1" s="355" t="s">
        <v>558</v>
      </c>
      <c r="D1" s="355"/>
      <c r="E1" s="355"/>
      <c r="F1" s="355"/>
      <c r="G1" s="355"/>
      <c r="H1" s="355"/>
      <c r="I1" s="355"/>
      <c r="J1" s="355"/>
      <c r="K1" s="355"/>
      <c r="L1" s="355"/>
      <c r="M1" s="355"/>
      <c r="N1" s="355"/>
      <c r="O1" s="355"/>
      <c r="P1" s="355"/>
      <c r="Q1" s="355"/>
      <c r="R1" s="355"/>
      <c r="S1" s="355"/>
      <c r="T1" s="355"/>
      <c r="U1" s="355"/>
      <c r="V1" s="172"/>
      <c r="W1" s="172"/>
      <c r="X1" s="172"/>
    </row>
    <row r="2" spans="2:39" x14ac:dyDescent="0.25">
      <c r="B2" s="173"/>
      <c r="C2" s="368" t="s">
        <v>1688</v>
      </c>
      <c r="D2" s="368"/>
      <c r="E2" s="368"/>
      <c r="F2" s="368"/>
      <c r="G2" s="368"/>
      <c r="H2" s="368"/>
      <c r="I2" s="368"/>
      <c r="J2" s="368"/>
      <c r="K2" s="368"/>
      <c r="L2" s="368"/>
      <c r="M2" s="368"/>
      <c r="N2" s="368"/>
      <c r="O2" s="368"/>
      <c r="P2" s="368"/>
      <c r="Q2" s="368"/>
      <c r="R2" s="368"/>
      <c r="S2" s="368"/>
      <c r="T2" s="368"/>
      <c r="U2" s="368"/>
      <c r="V2" s="173"/>
      <c r="W2" s="173"/>
      <c r="X2" s="173"/>
    </row>
    <row r="3" spans="2:39" x14ac:dyDescent="0.25">
      <c r="B3" s="173"/>
      <c r="C3" s="368" t="s">
        <v>1689</v>
      </c>
      <c r="D3" s="368"/>
      <c r="E3" s="368"/>
      <c r="F3" s="368"/>
      <c r="G3" s="368"/>
      <c r="H3" s="368"/>
      <c r="I3" s="368"/>
      <c r="J3" s="368"/>
      <c r="K3" s="368"/>
      <c r="L3" s="368"/>
      <c r="M3" s="368"/>
      <c r="N3" s="368"/>
      <c r="O3" s="368"/>
      <c r="P3" s="368"/>
      <c r="Q3" s="368"/>
      <c r="R3" s="368"/>
      <c r="S3" s="368"/>
      <c r="T3" s="368"/>
      <c r="U3" s="368"/>
      <c r="V3" s="173"/>
      <c r="W3" s="173"/>
      <c r="X3" s="173"/>
    </row>
    <row r="4" spans="2:39" x14ac:dyDescent="0.25">
      <c r="B4" s="173"/>
      <c r="C4" s="149"/>
      <c r="D4" s="149"/>
      <c r="E4" s="149"/>
      <c r="F4" s="149"/>
      <c r="G4" s="149"/>
      <c r="H4" s="149"/>
      <c r="I4" s="149"/>
      <c r="J4" s="149"/>
      <c r="K4" s="149"/>
      <c r="L4" s="149"/>
      <c r="M4" s="149"/>
      <c r="N4" s="149"/>
      <c r="O4" s="149"/>
      <c r="P4" s="149"/>
      <c r="Q4" s="149"/>
      <c r="R4" s="149"/>
      <c r="S4" s="149"/>
      <c r="T4" s="149"/>
      <c r="U4" s="149"/>
      <c r="V4" s="149"/>
      <c r="W4" s="149"/>
      <c r="X4" s="149"/>
    </row>
    <row r="5" spans="2:39" s="153" customFormat="1" ht="14.25" customHeight="1" x14ac:dyDescent="0.25">
      <c r="B5" s="174"/>
      <c r="C5" s="289"/>
      <c r="D5" s="289"/>
      <c r="E5" s="289"/>
      <c r="F5" s="289"/>
      <c r="G5" s="289"/>
      <c r="H5" s="289"/>
      <c r="I5" s="289"/>
      <c r="J5" s="289"/>
      <c r="K5" s="357"/>
      <c r="L5" s="357"/>
      <c r="M5" s="357"/>
      <c r="N5" s="357"/>
      <c r="O5" s="357"/>
      <c r="P5" s="357"/>
      <c r="Q5" s="357"/>
      <c r="R5" s="357"/>
      <c r="S5" s="357"/>
      <c r="T5" s="357"/>
      <c r="U5" s="357"/>
      <c r="V5" s="357"/>
      <c r="W5" s="357"/>
      <c r="X5" s="357"/>
      <c r="Y5" s="357"/>
      <c r="Z5" s="357"/>
      <c r="AA5" s="357"/>
      <c r="AB5" s="357"/>
      <c r="AC5" s="357"/>
    </row>
    <row r="6" spans="2:39" s="153" customFormat="1" x14ac:dyDescent="0.25">
      <c r="B6" s="154"/>
      <c r="C6" s="453"/>
      <c r="D6" s="453"/>
      <c r="E6" s="453"/>
      <c r="F6" s="453"/>
      <c r="G6" s="453"/>
      <c r="H6" s="453"/>
      <c r="I6" s="453"/>
      <c r="J6" s="453"/>
      <c r="K6" s="453"/>
      <c r="L6" s="453"/>
      <c r="M6" s="453"/>
      <c r="N6" s="453"/>
      <c r="O6" s="453"/>
      <c r="P6" s="453"/>
      <c r="Q6" s="453"/>
      <c r="R6" s="453"/>
      <c r="S6" s="154"/>
      <c r="T6" s="154"/>
      <c r="U6" s="154"/>
      <c r="V6" s="154"/>
      <c r="W6" s="154"/>
      <c r="X6" s="154"/>
    </row>
    <row r="7" spans="2:39" s="153" customFormat="1" ht="37.5" customHeight="1" x14ac:dyDescent="0.25">
      <c r="B7" s="168"/>
      <c r="C7" s="362" t="s">
        <v>559</v>
      </c>
      <c r="D7" s="325"/>
      <c r="E7" s="361" t="s">
        <v>560</v>
      </c>
      <c r="F7" s="326"/>
      <c r="G7" s="361" t="s">
        <v>561</v>
      </c>
      <c r="H7" s="156"/>
      <c r="I7" s="364" t="s">
        <v>1694</v>
      </c>
      <c r="J7" s="365"/>
      <c r="K7" s="365"/>
      <c r="L7" s="365"/>
      <c r="M7" s="365"/>
      <c r="N7" s="365"/>
      <c r="O7" s="365"/>
      <c r="P7" s="365"/>
      <c r="Q7" s="365"/>
      <c r="R7" s="156"/>
      <c r="S7" s="363" t="s">
        <v>562</v>
      </c>
      <c r="T7" s="363"/>
      <c r="U7" s="363"/>
      <c r="V7" s="157"/>
      <c r="W7" s="157"/>
      <c r="X7" s="157"/>
      <c r="Y7" s="157"/>
      <c r="AG7" s="362" t="s">
        <v>563</v>
      </c>
      <c r="AH7" s="362"/>
      <c r="AI7" s="362"/>
      <c r="AJ7" s="362"/>
      <c r="AK7" s="362"/>
      <c r="AL7" s="362"/>
      <c r="AM7" s="362"/>
    </row>
    <row r="8" spans="2:39" s="153" customFormat="1" ht="80.25" customHeight="1" x14ac:dyDescent="0.25">
      <c r="B8" s="168"/>
      <c r="C8" s="362"/>
      <c r="D8" s="325"/>
      <c r="E8" s="361"/>
      <c r="F8" s="327"/>
      <c r="G8" s="361"/>
      <c r="H8" s="158"/>
      <c r="I8" s="159" t="s">
        <v>580</v>
      </c>
      <c r="J8" s="159" t="s">
        <v>581</v>
      </c>
      <c r="K8" s="179">
        <v>0</v>
      </c>
      <c r="L8" s="179">
        <v>0.2</v>
      </c>
      <c r="M8" s="179">
        <v>0.4</v>
      </c>
      <c r="N8" s="179">
        <v>0.6</v>
      </c>
      <c r="O8" s="179">
        <v>0.8</v>
      </c>
      <c r="P8" s="179">
        <v>1</v>
      </c>
      <c r="Q8" s="180" t="s">
        <v>564</v>
      </c>
      <c r="S8" s="161"/>
      <c r="T8" s="161" t="s">
        <v>582</v>
      </c>
      <c r="U8" s="160" t="s">
        <v>583</v>
      </c>
      <c r="V8" s="158"/>
      <c r="X8" s="158"/>
      <c r="AG8" s="362"/>
      <c r="AH8" s="362"/>
      <c r="AI8" s="362"/>
      <c r="AJ8" s="362"/>
      <c r="AK8" s="362"/>
      <c r="AL8" s="362"/>
      <c r="AM8" s="362"/>
    </row>
    <row r="9" spans="2:39" ht="42" customHeight="1" x14ac:dyDescent="0.25">
      <c r="D9" s="126"/>
      <c r="E9" s="126"/>
      <c r="F9" s="126"/>
      <c r="G9" s="126"/>
      <c r="J9" s="32"/>
      <c r="K9" s="32"/>
      <c r="L9" s="32"/>
      <c r="M9" s="32"/>
      <c r="N9" s="32"/>
      <c r="O9" s="33"/>
      <c r="P9" s="116"/>
      <c r="Q9" s="117"/>
      <c r="S9" s="34"/>
      <c r="T9" s="34"/>
      <c r="U9" s="33"/>
      <c r="V9" s="150" t="s">
        <v>584</v>
      </c>
      <c r="W9" s="150" t="s">
        <v>585</v>
      </c>
      <c r="Y9" s="118" t="s">
        <v>565</v>
      </c>
    </row>
    <row r="10" spans="2:39" ht="96" customHeight="1" x14ac:dyDescent="0.45">
      <c r="B10" s="288">
        <v>1</v>
      </c>
      <c r="C10" s="141" t="s">
        <v>566</v>
      </c>
      <c r="D10" s="126"/>
      <c r="E10" s="272" t="s">
        <v>567</v>
      </c>
      <c r="F10" s="126"/>
      <c r="G10" s="191"/>
      <c r="H10" s="152"/>
      <c r="I10" s="124">
        <f>SUM(K10:P10)</f>
        <v>0</v>
      </c>
      <c r="J10" s="124">
        <f>SUM(K10:P10)</f>
        <v>0</v>
      </c>
      <c r="K10" s="122"/>
      <c r="L10" s="122"/>
      <c r="M10" s="122"/>
      <c r="N10" s="122"/>
      <c r="O10" s="123"/>
      <c r="P10" s="184"/>
      <c r="Q10" s="123"/>
      <c r="S10" s="125" t="str">
        <f>IF(SUM(K10:P10)=1,((K10*0)+(L10*20)+(M10*40)+(N10*60)+(O10*80)+(P10*100)),"")</f>
        <v/>
      </c>
      <c r="T10" s="147" t="e">
        <f>1/$I$16</f>
        <v>#DIV/0!</v>
      </c>
      <c r="U10" s="127" t="e">
        <f>1/$J$16</f>
        <v>#DIV/0!</v>
      </c>
      <c r="V10" s="139" t="e">
        <f>IF(Q10=1,0,S10*T10)</f>
        <v>#VALUE!</v>
      </c>
      <c r="W10" s="35" t="e">
        <f>IF(Q10=1,0,S10*U10)</f>
        <v>#VALUE!</v>
      </c>
      <c r="Y10" s="360"/>
      <c r="Z10" s="360"/>
      <c r="AG10" s="359" t="s">
        <v>1690</v>
      </c>
      <c r="AH10" s="359"/>
      <c r="AI10" s="359"/>
      <c r="AJ10" s="359"/>
      <c r="AK10" s="359"/>
      <c r="AL10" s="359"/>
      <c r="AM10" s="359"/>
    </row>
    <row r="11" spans="2:39" ht="59.25" customHeight="1" x14ac:dyDescent="0.45">
      <c r="B11" s="288">
        <v>2</v>
      </c>
      <c r="C11" s="141" t="s">
        <v>568</v>
      </c>
      <c r="D11" s="126"/>
      <c r="E11" s="272" t="s">
        <v>569</v>
      </c>
      <c r="F11" s="126"/>
      <c r="G11" s="191"/>
      <c r="H11" s="152"/>
      <c r="I11" s="124">
        <f>SUM(K11:P11)</f>
        <v>0</v>
      </c>
      <c r="J11" s="124">
        <f>SUM(K11:P11)</f>
        <v>0</v>
      </c>
      <c r="K11" s="122"/>
      <c r="L11" s="122"/>
      <c r="M11" s="122"/>
      <c r="N11" s="122"/>
      <c r="O11" s="123"/>
      <c r="P11" s="122"/>
      <c r="Q11" s="123"/>
      <c r="S11" s="125" t="str">
        <f>IF(SUM(K11:P11)=1,((K11*0)+(L11*20)+(M11*40)+(N11*60)+(O11*80)+(P11*100)),"")</f>
        <v/>
      </c>
      <c r="T11" s="147" t="e">
        <f>1/$I$16</f>
        <v>#DIV/0!</v>
      </c>
      <c r="U11" s="127" t="e">
        <f>1/$J$16</f>
        <v>#DIV/0!</v>
      </c>
      <c r="V11" s="139" t="e">
        <f>IF(Q11=1,0,S11*T11)</f>
        <v>#VALUE!</v>
      </c>
      <c r="W11" s="35" t="e">
        <f>IF(Q11=1,0,S11*U11)</f>
        <v>#VALUE!</v>
      </c>
      <c r="Y11" s="360"/>
      <c r="Z11" s="360"/>
      <c r="AG11" s="359" t="s">
        <v>1691</v>
      </c>
      <c r="AH11" s="359"/>
      <c r="AI11" s="359"/>
      <c r="AJ11" s="359"/>
      <c r="AK11" s="359"/>
      <c r="AL11" s="359"/>
      <c r="AM11" s="359"/>
    </row>
    <row r="12" spans="2:39" ht="52.5" customHeight="1" x14ac:dyDescent="0.45">
      <c r="B12" s="288">
        <v>3</v>
      </c>
      <c r="C12" s="141" t="s">
        <v>570</v>
      </c>
      <c r="D12" s="126"/>
      <c r="E12" s="272" t="s">
        <v>571</v>
      </c>
      <c r="F12" s="126"/>
      <c r="G12" s="191"/>
      <c r="H12" s="152"/>
      <c r="I12" s="124">
        <f>SUM(K12:P12)</f>
        <v>0</v>
      </c>
      <c r="J12" s="124">
        <f>SUM(K12:P12)</f>
        <v>0</v>
      </c>
      <c r="K12" s="122"/>
      <c r="L12" s="122"/>
      <c r="M12" s="122"/>
      <c r="N12" s="122"/>
      <c r="O12" s="123"/>
      <c r="P12" s="122"/>
      <c r="Q12" s="123"/>
      <c r="S12" s="125" t="str">
        <f>IF(SUM(K12:P12)=1,((K12*0)+(L12*20)+(M12*40)+(N12*60)+(O12*80)+(P12*100)),"")</f>
        <v/>
      </c>
      <c r="T12" s="147" t="e">
        <f>1/$I$16</f>
        <v>#DIV/0!</v>
      </c>
      <c r="U12" s="127" t="e">
        <f>1/$J$16</f>
        <v>#DIV/0!</v>
      </c>
      <c r="V12" s="139" t="e">
        <f>IF(Q12=1,0,S12*T12)</f>
        <v>#VALUE!</v>
      </c>
      <c r="W12" s="35" t="e">
        <f>IF(Q12=1,0,S12*U12)</f>
        <v>#VALUE!</v>
      </c>
      <c r="Y12" s="360"/>
      <c r="Z12" s="360"/>
      <c r="AG12" s="359" t="s">
        <v>1692</v>
      </c>
      <c r="AH12" s="359"/>
      <c r="AI12" s="359"/>
      <c r="AJ12" s="359"/>
      <c r="AK12" s="359"/>
      <c r="AL12" s="359"/>
      <c r="AM12" s="359"/>
    </row>
    <row r="13" spans="2:39" ht="50.25" customHeight="1" collapsed="1" x14ac:dyDescent="0.25">
      <c r="B13" s="288" t="s">
        <v>572</v>
      </c>
      <c r="C13" s="142" t="s">
        <v>573</v>
      </c>
      <c r="D13" s="115"/>
      <c r="E13" s="272" t="s">
        <v>574</v>
      </c>
      <c r="F13" s="115"/>
      <c r="G13" s="115"/>
      <c r="H13" s="152"/>
      <c r="I13" s="152"/>
      <c r="J13" s="124">
        <f>SUM(K13:P13)</f>
        <v>0</v>
      </c>
      <c r="K13" s="122"/>
      <c r="L13" s="122"/>
      <c r="M13" s="122"/>
      <c r="N13" s="122"/>
      <c r="O13" s="123"/>
      <c r="P13" s="122"/>
      <c r="Q13" s="123"/>
      <c r="S13" s="125" t="str">
        <f>IF(SUM(K13:P13)=1,((K13*0)+(L13*20)+(M13*40)+(N13*60)+(O13*80)+(P13*100)),"")</f>
        <v/>
      </c>
      <c r="T13" s="147"/>
      <c r="U13" s="127" t="e">
        <f>1/$J$16</f>
        <v>#DIV/0!</v>
      </c>
      <c r="V13" s="139"/>
      <c r="W13" s="35" t="e">
        <f>IF(Q13=1,0,S13*U13)</f>
        <v>#VALUE!</v>
      </c>
      <c r="Y13" s="366"/>
      <c r="Z13" s="366"/>
      <c r="AG13" s="359" t="s">
        <v>1693</v>
      </c>
      <c r="AH13" s="359"/>
      <c r="AI13" s="359"/>
      <c r="AJ13" s="359"/>
      <c r="AK13" s="359"/>
      <c r="AL13" s="359"/>
      <c r="AM13" s="359"/>
    </row>
    <row r="14" spans="2:39" ht="44.25" customHeight="1" x14ac:dyDescent="0.25">
      <c r="B14" s="288" t="s">
        <v>575</v>
      </c>
      <c r="C14" s="144" t="s">
        <v>576</v>
      </c>
      <c r="D14" s="115"/>
      <c r="E14" s="272" t="s">
        <v>577</v>
      </c>
      <c r="F14" s="115"/>
      <c r="G14" s="115"/>
      <c r="H14" s="152"/>
      <c r="I14" s="152"/>
      <c r="J14" s="124">
        <f>SUM(K14:P14)</f>
        <v>0</v>
      </c>
      <c r="K14" s="122"/>
      <c r="L14" s="122"/>
      <c r="M14" s="122"/>
      <c r="N14" s="122"/>
      <c r="O14" s="123"/>
      <c r="P14" s="122"/>
      <c r="Q14" s="123"/>
      <c r="S14" s="125" t="str">
        <f>IF(SUM(K14:P14)=1,((K14*0)+(L14*20)+(M14*40)+(N14*60)+(O14*80)+(P14*100)),"")</f>
        <v/>
      </c>
      <c r="T14" s="147"/>
      <c r="U14" s="127" t="e">
        <f>1/$J$16</f>
        <v>#DIV/0!</v>
      </c>
      <c r="V14" s="139"/>
      <c r="W14" s="35" t="e">
        <f>IF(Q14=1,0,S14*U14)</f>
        <v>#VALUE!</v>
      </c>
      <c r="Y14" s="360"/>
      <c r="Z14" s="360"/>
    </row>
    <row r="15" spans="2:39" x14ac:dyDescent="0.25">
      <c r="C15" s="152"/>
    </row>
    <row r="16" spans="2:39" x14ac:dyDescent="0.25">
      <c r="C16" s="152"/>
      <c r="I16" s="150">
        <f>SUM(I10:I14)</f>
        <v>0</v>
      </c>
      <c r="J16" s="150">
        <f>SUM(J10:J14)</f>
        <v>0</v>
      </c>
      <c r="R16" s="118" t="s">
        <v>578</v>
      </c>
      <c r="S16" s="129">
        <f>SUMIF(I16,3-U18,V16)</f>
        <v>0</v>
      </c>
      <c r="V16" s="171" t="e">
        <f>SUM(V10:V14)</f>
        <v>#VALUE!</v>
      </c>
      <c r="W16" s="171" t="e">
        <f>SUM(W10:W14)</f>
        <v>#VALUE!</v>
      </c>
    </row>
    <row r="17" spans="3:32" x14ac:dyDescent="0.25">
      <c r="C17" s="152"/>
      <c r="R17" s="118" t="s">
        <v>579</v>
      </c>
      <c r="S17" s="129">
        <f>SUMIF(J16,5-U19,W16)</f>
        <v>0</v>
      </c>
      <c r="X17" s="128"/>
    </row>
    <row r="18" spans="3:32" x14ac:dyDescent="0.25">
      <c r="C18" s="152"/>
      <c r="T18" s="150" t="s">
        <v>586</v>
      </c>
      <c r="U18" s="150">
        <f>SUM(Q10,Q11,,Q12)</f>
        <v>0</v>
      </c>
      <c r="X18" s="128"/>
    </row>
    <row r="19" spans="3:32" x14ac:dyDescent="0.25">
      <c r="C19" s="152"/>
      <c r="T19" s="150" t="s">
        <v>587</v>
      </c>
      <c r="U19" s="150">
        <f>SUM(Q10:Q14)</f>
        <v>0</v>
      </c>
    </row>
    <row r="20" spans="3:32" ht="13.5" customHeight="1" x14ac:dyDescent="0.25">
      <c r="C20" s="152"/>
    </row>
    <row r="21" spans="3:32" x14ac:dyDescent="0.25">
      <c r="C21" s="152"/>
    </row>
    <row r="28" spans="3:32" ht="22.5" customHeight="1" x14ac:dyDescent="0.25">
      <c r="AA28" s="151"/>
      <c r="AB28" s="151"/>
      <c r="AC28" s="151"/>
    </row>
    <row r="30" spans="3:32" ht="15" customHeight="1" x14ac:dyDescent="0.25">
      <c r="AA30" s="151"/>
      <c r="AB30" s="151"/>
      <c r="AC30" s="151"/>
      <c r="AD30" s="151"/>
      <c r="AE30" s="151"/>
      <c r="AF30" s="151"/>
    </row>
  </sheetData>
  <sheetProtection formatCells="0" formatColumns="0" formatRows="0" insertColumns="0" insertRows="0" insertHyperlinks="0" deleteColumns="0" deleteRows="0" sort="0" autoFilter="0" pivotTables="0"/>
  <mergeCells count="20">
    <mergeCell ref="AG7:AM8"/>
    <mergeCell ref="AG12:AM12"/>
    <mergeCell ref="AG11:AM11"/>
    <mergeCell ref="AG10:AM10"/>
    <mergeCell ref="AG13:AM13"/>
    <mergeCell ref="C1:U1"/>
    <mergeCell ref="C2:U2"/>
    <mergeCell ref="C3:U3"/>
    <mergeCell ref="I7:Q7"/>
    <mergeCell ref="K5:AC5"/>
    <mergeCell ref="C6:R6"/>
    <mergeCell ref="Y12:Z12"/>
    <mergeCell ref="Y13:Z13"/>
    <mergeCell ref="Y14:Z14"/>
    <mergeCell ref="E7:E8"/>
    <mergeCell ref="C7:C8"/>
    <mergeCell ref="S7:U7"/>
    <mergeCell ref="Y10:Z10"/>
    <mergeCell ref="Y11:Z11"/>
    <mergeCell ref="G7:G8"/>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zoomScale="70" zoomScaleNormal="70" workbookViewId="0">
      <selection activeCell="C118" sqref="C118"/>
    </sheetView>
  </sheetViews>
  <sheetFormatPr defaultColWidth="11.42578125" defaultRowHeight="12.75" x14ac:dyDescent="0.25"/>
  <cols>
    <col min="1" max="1" width="4.85546875" style="50" customWidth="1"/>
    <col min="2" max="2" width="23.28515625" style="50" customWidth="1"/>
    <col min="3" max="3" width="75" style="50" customWidth="1"/>
    <col min="4" max="4" width="14" style="50" hidden="1" customWidth="1"/>
    <col min="5" max="5" width="28.7109375" style="50" customWidth="1"/>
    <col min="6" max="6" width="20.85546875" style="50" customWidth="1"/>
    <col min="7" max="7" width="10" style="50" customWidth="1"/>
    <col min="8" max="8" width="14.42578125" style="50" customWidth="1"/>
    <col min="9" max="20" width="11.42578125" style="50" customWidth="1"/>
    <col min="21" max="21" width="14.42578125" style="50" customWidth="1"/>
    <col min="22" max="16384" width="11.42578125" style="50"/>
  </cols>
  <sheetData>
    <row r="1" spans="2:22" ht="19.5" customHeight="1" thickBot="1" x14ac:dyDescent="0.3">
      <c r="V1" s="51"/>
    </row>
    <row r="2" spans="2:22" ht="28.5" customHeight="1" thickBot="1" x14ac:dyDescent="0.3">
      <c r="B2" s="377" t="s">
        <v>588</v>
      </c>
      <c r="C2" s="378"/>
      <c r="D2" s="378"/>
      <c r="E2" s="378"/>
      <c r="F2" s="378"/>
      <c r="G2" s="379"/>
      <c r="I2" s="52"/>
      <c r="J2" s="52"/>
      <c r="K2" s="52"/>
      <c r="L2" s="52"/>
      <c r="M2" s="52"/>
      <c r="N2" s="52"/>
      <c r="O2" s="52"/>
      <c r="P2" s="52"/>
      <c r="Q2" s="52"/>
      <c r="R2" s="52"/>
      <c r="S2" s="52"/>
      <c r="T2" s="52"/>
      <c r="U2" s="30"/>
      <c r="V2" s="51"/>
    </row>
    <row r="3" spans="2:22" s="31" customFormat="1" ht="15.75" customHeight="1" thickBot="1" x14ac:dyDescent="0.3">
      <c r="B3" s="64"/>
      <c r="C3" s="64"/>
      <c r="D3" s="64"/>
      <c r="E3" s="64"/>
      <c r="F3" s="64"/>
      <c r="G3" s="64"/>
      <c r="I3" s="65"/>
      <c r="J3" s="65"/>
      <c r="K3" s="65"/>
      <c r="L3" s="65"/>
      <c r="M3" s="65"/>
      <c r="N3" s="65"/>
      <c r="O3" s="65"/>
      <c r="P3" s="65"/>
      <c r="Q3" s="65"/>
      <c r="R3" s="65"/>
      <c r="S3" s="65"/>
      <c r="T3" s="65"/>
      <c r="U3" s="36"/>
    </row>
    <row r="4" spans="2:22" ht="25.5" customHeight="1" thickBot="1" x14ac:dyDescent="0.3">
      <c r="B4" s="380" t="s">
        <v>589</v>
      </c>
      <c r="C4" s="381"/>
      <c r="D4" s="381"/>
      <c r="E4" s="381"/>
      <c r="F4" s="381"/>
      <c r="G4" s="68" t="s">
        <v>590</v>
      </c>
      <c r="V4" s="51"/>
    </row>
    <row r="5" spans="2:22" ht="18" customHeight="1" x14ac:dyDescent="0.25">
      <c r="B5" s="95" t="s">
        <v>591</v>
      </c>
      <c r="C5" s="104" t="s">
        <v>592</v>
      </c>
      <c r="D5" s="104"/>
      <c r="E5" s="104"/>
      <c r="F5" s="104"/>
      <c r="G5" s="66">
        <f>'D1'!T49</f>
        <v>0</v>
      </c>
      <c r="V5" s="51"/>
    </row>
    <row r="6" spans="2:22" ht="18" customHeight="1" thickBot="1" x14ac:dyDescent="0.3">
      <c r="B6" s="97" t="s">
        <v>593</v>
      </c>
      <c r="C6" s="105" t="s">
        <v>594</v>
      </c>
      <c r="D6" s="105"/>
      <c r="E6" s="105"/>
      <c r="F6" s="105"/>
      <c r="G6" s="67">
        <f>'D1'!T50</f>
        <v>0</v>
      </c>
      <c r="V6" s="51"/>
    </row>
    <row r="7" spans="2:22" ht="18" customHeight="1" thickBot="1" x14ac:dyDescent="0.3">
      <c r="B7" s="53"/>
      <c r="C7" s="54"/>
      <c r="D7" s="54"/>
      <c r="E7" s="55"/>
      <c r="F7" s="56"/>
      <c r="G7" s="55"/>
      <c r="V7" s="51"/>
    </row>
    <row r="8" spans="2:22" ht="28.5" customHeight="1" thickBot="1" x14ac:dyDescent="0.3">
      <c r="B8" s="380" t="s">
        <v>595</v>
      </c>
      <c r="C8" s="381"/>
      <c r="D8" s="381"/>
      <c r="E8" s="381"/>
      <c r="F8" s="381"/>
      <c r="G8" s="68" t="s">
        <v>596</v>
      </c>
      <c r="V8" s="51"/>
    </row>
    <row r="9" spans="2:22" ht="18" customHeight="1" x14ac:dyDescent="0.25">
      <c r="B9" s="95" t="s">
        <v>597</v>
      </c>
      <c r="C9" s="104" t="s">
        <v>598</v>
      </c>
      <c r="D9" s="104"/>
      <c r="E9" s="104"/>
      <c r="F9" s="104"/>
      <c r="G9" s="69">
        <f>'D2'!T24</f>
        <v>0</v>
      </c>
      <c r="V9" s="51"/>
    </row>
    <row r="10" spans="2:22" ht="21" customHeight="1" thickBot="1" x14ac:dyDescent="0.3">
      <c r="B10" s="97" t="s">
        <v>599</v>
      </c>
      <c r="C10" s="105" t="s">
        <v>600</v>
      </c>
      <c r="D10" s="105"/>
      <c r="E10" s="105"/>
      <c r="F10" s="105"/>
      <c r="G10" s="70">
        <f>'D2'!T25</f>
        <v>0</v>
      </c>
      <c r="I10" s="56"/>
      <c r="J10" s="56"/>
      <c r="K10" s="56"/>
      <c r="L10" s="56"/>
      <c r="M10" s="56"/>
      <c r="N10" s="56"/>
      <c r="O10" s="56"/>
      <c r="P10" s="56"/>
      <c r="Q10" s="56"/>
      <c r="R10" s="56"/>
      <c r="S10" s="56"/>
      <c r="T10" s="56"/>
      <c r="U10" s="39"/>
      <c r="V10" s="51"/>
    </row>
    <row r="11" spans="2:22" ht="25.5" customHeight="1" thickBot="1" x14ac:dyDescent="0.3">
      <c r="B11" s="53"/>
      <c r="C11" s="54"/>
      <c r="D11" s="54"/>
      <c r="E11" s="55"/>
      <c r="F11" s="56"/>
      <c r="G11" s="55"/>
      <c r="U11" s="39"/>
      <c r="V11" s="51"/>
    </row>
    <row r="12" spans="2:22" ht="29.25" customHeight="1" thickBot="1" x14ac:dyDescent="0.3">
      <c r="B12" s="382" t="s">
        <v>601</v>
      </c>
      <c r="C12" s="383"/>
      <c r="D12" s="383"/>
      <c r="E12" s="383"/>
      <c r="F12" s="383"/>
      <c r="G12" s="94" t="s">
        <v>602</v>
      </c>
      <c r="U12" s="39"/>
      <c r="V12" s="51"/>
    </row>
    <row r="13" spans="2:22" ht="18" customHeight="1" x14ac:dyDescent="0.25">
      <c r="B13" s="95" t="s">
        <v>603</v>
      </c>
      <c r="C13" s="106" t="s">
        <v>604</v>
      </c>
      <c r="D13" s="106"/>
      <c r="E13" s="106"/>
      <c r="F13" s="106"/>
      <c r="G13" s="96">
        <f>'D3'!S30</f>
        <v>0</v>
      </c>
      <c r="U13" s="42"/>
      <c r="V13" s="51"/>
    </row>
    <row r="14" spans="2:22" ht="18" customHeight="1" thickBot="1" x14ac:dyDescent="0.3">
      <c r="B14" s="97" t="s">
        <v>605</v>
      </c>
      <c r="C14" s="107" t="s">
        <v>606</v>
      </c>
      <c r="D14" s="107"/>
      <c r="E14" s="107"/>
      <c r="F14" s="107"/>
      <c r="G14" s="98">
        <f>'D3'!S31</f>
        <v>0</v>
      </c>
      <c r="V14" s="51"/>
    </row>
    <row r="15" spans="2:22" ht="18.75" customHeight="1" thickBot="1" x14ac:dyDescent="0.3">
      <c r="B15" s="53"/>
      <c r="C15" s="54"/>
      <c r="D15" s="54"/>
      <c r="E15" s="55"/>
      <c r="F15" s="56"/>
      <c r="G15" s="55"/>
      <c r="V15" s="51"/>
    </row>
    <row r="16" spans="2:22" ht="33" customHeight="1" thickBot="1" x14ac:dyDescent="0.3">
      <c r="B16" s="380" t="s">
        <v>607</v>
      </c>
      <c r="C16" s="381"/>
      <c r="D16" s="381"/>
      <c r="E16" s="381"/>
      <c r="F16" s="381"/>
      <c r="G16" s="68" t="s">
        <v>608</v>
      </c>
      <c r="V16" s="51"/>
    </row>
    <row r="17" spans="2:22" ht="18" customHeight="1" x14ac:dyDescent="0.25">
      <c r="B17" s="95" t="s">
        <v>609</v>
      </c>
      <c r="C17" s="104" t="s">
        <v>610</v>
      </c>
      <c r="D17" s="104"/>
      <c r="E17" s="104"/>
      <c r="F17" s="104"/>
      <c r="G17" s="66">
        <f>'D4'!T28</f>
        <v>0</v>
      </c>
      <c r="V17" s="51"/>
    </row>
    <row r="18" spans="2:22" ht="18" customHeight="1" thickBot="1" x14ac:dyDescent="0.3">
      <c r="B18" s="97" t="s">
        <v>611</v>
      </c>
      <c r="C18" s="105" t="s">
        <v>612</v>
      </c>
      <c r="D18" s="105"/>
      <c r="E18" s="105"/>
      <c r="F18" s="105"/>
      <c r="G18" s="67">
        <f>'D4'!T29</f>
        <v>0</v>
      </c>
      <c r="V18" s="51"/>
    </row>
    <row r="19" spans="2:22" ht="18" customHeight="1" thickBot="1" x14ac:dyDescent="0.3">
      <c r="B19" s="53"/>
      <c r="C19" s="54"/>
      <c r="D19" s="54"/>
      <c r="E19" s="55"/>
      <c r="F19" s="56"/>
      <c r="G19" s="55"/>
      <c r="V19" s="51"/>
    </row>
    <row r="20" spans="2:22" ht="27.75" customHeight="1" thickBot="1" x14ac:dyDescent="0.3">
      <c r="B20" s="380" t="s">
        <v>613</v>
      </c>
      <c r="C20" s="381"/>
      <c r="D20" s="381"/>
      <c r="E20" s="381"/>
      <c r="F20" s="381"/>
      <c r="G20" s="68" t="s">
        <v>614</v>
      </c>
      <c r="V20" s="51"/>
    </row>
    <row r="21" spans="2:22" ht="18" customHeight="1" x14ac:dyDescent="0.25">
      <c r="B21" s="95" t="s">
        <v>615</v>
      </c>
      <c r="C21" s="104" t="s">
        <v>616</v>
      </c>
      <c r="D21" s="104"/>
      <c r="E21" s="104"/>
      <c r="F21" s="104"/>
      <c r="G21" s="66">
        <f>'D5'!T62</f>
        <v>0</v>
      </c>
      <c r="V21" s="51"/>
    </row>
    <row r="22" spans="2:22" ht="18" customHeight="1" thickBot="1" x14ac:dyDescent="0.3">
      <c r="B22" s="97" t="s">
        <v>617</v>
      </c>
      <c r="C22" s="105" t="s">
        <v>618</v>
      </c>
      <c r="D22" s="105"/>
      <c r="E22" s="105"/>
      <c r="F22" s="105"/>
      <c r="G22" s="67">
        <f>'D5'!T63</f>
        <v>0</v>
      </c>
      <c r="V22" s="51"/>
    </row>
    <row r="23" spans="2:22" ht="18" customHeight="1" thickBot="1" x14ac:dyDescent="0.3">
      <c r="B23" s="53"/>
      <c r="C23" s="54"/>
      <c r="D23" s="54"/>
      <c r="E23" s="55"/>
      <c r="F23" s="56"/>
      <c r="G23" s="55"/>
      <c r="V23" s="51"/>
    </row>
    <row r="24" spans="2:22" ht="27.75" customHeight="1" thickBot="1" x14ac:dyDescent="0.3">
      <c r="B24" s="380" t="s">
        <v>619</v>
      </c>
      <c r="C24" s="381"/>
      <c r="D24" s="381"/>
      <c r="E24" s="381"/>
      <c r="F24" s="381"/>
      <c r="G24" s="68" t="s">
        <v>620</v>
      </c>
      <c r="V24" s="51"/>
    </row>
    <row r="25" spans="2:22" ht="18" customHeight="1" x14ac:dyDescent="0.25">
      <c r="B25" s="95" t="s">
        <v>621</v>
      </c>
      <c r="C25" s="104" t="s">
        <v>622</v>
      </c>
      <c r="D25" s="104"/>
      <c r="E25" s="104"/>
      <c r="F25" s="104"/>
      <c r="G25" s="66">
        <f>'D6'!S19</f>
        <v>0</v>
      </c>
      <c r="V25" s="51"/>
    </row>
    <row r="26" spans="2:22" ht="18" customHeight="1" thickBot="1" x14ac:dyDescent="0.3">
      <c r="B26" s="97" t="s">
        <v>623</v>
      </c>
      <c r="C26" s="105" t="s">
        <v>624</v>
      </c>
      <c r="D26" s="105"/>
      <c r="E26" s="105"/>
      <c r="F26" s="105"/>
      <c r="G26" s="67">
        <f>'D6'!S20</f>
        <v>0</v>
      </c>
      <c r="V26" s="51"/>
    </row>
    <row r="27" spans="2:22" ht="18" customHeight="1" thickBot="1" x14ac:dyDescent="0.3">
      <c r="B27" s="57"/>
      <c r="C27" s="58"/>
      <c r="D27" s="58"/>
      <c r="E27" s="59"/>
      <c r="F27" s="61"/>
      <c r="G27" s="60"/>
      <c r="V27" s="51"/>
    </row>
    <row r="28" spans="2:22" ht="26.25" customHeight="1" thickBot="1" x14ac:dyDescent="0.3">
      <c r="B28" s="380" t="s">
        <v>625</v>
      </c>
      <c r="C28" s="381"/>
      <c r="D28" s="381"/>
      <c r="E28" s="381"/>
      <c r="F28" s="381"/>
      <c r="G28" s="68" t="s">
        <v>626</v>
      </c>
      <c r="V28" s="51"/>
    </row>
    <row r="29" spans="2:22" ht="18" customHeight="1" x14ac:dyDescent="0.25">
      <c r="B29" s="95" t="s">
        <v>627</v>
      </c>
      <c r="C29" s="104" t="s">
        <v>628</v>
      </c>
      <c r="D29" s="104"/>
      <c r="E29" s="104"/>
      <c r="F29" s="104"/>
      <c r="G29" s="66">
        <f>'D7'!S16</f>
        <v>0</v>
      </c>
      <c r="V29" s="51"/>
    </row>
    <row r="30" spans="2:22" ht="24.75" customHeight="1" thickBot="1" x14ac:dyDescent="0.3">
      <c r="B30" s="97" t="s">
        <v>629</v>
      </c>
      <c r="C30" s="105" t="s">
        <v>630</v>
      </c>
      <c r="D30" s="105"/>
      <c r="E30" s="105"/>
      <c r="F30" s="105"/>
      <c r="G30" s="67">
        <f>'D7'!S17</f>
        <v>0</v>
      </c>
      <c r="H30" s="62"/>
      <c r="V30" s="51"/>
    </row>
    <row r="31" spans="2:22" ht="28.5" customHeight="1" thickBot="1" x14ac:dyDescent="0.3">
      <c r="B31" s="63"/>
      <c r="C31" s="54"/>
      <c r="D31" s="54"/>
      <c r="E31" s="55"/>
      <c r="F31" s="56"/>
      <c r="G31" s="55"/>
      <c r="H31" s="87"/>
      <c r="V31" s="51"/>
    </row>
    <row r="32" spans="2:22" ht="20.25" customHeight="1" thickBot="1" x14ac:dyDescent="0.3">
      <c r="B32" s="390" t="s">
        <v>631</v>
      </c>
      <c r="C32" s="391"/>
      <c r="D32" s="276"/>
      <c r="E32" s="392">
        <f>AVERAGE(G5,G9,G13,G17,G21,G25,G29)</f>
        <v>0</v>
      </c>
      <c r="F32" s="392"/>
      <c r="G32" s="393"/>
      <c r="H32" s="87" t="e">
        <f>_xlfn.NUMBERVALUE(#REF!)</f>
        <v>#REF!</v>
      </c>
      <c r="V32" s="51"/>
    </row>
    <row r="33" spans="2:22" ht="18" customHeight="1" x14ac:dyDescent="0.25">
      <c r="E33" s="55"/>
      <c r="F33" s="56"/>
      <c r="G33" s="55"/>
      <c r="H33" s="87" t="e">
        <f>_xlfn.NUMBERVALUE(#REF!)</f>
        <v>#REF!</v>
      </c>
      <c r="V33" s="51"/>
    </row>
    <row r="34" spans="2:22" ht="36" customHeight="1" x14ac:dyDescent="0.25">
      <c r="E34" s="369" t="s">
        <v>632</v>
      </c>
      <c r="F34" s="370"/>
      <c r="G34" s="169">
        <f>G5</f>
        <v>0</v>
      </c>
      <c r="V34" s="51"/>
    </row>
    <row r="35" spans="2:22" ht="33" customHeight="1" x14ac:dyDescent="0.25">
      <c r="E35" s="369" t="s">
        <v>633</v>
      </c>
      <c r="F35" s="370"/>
      <c r="G35" s="170">
        <f>G9</f>
        <v>0</v>
      </c>
      <c r="V35" s="51"/>
    </row>
    <row r="36" spans="2:22" ht="28.5" customHeight="1" x14ac:dyDescent="0.25">
      <c r="E36" s="369" t="s">
        <v>634</v>
      </c>
      <c r="F36" s="370"/>
      <c r="G36" s="169">
        <f>G13</f>
        <v>0</v>
      </c>
    </row>
    <row r="37" spans="2:22" ht="27" customHeight="1" x14ac:dyDescent="0.25">
      <c r="E37" s="371" t="s">
        <v>635</v>
      </c>
      <c r="F37" s="372"/>
      <c r="G37" s="169">
        <f>G17</f>
        <v>0</v>
      </c>
    </row>
    <row r="38" spans="2:22" ht="30" customHeight="1" x14ac:dyDescent="0.25">
      <c r="E38" s="369" t="s">
        <v>636</v>
      </c>
      <c r="F38" s="370"/>
      <c r="G38" s="169">
        <f>G21</f>
        <v>0</v>
      </c>
    </row>
    <row r="39" spans="2:22" ht="24.75" customHeight="1" x14ac:dyDescent="0.25">
      <c r="E39" s="369" t="s">
        <v>637</v>
      </c>
      <c r="F39" s="370"/>
      <c r="G39" s="169">
        <f>G25</f>
        <v>0</v>
      </c>
    </row>
    <row r="40" spans="2:22" ht="27.75" customHeight="1" x14ac:dyDescent="0.25">
      <c r="E40" s="369" t="s">
        <v>638</v>
      </c>
      <c r="F40" s="370"/>
      <c r="G40" s="169">
        <f>G29</f>
        <v>0</v>
      </c>
    </row>
    <row r="41" spans="2:22" ht="21" customHeight="1" x14ac:dyDescent="0.25">
      <c r="E41" s="55"/>
      <c r="F41" s="56"/>
      <c r="G41"/>
      <c r="H41"/>
    </row>
    <row r="42" spans="2:22" ht="28.5" customHeight="1" x14ac:dyDescent="0.25">
      <c r="E42" s="55"/>
      <c r="F42" s="56"/>
      <c r="G42"/>
      <c r="H42"/>
    </row>
    <row r="43" spans="2:22" ht="12" customHeight="1" thickBot="1" x14ac:dyDescent="0.3">
      <c r="I43" s="56"/>
      <c r="J43" s="56"/>
      <c r="K43" s="56"/>
      <c r="L43" s="56"/>
      <c r="M43" s="56"/>
      <c r="N43" s="56"/>
      <c r="O43" s="56"/>
      <c r="P43" s="56"/>
      <c r="Q43" s="56"/>
      <c r="R43" s="56"/>
      <c r="S43" s="56"/>
      <c r="T43" s="56"/>
    </row>
    <row r="44" spans="2:22" ht="20.25" customHeight="1" thickBot="1" x14ac:dyDescent="0.3">
      <c r="B44" s="390" t="s">
        <v>639</v>
      </c>
      <c r="C44" s="391"/>
      <c r="D44" s="276"/>
      <c r="E44" s="392">
        <f>AVERAGE(G6,G10,G14,G18,G22,G26,G30)</f>
        <v>0</v>
      </c>
      <c r="F44" s="392"/>
      <c r="G44" s="393"/>
      <c r="I44" s="56"/>
      <c r="J44" s="56"/>
      <c r="K44" s="56"/>
      <c r="L44" s="56"/>
      <c r="M44" s="56"/>
      <c r="N44" s="56"/>
      <c r="O44" s="56"/>
      <c r="P44" s="56"/>
      <c r="Q44" s="56"/>
      <c r="R44" s="56"/>
      <c r="S44" s="56"/>
      <c r="T44" s="56"/>
    </row>
    <row r="45" spans="2:22" ht="12" customHeight="1" x14ac:dyDescent="0.25">
      <c r="E45" s="55"/>
      <c r="F45" s="56"/>
      <c r="G45" s="55"/>
      <c r="I45" s="56"/>
      <c r="J45" s="56"/>
      <c r="K45" s="56"/>
      <c r="L45" s="56"/>
      <c r="M45" s="56"/>
      <c r="N45" s="56"/>
      <c r="O45" s="56"/>
      <c r="P45" s="56"/>
      <c r="Q45" s="56"/>
      <c r="R45" s="56"/>
      <c r="S45" s="56"/>
      <c r="T45" s="56"/>
    </row>
    <row r="46" spans="2:22" ht="30" customHeight="1" x14ac:dyDescent="0.25">
      <c r="E46" s="369" t="s">
        <v>640</v>
      </c>
      <c r="F46" s="370"/>
      <c r="G46" s="169">
        <f>G6</f>
        <v>0</v>
      </c>
    </row>
    <row r="47" spans="2:22" ht="30" customHeight="1" x14ac:dyDescent="0.25">
      <c r="E47" s="369" t="s">
        <v>641</v>
      </c>
      <c r="F47" s="370"/>
      <c r="G47" s="170">
        <f>G10</f>
        <v>0</v>
      </c>
    </row>
    <row r="48" spans="2:22" ht="25.5" customHeight="1" x14ac:dyDescent="0.25">
      <c r="E48" s="369" t="s">
        <v>642</v>
      </c>
      <c r="F48" s="370"/>
      <c r="G48" s="169">
        <f>G14</f>
        <v>0</v>
      </c>
    </row>
    <row r="49" spans="1:9" ht="25.5" customHeight="1" x14ac:dyDescent="0.25">
      <c r="E49" s="371" t="s">
        <v>643</v>
      </c>
      <c r="F49" s="372"/>
      <c r="G49" s="169">
        <f>G18</f>
        <v>0</v>
      </c>
    </row>
    <row r="50" spans="1:9" ht="28.5" customHeight="1" x14ac:dyDescent="0.25">
      <c r="E50" s="369" t="s">
        <v>644</v>
      </c>
      <c r="F50" s="370"/>
      <c r="G50" s="169">
        <f>G22</f>
        <v>0</v>
      </c>
    </row>
    <row r="51" spans="1:9" ht="26.25" customHeight="1" x14ac:dyDescent="0.25">
      <c r="E51" s="369" t="s">
        <v>645</v>
      </c>
      <c r="F51" s="370"/>
      <c r="G51" s="169">
        <f>G26</f>
        <v>0</v>
      </c>
    </row>
    <row r="52" spans="1:9" ht="30" customHeight="1" x14ac:dyDescent="0.25">
      <c r="E52" s="369" t="s">
        <v>646</v>
      </c>
      <c r="F52" s="370"/>
      <c r="G52" s="169">
        <f>G30</f>
        <v>0</v>
      </c>
    </row>
    <row r="53" spans="1:9" ht="15" x14ac:dyDescent="0.25">
      <c r="E53" s="55"/>
      <c r="F53" s="56"/>
      <c r="G53" s="150"/>
    </row>
    <row r="60" spans="1:9" ht="23.25" x14ac:dyDescent="0.25">
      <c r="B60" s="384" t="s">
        <v>647</v>
      </c>
      <c r="C60" s="384"/>
      <c r="D60" s="384"/>
      <c r="E60" s="384"/>
      <c r="F60" s="384"/>
      <c r="G60" s="384"/>
      <c r="H60" s="384"/>
      <c r="I60" s="384"/>
    </row>
    <row r="61" spans="1:9" ht="15" x14ac:dyDescent="0.25">
      <c r="A61" s="187"/>
      <c r="B61" s="293"/>
      <c r="C61" s="293"/>
      <c r="D61" s="293"/>
      <c r="E61" s="293"/>
      <c r="F61" s="286"/>
      <c r="G61" s="294"/>
      <c r="H61" s="294"/>
      <c r="I61" s="51"/>
    </row>
    <row r="62" spans="1:9" ht="31.5" customHeight="1" x14ac:dyDescent="0.25">
      <c r="A62" s="187"/>
      <c r="B62" s="414" t="s">
        <v>648</v>
      </c>
      <c r="C62" s="414"/>
      <c r="D62" s="414"/>
      <c r="E62" s="414"/>
      <c r="F62" s="414"/>
      <c r="G62" s="414"/>
      <c r="H62" s="414"/>
      <c r="I62" s="414"/>
    </row>
    <row r="63" spans="1:9" ht="15" x14ac:dyDescent="0.25">
      <c r="A63" s="187"/>
      <c r="B63" s="188"/>
      <c r="C63" s="188"/>
      <c r="D63" s="188"/>
      <c r="E63" s="188"/>
      <c r="F63" s="188"/>
      <c r="G63" s="187"/>
      <c r="H63" s="187"/>
    </row>
    <row r="64" spans="1:9" ht="15" x14ac:dyDescent="0.25">
      <c r="A64" s="187"/>
      <c r="B64" s="188"/>
      <c r="C64" s="188"/>
      <c r="D64" s="188"/>
      <c r="E64" s="188"/>
      <c r="F64" s="188"/>
      <c r="G64" s="187"/>
      <c r="H64" s="187"/>
    </row>
    <row r="65" spans="1:9" ht="15" x14ac:dyDescent="0.25">
      <c r="A65" s="187"/>
      <c r="B65" s="188"/>
      <c r="C65" s="188"/>
      <c r="D65" s="188"/>
      <c r="E65" s="188"/>
      <c r="F65" s="188"/>
      <c r="G65" s="187"/>
      <c r="H65" s="187"/>
    </row>
    <row r="66" spans="1:9" ht="15" x14ac:dyDescent="0.25">
      <c r="A66" s="187"/>
      <c r="B66" s="188"/>
      <c r="C66" s="188"/>
      <c r="D66" s="188"/>
      <c r="E66" s="188"/>
      <c r="F66" s="188"/>
      <c r="G66" s="187"/>
      <c r="H66" s="187"/>
    </row>
    <row r="67" spans="1:9" ht="15" x14ac:dyDescent="0.25">
      <c r="A67" s="187"/>
      <c r="B67" s="188"/>
      <c r="C67" s="188"/>
      <c r="D67" s="188"/>
      <c r="E67" s="188"/>
      <c r="F67" s="188"/>
      <c r="G67" s="187"/>
      <c r="H67" s="187"/>
    </row>
    <row r="68" spans="1:9" ht="15" x14ac:dyDescent="0.25">
      <c r="A68" s="187"/>
      <c r="B68" s="188"/>
      <c r="C68" s="188"/>
      <c r="D68" s="188"/>
      <c r="E68" s="188"/>
      <c r="F68" s="188"/>
      <c r="G68" s="187"/>
      <c r="H68" s="187"/>
    </row>
    <row r="69" spans="1:9" ht="15" x14ac:dyDescent="0.25">
      <c r="A69" s="187"/>
      <c r="B69" s="188"/>
      <c r="C69" s="188"/>
      <c r="D69" s="188"/>
      <c r="E69" s="188"/>
      <c r="F69" s="188"/>
      <c r="G69" s="187"/>
      <c r="H69" s="187"/>
    </row>
    <row r="70" spans="1:9" ht="15" x14ac:dyDescent="0.25">
      <c r="A70" s="187"/>
      <c r="B70" s="188"/>
      <c r="C70" s="188"/>
      <c r="D70" s="188"/>
      <c r="E70" s="188"/>
      <c r="F70" s="188"/>
      <c r="G70" s="187"/>
      <c r="H70" s="187"/>
    </row>
    <row r="71" spans="1:9" ht="15" x14ac:dyDescent="0.25">
      <c r="A71" s="187"/>
      <c r="B71" s="188"/>
      <c r="C71" s="188"/>
      <c r="D71" s="188"/>
      <c r="E71" s="188"/>
      <c r="F71" s="188"/>
      <c r="G71" s="187"/>
      <c r="H71" s="187"/>
    </row>
    <row r="72" spans="1:9" ht="15" x14ac:dyDescent="0.25">
      <c r="A72" s="187"/>
      <c r="B72" s="188"/>
      <c r="C72" s="188"/>
      <c r="D72" s="188"/>
      <c r="E72" s="188"/>
      <c r="F72" s="188"/>
      <c r="G72" s="187"/>
      <c r="H72" s="187"/>
    </row>
    <row r="73" spans="1:9" ht="22.5" customHeight="1" x14ac:dyDescent="0.25">
      <c r="A73" s="187"/>
      <c r="B73" s="198"/>
      <c r="C73" s="199" t="s">
        <v>649</v>
      </c>
      <c r="D73" s="274"/>
      <c r="E73" s="200"/>
      <c r="F73" s="415" t="s">
        <v>650</v>
      </c>
      <c r="G73" s="415"/>
      <c r="H73" s="201"/>
      <c r="I73" s="199" t="s">
        <v>651</v>
      </c>
    </row>
    <row r="74" spans="1:9" ht="15.75" thickBot="1" x14ac:dyDescent="0.3">
      <c r="A74" s="187"/>
      <c r="B74" s="188"/>
      <c r="C74" s="286"/>
      <c r="D74" s="286"/>
      <c r="E74" s="286"/>
      <c r="F74" s="286"/>
      <c r="G74" s="187"/>
      <c r="H74" s="187"/>
    </row>
    <row r="75" spans="1:9" ht="59.25" customHeight="1" x14ac:dyDescent="0.25">
      <c r="A75" s="187"/>
      <c r="B75" s="385" t="s">
        <v>652</v>
      </c>
      <c r="C75" s="207" t="s">
        <v>653</v>
      </c>
      <c r="D75" s="277"/>
      <c r="E75" s="408"/>
      <c r="F75" s="408"/>
      <c r="G75" s="408"/>
      <c r="H75" s="408"/>
      <c r="I75" s="280"/>
    </row>
    <row r="76" spans="1:9" ht="63.75" customHeight="1" x14ac:dyDescent="0.25">
      <c r="A76" s="187"/>
      <c r="B76" s="386"/>
      <c r="C76" s="208" t="s">
        <v>654</v>
      </c>
      <c r="D76" s="278"/>
      <c r="E76" s="418"/>
      <c r="F76" s="418"/>
      <c r="G76" s="418"/>
      <c r="H76" s="418"/>
      <c r="I76" s="281"/>
    </row>
    <row r="77" spans="1:9" ht="30" x14ac:dyDescent="0.25">
      <c r="A77" s="187"/>
      <c r="B77" s="386"/>
      <c r="C77" s="202" t="s">
        <v>655</v>
      </c>
      <c r="D77" s="279"/>
      <c r="E77" s="419"/>
      <c r="F77" s="419"/>
      <c r="G77" s="419"/>
      <c r="H77" s="419"/>
      <c r="I77" s="281"/>
    </row>
    <row r="78" spans="1:9" ht="15" x14ac:dyDescent="0.25">
      <c r="A78" s="187"/>
      <c r="B78" s="386"/>
      <c r="C78" s="209"/>
      <c r="D78" s="210"/>
      <c r="E78" s="420"/>
      <c r="F78" s="420"/>
      <c r="G78" s="420"/>
      <c r="H78" s="420"/>
      <c r="I78" s="282"/>
    </row>
    <row r="79" spans="1:9" ht="39" customHeight="1" x14ac:dyDescent="0.25">
      <c r="A79" s="187"/>
      <c r="B79" s="386"/>
      <c r="C79" s="208" t="s">
        <v>656</v>
      </c>
      <c r="D79" s="278"/>
      <c r="E79" s="418"/>
      <c r="F79" s="418"/>
      <c r="G79" s="418"/>
      <c r="H79" s="418"/>
      <c r="I79" s="281"/>
    </row>
    <row r="80" spans="1:9" ht="35.25" customHeight="1" x14ac:dyDescent="0.25">
      <c r="A80" s="187"/>
      <c r="B80" s="386"/>
      <c r="C80" s="225" t="s">
        <v>657</v>
      </c>
      <c r="D80" s="232"/>
      <c r="E80" s="232"/>
      <c r="F80" s="232"/>
      <c r="G80" s="233"/>
      <c r="H80" s="233"/>
      <c r="I80" s="282"/>
    </row>
    <row r="81" spans="1:9" ht="36" customHeight="1" x14ac:dyDescent="0.25">
      <c r="A81" s="187"/>
      <c r="B81" s="386"/>
      <c r="C81" s="230" t="s">
        <v>658</v>
      </c>
      <c r="D81" s="231" t="s">
        <v>743</v>
      </c>
      <c r="E81" s="416" t="s">
        <v>659</v>
      </c>
      <c r="F81" s="416"/>
      <c r="G81" s="416"/>
      <c r="H81" s="416"/>
      <c r="I81" s="285" t="str">
        <f>'D5'!T12</f>
        <v/>
      </c>
    </row>
    <row r="82" spans="1:9" ht="43.5" customHeight="1" x14ac:dyDescent="0.25">
      <c r="A82" s="187"/>
      <c r="B82" s="386"/>
      <c r="C82" s="230" t="s">
        <v>660</v>
      </c>
      <c r="D82" s="231" t="s">
        <v>744</v>
      </c>
      <c r="E82" s="416" t="s">
        <v>661</v>
      </c>
      <c r="F82" s="416"/>
      <c r="G82" s="416"/>
      <c r="H82" s="416"/>
      <c r="I82" s="285" t="str">
        <f>'D1'!T30</f>
        <v/>
      </c>
    </row>
    <row r="83" spans="1:9" ht="26.25" customHeight="1" x14ac:dyDescent="0.25">
      <c r="A83" s="187"/>
      <c r="B83" s="386"/>
      <c r="C83" s="209" t="s">
        <v>662</v>
      </c>
      <c r="D83" s="211"/>
      <c r="E83" s="406"/>
      <c r="F83" s="406"/>
      <c r="G83" s="406"/>
      <c r="H83" s="406"/>
      <c r="I83" s="283"/>
    </row>
    <row r="84" spans="1:9" ht="36" customHeight="1" x14ac:dyDescent="0.25">
      <c r="A84" s="187"/>
      <c r="B84" s="386"/>
      <c r="C84" s="225" t="s">
        <v>663</v>
      </c>
      <c r="D84" s="227"/>
      <c r="E84" s="417"/>
      <c r="F84" s="417"/>
      <c r="G84" s="417"/>
      <c r="H84" s="417"/>
      <c r="I84" s="283"/>
    </row>
    <row r="85" spans="1:9" ht="44.25" customHeight="1" x14ac:dyDescent="0.25">
      <c r="A85" s="187"/>
      <c r="B85" s="386"/>
      <c r="C85" s="230" t="s">
        <v>664</v>
      </c>
      <c r="D85" s="231" t="s">
        <v>745</v>
      </c>
      <c r="E85" s="416" t="s">
        <v>665</v>
      </c>
      <c r="F85" s="416"/>
      <c r="G85" s="416"/>
      <c r="H85" s="416"/>
      <c r="I85" s="285" t="str">
        <f>'D5'!T30</f>
        <v/>
      </c>
    </row>
    <row r="86" spans="1:9" ht="51.75" customHeight="1" x14ac:dyDescent="0.25">
      <c r="A86" s="187"/>
      <c r="B86" s="386"/>
      <c r="C86" s="230" t="s">
        <v>666</v>
      </c>
      <c r="D86" s="231" t="s">
        <v>746</v>
      </c>
      <c r="E86" s="416" t="s">
        <v>667</v>
      </c>
      <c r="F86" s="416"/>
      <c r="G86" s="416"/>
      <c r="H86" s="416"/>
      <c r="I86" s="285" t="str">
        <f>'D5'!T29</f>
        <v/>
      </c>
    </row>
    <row r="87" spans="1:9" ht="46.5" customHeight="1" x14ac:dyDescent="0.25">
      <c r="A87" s="187"/>
      <c r="B87" s="386"/>
      <c r="C87" s="230" t="s">
        <v>668</v>
      </c>
      <c r="D87" s="231" t="s">
        <v>747</v>
      </c>
      <c r="E87" s="416" t="s">
        <v>669</v>
      </c>
      <c r="F87" s="416"/>
      <c r="G87" s="416"/>
      <c r="H87" s="416"/>
      <c r="I87" s="285" t="str">
        <f>'D1'!T25</f>
        <v/>
      </c>
    </row>
    <row r="88" spans="1:9" ht="15" x14ac:dyDescent="0.25">
      <c r="A88" s="187"/>
      <c r="B88" s="386"/>
      <c r="C88" s="202" t="s">
        <v>670</v>
      </c>
      <c r="D88" s="194"/>
      <c r="E88" s="409"/>
      <c r="F88" s="409"/>
      <c r="G88" s="409"/>
      <c r="H88" s="409"/>
      <c r="I88" s="283"/>
    </row>
    <row r="89" spans="1:9" ht="15" x14ac:dyDescent="0.25">
      <c r="A89" s="187"/>
      <c r="B89" s="386"/>
      <c r="C89" s="209"/>
      <c r="D89" s="211"/>
      <c r="E89" s="410"/>
      <c r="F89" s="410"/>
      <c r="G89" s="410"/>
      <c r="H89" s="410"/>
      <c r="I89" s="283"/>
    </row>
    <row r="90" spans="1:9" ht="15" x14ac:dyDescent="0.25">
      <c r="A90" s="187"/>
      <c r="B90" s="386"/>
      <c r="C90" s="208" t="s">
        <v>671</v>
      </c>
      <c r="D90" s="212"/>
      <c r="E90" s="411"/>
      <c r="F90" s="411"/>
      <c r="G90" s="411"/>
      <c r="H90" s="411"/>
      <c r="I90" s="283"/>
    </row>
    <row r="91" spans="1:9" ht="25.5" customHeight="1" x14ac:dyDescent="0.25">
      <c r="A91" s="187"/>
      <c r="B91" s="387"/>
      <c r="C91" s="218" t="s">
        <v>672</v>
      </c>
      <c r="D91" s="229"/>
      <c r="E91" s="412"/>
      <c r="F91" s="412"/>
      <c r="G91" s="412"/>
      <c r="H91" s="412"/>
      <c r="I91" s="283"/>
    </row>
    <row r="92" spans="1:9" ht="38.25" customHeight="1" x14ac:dyDescent="0.25">
      <c r="A92" s="187"/>
      <c r="B92" s="388" t="s">
        <v>673</v>
      </c>
      <c r="C92" s="221" t="s">
        <v>674</v>
      </c>
      <c r="D92" s="222" t="s">
        <v>748</v>
      </c>
      <c r="E92" s="376" t="s">
        <v>675</v>
      </c>
      <c r="F92" s="376"/>
      <c r="G92" s="376"/>
      <c r="H92" s="376"/>
      <c r="I92" s="285" t="str">
        <f>'D5'!T14</f>
        <v/>
      </c>
    </row>
    <row r="93" spans="1:9" ht="36" customHeight="1" x14ac:dyDescent="0.25">
      <c r="A93" s="187"/>
      <c r="B93" s="388"/>
      <c r="C93" s="209" t="s">
        <v>676</v>
      </c>
      <c r="D93" s="228"/>
      <c r="E93" s="421"/>
      <c r="F93" s="421"/>
      <c r="G93" s="421"/>
      <c r="H93" s="421"/>
      <c r="I93" s="283"/>
    </row>
    <row r="94" spans="1:9" ht="31.5" customHeight="1" x14ac:dyDescent="0.25">
      <c r="A94" s="187"/>
      <c r="B94" s="388"/>
      <c r="C94" s="208" t="s">
        <v>677</v>
      </c>
      <c r="D94" s="213"/>
      <c r="E94" s="407"/>
      <c r="F94" s="407"/>
      <c r="G94" s="407"/>
      <c r="H94" s="407"/>
      <c r="I94" s="283"/>
    </row>
    <row r="95" spans="1:9" ht="36" customHeight="1" x14ac:dyDescent="0.25">
      <c r="A95" s="187"/>
      <c r="B95" s="388"/>
      <c r="C95" s="225" t="s">
        <v>678</v>
      </c>
      <c r="D95" s="226"/>
      <c r="E95" s="412"/>
      <c r="F95" s="412"/>
      <c r="G95" s="412"/>
      <c r="H95" s="412"/>
      <c r="I95" s="283"/>
    </row>
    <row r="96" spans="1:9" ht="38.25" customHeight="1" x14ac:dyDescent="0.25">
      <c r="A96" s="187"/>
      <c r="B96" s="388"/>
      <c r="C96" s="204" t="s">
        <v>679</v>
      </c>
      <c r="D96" s="195" t="s">
        <v>749</v>
      </c>
      <c r="E96" s="375" t="s">
        <v>680</v>
      </c>
      <c r="F96" s="375"/>
      <c r="G96" s="375"/>
      <c r="H96" s="375"/>
      <c r="I96" s="285" t="str">
        <f>'D3'!S10</f>
        <v/>
      </c>
    </row>
    <row r="97" spans="1:10" ht="32.25" customHeight="1" x14ac:dyDescent="0.25">
      <c r="A97" s="187"/>
      <c r="B97" s="388"/>
      <c r="C97" s="221"/>
      <c r="D97" s="222" t="s">
        <v>750</v>
      </c>
      <c r="E97" s="413" t="s">
        <v>681</v>
      </c>
      <c r="F97" s="413"/>
      <c r="G97" s="413"/>
      <c r="H97" s="413"/>
      <c r="I97" s="285" t="str">
        <f>'D3'!S12</f>
        <v/>
      </c>
    </row>
    <row r="98" spans="1:10" ht="30.75" customHeight="1" x14ac:dyDescent="0.25">
      <c r="A98" s="187"/>
      <c r="B98" s="388"/>
      <c r="C98" s="204" t="s">
        <v>682</v>
      </c>
      <c r="D98" s="195" t="s">
        <v>751</v>
      </c>
      <c r="E98" s="375" t="s">
        <v>683</v>
      </c>
      <c r="F98" s="375"/>
      <c r="G98" s="375"/>
      <c r="H98" s="375"/>
      <c r="I98" s="285" t="str">
        <f>'D3'!S14</f>
        <v/>
      </c>
      <c r="J98" s="51"/>
    </row>
    <row r="99" spans="1:10" ht="39.75" customHeight="1" x14ac:dyDescent="0.25">
      <c r="A99" s="187"/>
      <c r="B99" s="388"/>
      <c r="C99" s="204"/>
      <c r="D99" s="195" t="s">
        <v>752</v>
      </c>
      <c r="E99" s="422" t="s">
        <v>684</v>
      </c>
      <c r="F99" s="422"/>
      <c r="G99" s="422"/>
      <c r="H99" s="422"/>
      <c r="I99" s="285" t="str">
        <f>'D3'!S26</f>
        <v/>
      </c>
      <c r="J99" s="51"/>
    </row>
    <row r="100" spans="1:10" ht="29.25" customHeight="1" x14ac:dyDescent="0.25">
      <c r="A100" s="187"/>
      <c r="B100" s="388"/>
      <c r="C100" s="204"/>
      <c r="D100" s="195" t="s">
        <v>753</v>
      </c>
      <c r="E100" s="422" t="s">
        <v>685</v>
      </c>
      <c r="F100" s="422"/>
      <c r="G100" s="422"/>
      <c r="H100" s="422"/>
      <c r="I100" s="285" t="str">
        <f>'D3'!S27</f>
        <v/>
      </c>
      <c r="J100" s="51"/>
    </row>
    <row r="101" spans="1:10" ht="56.25" customHeight="1" x14ac:dyDescent="0.25">
      <c r="A101" s="187"/>
      <c r="B101" s="388"/>
      <c r="C101" s="204"/>
      <c r="D101" s="195" t="s">
        <v>754</v>
      </c>
      <c r="E101" s="422" t="s">
        <v>686</v>
      </c>
      <c r="F101" s="422"/>
      <c r="G101" s="422"/>
      <c r="H101" s="422"/>
      <c r="I101" s="285" t="str">
        <f>'D3'!S24</f>
        <v/>
      </c>
      <c r="J101" s="51"/>
    </row>
    <row r="102" spans="1:10" ht="33" customHeight="1" x14ac:dyDescent="0.25">
      <c r="A102" s="187"/>
      <c r="B102" s="388"/>
      <c r="C102" s="221"/>
      <c r="D102" s="222" t="s">
        <v>755</v>
      </c>
      <c r="E102" s="413" t="s">
        <v>687</v>
      </c>
      <c r="F102" s="413"/>
      <c r="G102" s="413"/>
      <c r="H102" s="413"/>
      <c r="I102" s="285" t="str">
        <f>'D3'!S23</f>
        <v/>
      </c>
      <c r="J102" s="51"/>
    </row>
    <row r="103" spans="1:10" ht="40.5" customHeight="1" x14ac:dyDescent="0.25">
      <c r="A103" s="187"/>
      <c r="B103" s="388"/>
      <c r="C103" s="221" t="s">
        <v>688</v>
      </c>
      <c r="D103" s="222" t="s">
        <v>756</v>
      </c>
      <c r="E103" s="376" t="s">
        <v>689</v>
      </c>
      <c r="F103" s="376"/>
      <c r="G103" s="376"/>
      <c r="H103" s="376"/>
      <c r="I103" s="285" t="str">
        <f>'D3'!S28</f>
        <v/>
      </c>
      <c r="J103" s="51"/>
    </row>
    <row r="104" spans="1:10" ht="45" customHeight="1" x14ac:dyDescent="0.25">
      <c r="A104" s="187"/>
      <c r="B104" s="388"/>
      <c r="C104" s="221" t="s">
        <v>690</v>
      </c>
      <c r="D104" s="222" t="s">
        <v>757</v>
      </c>
      <c r="E104" s="376" t="s">
        <v>691</v>
      </c>
      <c r="F104" s="376"/>
      <c r="G104" s="376"/>
      <c r="H104" s="376"/>
      <c r="I104" s="285" t="str">
        <f>'D3'!S12</f>
        <v/>
      </c>
      <c r="J104" s="51"/>
    </row>
    <row r="105" spans="1:10" ht="35.25" customHeight="1" x14ac:dyDescent="0.25">
      <c r="A105" s="187"/>
      <c r="B105" s="388"/>
      <c r="C105" s="221" t="s">
        <v>692</v>
      </c>
      <c r="D105" s="222" t="s">
        <v>758</v>
      </c>
      <c r="E105" s="375" t="s">
        <v>693</v>
      </c>
      <c r="F105" s="375"/>
      <c r="G105" s="375"/>
      <c r="H105" s="375"/>
      <c r="I105" s="285" t="str">
        <f>'D5'!T42</f>
        <v/>
      </c>
      <c r="J105" s="51"/>
    </row>
    <row r="106" spans="1:10" ht="35.25" customHeight="1" x14ac:dyDescent="0.25">
      <c r="A106" s="187"/>
      <c r="B106" s="388"/>
      <c r="C106" s="373" t="s">
        <v>694</v>
      </c>
      <c r="D106" s="222"/>
      <c r="E106" s="375" t="s">
        <v>695</v>
      </c>
      <c r="F106" s="375"/>
      <c r="G106" s="375"/>
      <c r="H106" s="375"/>
      <c r="I106" s="285" t="str">
        <f>'D1'!T37</f>
        <v/>
      </c>
      <c r="J106" s="51"/>
    </row>
    <row r="107" spans="1:10" ht="38.25" customHeight="1" x14ac:dyDescent="0.25">
      <c r="A107" s="187"/>
      <c r="B107" s="388"/>
      <c r="C107" s="374"/>
      <c r="D107" s="222" t="s">
        <v>759</v>
      </c>
      <c r="E107" s="413" t="s">
        <v>696</v>
      </c>
      <c r="F107" s="413"/>
      <c r="G107" s="413"/>
      <c r="H107" s="413"/>
      <c r="I107" s="285" t="str">
        <f>'D3'!S27</f>
        <v/>
      </c>
      <c r="J107" s="51"/>
    </row>
    <row r="108" spans="1:10" ht="32.25" customHeight="1" x14ac:dyDescent="0.25">
      <c r="A108" s="187"/>
      <c r="B108" s="388"/>
      <c r="C108" s="221" t="s">
        <v>697</v>
      </c>
      <c r="D108" s="222" t="s">
        <v>760</v>
      </c>
      <c r="E108" s="413" t="s">
        <v>698</v>
      </c>
      <c r="F108" s="413"/>
      <c r="G108" s="413"/>
      <c r="H108" s="413"/>
      <c r="I108" s="285" t="str">
        <f>'D2'!T11</f>
        <v/>
      </c>
    </row>
    <row r="109" spans="1:10" ht="31.5" customHeight="1" x14ac:dyDescent="0.25">
      <c r="A109" s="187"/>
      <c r="B109" s="388"/>
      <c r="C109" s="223" t="s">
        <v>699</v>
      </c>
      <c r="D109" s="224"/>
      <c r="E109" s="423"/>
      <c r="F109" s="423"/>
      <c r="G109" s="423"/>
      <c r="H109" s="423"/>
      <c r="I109" s="283"/>
    </row>
    <row r="110" spans="1:10" ht="47.25" customHeight="1" x14ac:dyDescent="0.25">
      <c r="A110" s="187"/>
      <c r="B110" s="389"/>
      <c r="C110" s="221" t="s">
        <v>700</v>
      </c>
      <c r="D110" s="222" t="s">
        <v>761</v>
      </c>
      <c r="E110" s="376" t="s">
        <v>701</v>
      </c>
      <c r="F110" s="376"/>
      <c r="G110" s="376"/>
      <c r="H110" s="376"/>
      <c r="I110" s="285" t="str">
        <f>'D2'!T10</f>
        <v/>
      </c>
    </row>
    <row r="111" spans="1:10" ht="41.25" customHeight="1" x14ac:dyDescent="0.25">
      <c r="A111" s="187"/>
      <c r="B111" s="396" t="s">
        <v>702</v>
      </c>
      <c r="C111" s="205" t="s">
        <v>703</v>
      </c>
      <c r="D111" s="206" t="s">
        <v>762</v>
      </c>
      <c r="E111" s="403" t="s">
        <v>704</v>
      </c>
      <c r="F111" s="403"/>
      <c r="G111" s="403"/>
      <c r="H111" s="403"/>
      <c r="I111" s="285" t="str">
        <f>'D1'!T12</f>
        <v/>
      </c>
    </row>
    <row r="112" spans="1:10" ht="30.75" customHeight="1" x14ac:dyDescent="0.25">
      <c r="A112" s="187"/>
      <c r="B112" s="397"/>
      <c r="C112" s="214"/>
      <c r="D112" s="215" t="s">
        <v>763</v>
      </c>
      <c r="E112" s="405" t="s">
        <v>705</v>
      </c>
      <c r="F112" s="405"/>
      <c r="G112" s="405"/>
      <c r="H112" s="405"/>
      <c r="I112" s="285" t="str">
        <f>'D1'!T13</f>
        <v/>
      </c>
    </row>
    <row r="113" spans="1:9" ht="33" customHeight="1" x14ac:dyDescent="0.25">
      <c r="A113" s="187"/>
      <c r="B113" s="397"/>
      <c r="C113" s="214" t="s">
        <v>706</v>
      </c>
      <c r="D113" s="216" t="s">
        <v>764</v>
      </c>
      <c r="E113" s="402" t="s">
        <v>707</v>
      </c>
      <c r="F113" s="402"/>
      <c r="G113" s="402"/>
      <c r="H113" s="402"/>
      <c r="I113" s="285" t="str">
        <f>'D1'!T29</f>
        <v/>
      </c>
    </row>
    <row r="114" spans="1:9" ht="30" customHeight="1" x14ac:dyDescent="0.25">
      <c r="A114" s="187"/>
      <c r="B114" s="397"/>
      <c r="C114" s="205" t="s">
        <v>708</v>
      </c>
      <c r="D114" s="206" t="s">
        <v>765</v>
      </c>
      <c r="E114" s="403" t="s">
        <v>709</v>
      </c>
      <c r="F114" s="403"/>
      <c r="G114" s="403"/>
      <c r="H114" s="403"/>
      <c r="I114" s="398" t="str">
        <f>'D5'!T16</f>
        <v/>
      </c>
    </row>
    <row r="115" spans="1:9" ht="35.25" customHeight="1" x14ac:dyDescent="0.25">
      <c r="A115" s="187"/>
      <c r="B115" s="397"/>
      <c r="C115" s="205" t="s">
        <v>710</v>
      </c>
      <c r="D115" s="196"/>
      <c r="E115" s="404"/>
      <c r="F115" s="404"/>
      <c r="G115" s="404"/>
      <c r="H115" s="404"/>
      <c r="I115" s="399"/>
    </row>
    <row r="116" spans="1:9" ht="24.75" customHeight="1" x14ac:dyDescent="0.25">
      <c r="A116" s="187"/>
      <c r="B116" s="397"/>
      <c r="C116" s="214" t="s">
        <v>711</v>
      </c>
      <c r="D116" s="275"/>
      <c r="E116" s="405"/>
      <c r="F116" s="405"/>
      <c r="G116" s="405"/>
      <c r="H116" s="405"/>
      <c r="I116" s="400"/>
    </row>
    <row r="117" spans="1:9" ht="37.5" customHeight="1" x14ac:dyDescent="0.25">
      <c r="A117" s="187"/>
      <c r="B117" s="397"/>
      <c r="C117" s="214" t="s">
        <v>712</v>
      </c>
      <c r="D117" s="216" t="s">
        <v>766</v>
      </c>
      <c r="E117" s="402" t="s">
        <v>713</v>
      </c>
      <c r="F117" s="402"/>
      <c r="G117" s="402"/>
      <c r="H117" s="402"/>
      <c r="I117" s="285" t="str">
        <f>'D5'!T52</f>
        <v/>
      </c>
    </row>
    <row r="118" spans="1:9" ht="54.75" customHeight="1" x14ac:dyDescent="0.25">
      <c r="A118" s="187"/>
      <c r="B118" s="397"/>
      <c r="C118" s="214" t="s">
        <v>714</v>
      </c>
      <c r="D118" s="216" t="s">
        <v>767</v>
      </c>
      <c r="E118" s="402" t="s">
        <v>715</v>
      </c>
      <c r="F118" s="402"/>
      <c r="G118" s="402"/>
      <c r="H118" s="402"/>
      <c r="I118" s="285" t="str">
        <f>'D1'!T24</f>
        <v/>
      </c>
    </row>
    <row r="119" spans="1:9" ht="39" customHeight="1" x14ac:dyDescent="0.25">
      <c r="A119" s="187"/>
      <c r="B119" s="397"/>
      <c r="C119" s="214" t="s">
        <v>716</v>
      </c>
      <c r="D119" s="216" t="s">
        <v>768</v>
      </c>
      <c r="E119" s="402" t="s">
        <v>717</v>
      </c>
      <c r="F119" s="402"/>
      <c r="G119" s="402"/>
      <c r="H119" s="402"/>
      <c r="I119" s="285" t="str">
        <f>'D5'!T28</f>
        <v/>
      </c>
    </row>
    <row r="120" spans="1:9" ht="37.5" customHeight="1" x14ac:dyDescent="0.25">
      <c r="A120" s="187"/>
      <c r="B120" s="397"/>
      <c r="C120" s="214" t="s">
        <v>718</v>
      </c>
      <c r="D120" s="216" t="s">
        <v>769</v>
      </c>
      <c r="E120" s="402" t="s">
        <v>719</v>
      </c>
      <c r="F120" s="402"/>
      <c r="G120" s="402"/>
      <c r="H120" s="402"/>
      <c r="I120" s="285" t="str">
        <f>'D5'!T33</f>
        <v/>
      </c>
    </row>
    <row r="121" spans="1:9" ht="45.75" customHeight="1" x14ac:dyDescent="0.25">
      <c r="A121" s="187"/>
      <c r="B121" s="397"/>
      <c r="C121" s="214" t="s">
        <v>720</v>
      </c>
      <c r="D121" s="216" t="s">
        <v>770</v>
      </c>
      <c r="E121" s="402" t="s">
        <v>721</v>
      </c>
      <c r="F121" s="402"/>
      <c r="G121" s="402"/>
      <c r="H121" s="402"/>
      <c r="I121" s="285" t="str">
        <f>'D1'!T38</f>
        <v/>
      </c>
    </row>
    <row r="122" spans="1:9" ht="48" customHeight="1" x14ac:dyDescent="0.25">
      <c r="A122" s="187"/>
      <c r="B122" s="397"/>
      <c r="C122" s="205" t="s">
        <v>722</v>
      </c>
      <c r="D122" s="206" t="s">
        <v>771</v>
      </c>
      <c r="E122" s="403" t="s">
        <v>723</v>
      </c>
      <c r="F122" s="403"/>
      <c r="G122" s="403"/>
      <c r="H122" s="403"/>
      <c r="I122" s="285" t="str">
        <f>'D1'!T38</f>
        <v/>
      </c>
    </row>
    <row r="123" spans="1:9" ht="46.5" customHeight="1" x14ac:dyDescent="0.25">
      <c r="A123" s="187"/>
      <c r="B123" s="397"/>
      <c r="C123" s="205"/>
      <c r="D123" s="197" t="s">
        <v>772</v>
      </c>
      <c r="E123" s="404" t="s">
        <v>724</v>
      </c>
      <c r="F123" s="404"/>
      <c r="G123" s="404"/>
      <c r="H123" s="404"/>
      <c r="I123" s="285" t="str">
        <f>'D5'!T20</f>
        <v/>
      </c>
    </row>
    <row r="124" spans="1:9" ht="39.75" customHeight="1" x14ac:dyDescent="0.25">
      <c r="A124" s="187"/>
      <c r="B124" s="397"/>
      <c r="C124" s="214"/>
      <c r="D124" s="215" t="s">
        <v>773</v>
      </c>
      <c r="E124" s="405" t="s">
        <v>725</v>
      </c>
      <c r="F124" s="405"/>
      <c r="G124" s="405"/>
      <c r="H124" s="405"/>
      <c r="I124" s="285" t="str">
        <f>'D5'!T22</f>
        <v/>
      </c>
    </row>
    <row r="125" spans="1:9" ht="42" customHeight="1" x14ac:dyDescent="0.25">
      <c r="A125" s="187"/>
      <c r="B125" s="397"/>
      <c r="C125" s="205" t="s">
        <v>726</v>
      </c>
      <c r="D125" s="206" t="s">
        <v>774</v>
      </c>
      <c r="E125" s="403" t="s">
        <v>727</v>
      </c>
      <c r="F125" s="403"/>
      <c r="G125" s="403"/>
      <c r="H125" s="403"/>
      <c r="I125" s="285" t="str">
        <f>'D5'!T54</f>
        <v/>
      </c>
    </row>
    <row r="126" spans="1:9" ht="45" customHeight="1" x14ac:dyDescent="0.25">
      <c r="A126" s="187"/>
      <c r="B126" s="397"/>
      <c r="C126" s="219"/>
      <c r="D126" s="220" t="s">
        <v>775</v>
      </c>
      <c r="E126" s="405" t="s">
        <v>728</v>
      </c>
      <c r="F126" s="405"/>
      <c r="G126" s="405"/>
      <c r="H126" s="405"/>
      <c r="I126" s="285" t="str">
        <f>'D5'!T56</f>
        <v/>
      </c>
    </row>
    <row r="127" spans="1:9" ht="36.75" customHeight="1" x14ac:dyDescent="0.25">
      <c r="A127" s="187"/>
      <c r="B127" s="397"/>
      <c r="C127" s="218" t="s">
        <v>729</v>
      </c>
      <c r="D127" s="217"/>
      <c r="E127" s="423"/>
      <c r="F127" s="423"/>
      <c r="G127" s="423"/>
      <c r="H127" s="423"/>
      <c r="I127" s="283"/>
    </row>
    <row r="128" spans="1:9" ht="39" customHeight="1" x14ac:dyDescent="0.25">
      <c r="A128" s="187"/>
      <c r="B128" s="397"/>
      <c r="C128" s="205" t="s">
        <v>730</v>
      </c>
      <c r="D128" s="206" t="s">
        <v>776</v>
      </c>
      <c r="E128" s="403" t="s">
        <v>731</v>
      </c>
      <c r="F128" s="403"/>
      <c r="G128" s="403"/>
      <c r="H128" s="403"/>
      <c r="I128" s="285" t="str">
        <f>'D5'!T59</f>
        <v/>
      </c>
    </row>
    <row r="129" spans="1:9" ht="53.25" customHeight="1" x14ac:dyDescent="0.25">
      <c r="A129" s="187"/>
      <c r="B129" s="397"/>
      <c r="C129" s="214"/>
      <c r="D129" s="215" t="s">
        <v>777</v>
      </c>
      <c r="E129" s="405" t="s">
        <v>732</v>
      </c>
      <c r="F129" s="405"/>
      <c r="G129" s="405"/>
      <c r="H129" s="405"/>
      <c r="I129" s="285" t="str">
        <f>'D5'!T24</f>
        <v/>
      </c>
    </row>
    <row r="130" spans="1:9" ht="38.25" customHeight="1" x14ac:dyDescent="0.25">
      <c r="A130" s="187"/>
      <c r="B130" s="394" t="s">
        <v>733</v>
      </c>
      <c r="C130" s="235" t="s">
        <v>734</v>
      </c>
      <c r="D130" s="236" t="s">
        <v>778</v>
      </c>
      <c r="E130" s="401" t="s">
        <v>735</v>
      </c>
      <c r="F130" s="401"/>
      <c r="G130" s="401"/>
      <c r="H130" s="401"/>
      <c r="I130" s="285" t="str">
        <f>'D5'!T53</f>
        <v/>
      </c>
    </row>
    <row r="131" spans="1:9" ht="43.5" customHeight="1" x14ac:dyDescent="0.25">
      <c r="A131" s="187"/>
      <c r="B131" s="394"/>
      <c r="C131" s="235" t="s">
        <v>736</v>
      </c>
      <c r="D131" s="236" t="s">
        <v>779</v>
      </c>
      <c r="E131" s="401" t="s">
        <v>737</v>
      </c>
      <c r="F131" s="401"/>
      <c r="G131" s="401"/>
      <c r="H131" s="401"/>
      <c r="I131" s="285" t="str">
        <f>'D5'!T51</f>
        <v/>
      </c>
    </row>
    <row r="132" spans="1:9" ht="48" customHeight="1" x14ac:dyDescent="0.25">
      <c r="A132" s="187"/>
      <c r="B132" s="394"/>
      <c r="C132" s="235" t="s">
        <v>738</v>
      </c>
      <c r="D132" s="237" t="s">
        <v>780</v>
      </c>
      <c r="E132" s="401" t="s">
        <v>739</v>
      </c>
      <c r="F132" s="401"/>
      <c r="G132" s="401"/>
      <c r="H132" s="401"/>
      <c r="I132" s="285" t="str">
        <f>'D1'!T33</f>
        <v/>
      </c>
    </row>
    <row r="133" spans="1:9" ht="42.75" customHeight="1" x14ac:dyDescent="0.25">
      <c r="A133" s="187"/>
      <c r="B133" s="394"/>
      <c r="C133" s="209" t="s">
        <v>740</v>
      </c>
      <c r="D133" s="211"/>
      <c r="E133" s="406"/>
      <c r="F133" s="406"/>
      <c r="G133" s="406"/>
      <c r="H133" s="406"/>
      <c r="I133" s="283"/>
    </row>
    <row r="134" spans="1:9" ht="48" customHeight="1" x14ac:dyDescent="0.25">
      <c r="A134" s="187"/>
      <c r="B134" s="394"/>
      <c r="C134" s="208" t="s">
        <v>741</v>
      </c>
      <c r="D134" s="212"/>
      <c r="E134" s="411"/>
      <c r="F134" s="411"/>
      <c r="G134" s="411"/>
      <c r="H134" s="411"/>
      <c r="I134" s="283"/>
    </row>
    <row r="135" spans="1:9" ht="33.75" customHeight="1" thickBot="1" x14ac:dyDescent="0.3">
      <c r="A135" s="187"/>
      <c r="B135" s="395"/>
      <c r="C135" s="203" t="s">
        <v>742</v>
      </c>
      <c r="D135" s="193"/>
      <c r="E135" s="424"/>
      <c r="F135" s="424"/>
      <c r="G135" s="424"/>
      <c r="H135" s="424"/>
      <c r="I135" s="284"/>
    </row>
  </sheetData>
  <sheetProtection formatCells="0" formatColumns="0" formatRows="0" insertColumns="0" insertRows="0" insertHyperlinks="0" deleteColumns="0" deleteRows="0" sort="0" autoFilter="0" pivotTables="0"/>
  <mergeCells count="91">
    <mergeCell ref="E135:H135"/>
    <mergeCell ref="E124:H124"/>
    <mergeCell ref="E125:H125"/>
    <mergeCell ref="E126:H126"/>
    <mergeCell ref="E127:H127"/>
    <mergeCell ref="E129:H129"/>
    <mergeCell ref="E128:H128"/>
    <mergeCell ref="E134:H134"/>
    <mergeCell ref="E107:H107"/>
    <mergeCell ref="E108:H108"/>
    <mergeCell ref="E109:H109"/>
    <mergeCell ref="E110:H110"/>
    <mergeCell ref="E112:H112"/>
    <mergeCell ref="E111:H111"/>
    <mergeCell ref="E95:H95"/>
    <mergeCell ref="E96:H96"/>
    <mergeCell ref="E97:H97"/>
    <mergeCell ref="E98:H98"/>
    <mergeCell ref="E104:H104"/>
    <mergeCell ref="E99:H99"/>
    <mergeCell ref="E100:H100"/>
    <mergeCell ref="E101:H101"/>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E46:F46"/>
    <mergeCell ref="E47:F47"/>
    <mergeCell ref="E48:F48"/>
    <mergeCell ref="E49:F49"/>
    <mergeCell ref="E50:F50"/>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24" zoomScale="70" zoomScaleNormal="70" workbookViewId="0">
      <selection activeCell="C140" sqref="C140:D140"/>
    </sheetView>
  </sheetViews>
  <sheetFormatPr defaultRowHeight="15" x14ac:dyDescent="0.25"/>
  <cols>
    <col min="1" max="1" width="9.140625" style="167"/>
    <col min="2" max="2" width="79.42578125" style="167" customWidth="1"/>
    <col min="3" max="3" width="69.5703125" style="167" customWidth="1"/>
    <col min="4" max="4" width="9.140625" style="167" customWidth="1"/>
    <col min="5" max="16384" width="9.140625" style="167"/>
  </cols>
  <sheetData>
    <row r="2" spans="2:4" ht="23.25" x14ac:dyDescent="0.35">
      <c r="B2" s="429" t="s">
        <v>781</v>
      </c>
      <c r="C2" s="429"/>
      <c r="D2" s="429"/>
    </row>
    <row r="4" spans="2:4" x14ac:dyDescent="0.25">
      <c r="B4" s="430" t="s">
        <v>782</v>
      </c>
      <c r="C4" s="430"/>
      <c r="D4" s="430"/>
    </row>
    <row r="5" spans="2:4" x14ac:dyDescent="0.25">
      <c r="B5" s="296" t="s">
        <v>783</v>
      </c>
      <c r="C5" s="427" t="s">
        <v>784</v>
      </c>
      <c r="D5" s="427"/>
    </row>
    <row r="6" spans="2:4" ht="30" x14ac:dyDescent="0.25">
      <c r="B6" s="297" t="s">
        <v>785</v>
      </c>
      <c r="C6" s="425"/>
      <c r="D6" s="425"/>
    </row>
    <row r="7" spans="2:4" ht="30" x14ac:dyDescent="0.25">
      <c r="B7" s="297" t="s">
        <v>786</v>
      </c>
      <c r="C7" s="425"/>
      <c r="D7" s="425"/>
    </row>
    <row r="8" spans="2:4" ht="18" customHeight="1" x14ac:dyDescent="0.25">
      <c r="B8" s="428" t="s">
        <v>787</v>
      </c>
      <c r="C8" s="425" t="s">
        <v>788</v>
      </c>
      <c r="D8" s="425"/>
    </row>
    <row r="9" spans="2:4" x14ac:dyDescent="0.25">
      <c r="B9" s="428"/>
      <c r="C9" s="425" t="s">
        <v>789</v>
      </c>
      <c r="D9" s="425"/>
    </row>
    <row r="10" spans="2:4" ht="32.25" customHeight="1" x14ac:dyDescent="0.25">
      <c r="B10" s="428"/>
      <c r="C10" s="425" t="s">
        <v>790</v>
      </c>
      <c r="D10" s="425"/>
    </row>
    <row r="11" spans="2:4" ht="45" x14ac:dyDescent="0.25">
      <c r="B11" s="297" t="s">
        <v>791</v>
      </c>
      <c r="C11" s="425" t="s">
        <v>792</v>
      </c>
      <c r="D11" s="425"/>
    </row>
    <row r="12" spans="2:4" ht="39.75" customHeight="1" x14ac:dyDescent="0.25">
      <c r="B12" s="428" t="s">
        <v>793</v>
      </c>
      <c r="C12" s="425" t="s">
        <v>794</v>
      </c>
      <c r="D12" s="425"/>
    </row>
    <row r="13" spans="2:4" ht="30.75" customHeight="1" x14ac:dyDescent="0.25">
      <c r="B13" s="428"/>
      <c r="C13" s="425" t="s">
        <v>795</v>
      </c>
      <c r="D13" s="425"/>
    </row>
    <row r="14" spans="2:4" ht="30.75" customHeight="1" x14ac:dyDescent="0.25">
      <c r="B14" s="428"/>
      <c r="C14" s="425" t="s">
        <v>796</v>
      </c>
      <c r="D14" s="425"/>
    </row>
    <row r="15" spans="2:4" ht="48" customHeight="1" x14ac:dyDescent="0.25">
      <c r="B15" s="297" t="s">
        <v>797</v>
      </c>
      <c r="C15" s="425" t="s">
        <v>798</v>
      </c>
      <c r="D15" s="425"/>
    </row>
    <row r="16" spans="2:4" ht="51.75" customHeight="1" x14ac:dyDescent="0.25">
      <c r="B16" s="297" t="s">
        <v>799</v>
      </c>
      <c r="C16" s="425" t="s">
        <v>800</v>
      </c>
      <c r="D16" s="425"/>
    </row>
    <row r="17" spans="2:4" ht="28.5" customHeight="1" x14ac:dyDescent="0.25">
      <c r="B17" s="297"/>
      <c r="C17" s="425" t="s">
        <v>801</v>
      </c>
      <c r="D17" s="425"/>
    </row>
    <row r="18" spans="2:4" ht="33.75" customHeight="1" x14ac:dyDescent="0.25">
      <c r="B18" s="297"/>
      <c r="C18" s="425" t="s">
        <v>802</v>
      </c>
      <c r="D18" s="425"/>
    </row>
    <row r="19" spans="2:4" ht="46.5" customHeight="1" x14ac:dyDescent="0.25">
      <c r="B19" s="297"/>
      <c r="C19" s="425" t="s">
        <v>803</v>
      </c>
      <c r="D19" s="425"/>
    </row>
    <row r="20" spans="2:4" ht="28.5" customHeight="1" x14ac:dyDescent="0.25">
      <c r="B20" s="428" t="s">
        <v>804</v>
      </c>
      <c r="C20" s="425" t="s">
        <v>805</v>
      </c>
      <c r="D20" s="425"/>
    </row>
    <row r="21" spans="2:4" ht="32.25" customHeight="1" x14ac:dyDescent="0.25">
      <c r="B21" s="428"/>
      <c r="C21" s="425" t="s">
        <v>806</v>
      </c>
      <c r="D21" s="425"/>
    </row>
    <row r="22" spans="2:4" ht="45" customHeight="1" x14ac:dyDescent="0.25">
      <c r="B22" s="428" t="s">
        <v>807</v>
      </c>
      <c r="C22" s="425" t="s">
        <v>808</v>
      </c>
      <c r="D22" s="425"/>
    </row>
    <row r="23" spans="2:4" ht="46.5" customHeight="1" x14ac:dyDescent="0.25">
      <c r="B23" s="428"/>
      <c r="C23" s="425" t="s">
        <v>809</v>
      </c>
      <c r="D23" s="425"/>
    </row>
    <row r="24" spans="2:4" x14ac:dyDescent="0.25">
      <c r="B24" s="297" t="s">
        <v>810</v>
      </c>
      <c r="C24" s="425"/>
      <c r="D24" s="425"/>
    </row>
    <row r="25" spans="2:4" x14ac:dyDescent="0.25">
      <c r="B25" s="297" t="s">
        <v>811</v>
      </c>
      <c r="C25" s="425"/>
      <c r="D25" s="425"/>
    </row>
    <row r="26" spans="2:4" ht="30" x14ac:dyDescent="0.25">
      <c r="B26" s="297" t="s">
        <v>812</v>
      </c>
      <c r="C26" s="425"/>
      <c r="D26" s="425"/>
    </row>
    <row r="27" spans="2:4" ht="30.75" customHeight="1" x14ac:dyDescent="0.25">
      <c r="B27" s="428" t="s">
        <v>813</v>
      </c>
      <c r="C27" s="425" t="s">
        <v>814</v>
      </c>
      <c r="D27" s="425"/>
    </row>
    <row r="28" spans="2:4" x14ac:dyDescent="0.25">
      <c r="B28" s="428"/>
      <c r="C28" s="425" t="s">
        <v>815</v>
      </c>
      <c r="D28" s="425"/>
    </row>
    <row r="29" spans="2:4" ht="32.25" customHeight="1" x14ac:dyDescent="0.25">
      <c r="B29" s="428"/>
      <c r="C29" s="425" t="s">
        <v>816</v>
      </c>
      <c r="D29" s="425"/>
    </row>
    <row r="30" spans="2:4" ht="34.5" customHeight="1" x14ac:dyDescent="0.25">
      <c r="B30" s="428"/>
      <c r="C30" s="425" t="s">
        <v>817</v>
      </c>
      <c r="D30" s="425"/>
    </row>
    <row r="31" spans="2:4" x14ac:dyDescent="0.25">
      <c r="B31" s="428"/>
      <c r="C31" s="425" t="s">
        <v>818</v>
      </c>
      <c r="D31" s="425"/>
    </row>
    <row r="32" spans="2:4" ht="30" customHeight="1" x14ac:dyDescent="0.25">
      <c r="B32" s="428"/>
      <c r="C32" s="425" t="s">
        <v>819</v>
      </c>
      <c r="D32" s="425"/>
    </row>
    <row r="33" spans="2:4" ht="53.25" customHeight="1" x14ac:dyDescent="0.25">
      <c r="B33" s="428"/>
      <c r="C33" s="425" t="s">
        <v>820</v>
      </c>
      <c r="D33" s="425"/>
    </row>
    <row r="34" spans="2:4" ht="50.25" customHeight="1" x14ac:dyDescent="0.25">
      <c r="B34" s="428"/>
      <c r="C34" s="425" t="s">
        <v>821</v>
      </c>
      <c r="D34" s="425"/>
    </row>
    <row r="35" spans="2:4" ht="48" customHeight="1" x14ac:dyDescent="0.25">
      <c r="B35" s="428"/>
      <c r="C35" s="425" t="s">
        <v>822</v>
      </c>
      <c r="D35" s="425"/>
    </row>
    <row r="36" spans="2:4" x14ac:dyDescent="0.25">
      <c r="B36" s="426" t="s">
        <v>823</v>
      </c>
      <c r="C36" s="426"/>
      <c r="D36" s="426"/>
    </row>
    <row r="37" spans="2:4" x14ac:dyDescent="0.25">
      <c r="B37" s="298" t="s">
        <v>824</v>
      </c>
      <c r="C37" s="427" t="s">
        <v>825</v>
      </c>
      <c r="D37" s="427"/>
    </row>
    <row r="38" spans="2:4" ht="45" x14ac:dyDescent="0.25">
      <c r="B38" s="297" t="s">
        <v>826</v>
      </c>
      <c r="C38" s="425"/>
      <c r="D38" s="425"/>
    </row>
    <row r="39" spans="2:4" ht="30" x14ac:dyDescent="0.25">
      <c r="B39" s="297" t="s">
        <v>827</v>
      </c>
      <c r="C39" s="425"/>
      <c r="D39" s="425"/>
    </row>
    <row r="40" spans="2:4" ht="30" x14ac:dyDescent="0.25">
      <c r="B40" s="297" t="s">
        <v>828</v>
      </c>
      <c r="C40" s="425"/>
      <c r="D40" s="425"/>
    </row>
    <row r="41" spans="2:4" ht="30" x14ac:dyDescent="0.25">
      <c r="B41" s="297" t="s">
        <v>829</v>
      </c>
      <c r="C41" s="425" t="s">
        <v>830</v>
      </c>
      <c r="D41" s="425"/>
    </row>
    <row r="42" spans="2:4" ht="33" customHeight="1" x14ac:dyDescent="0.25">
      <c r="B42" s="297" t="s">
        <v>831</v>
      </c>
      <c r="C42" s="425" t="s">
        <v>832</v>
      </c>
      <c r="D42" s="425"/>
    </row>
    <row r="43" spans="2:4" ht="30" customHeight="1" x14ac:dyDescent="0.25">
      <c r="B43" s="428" t="s">
        <v>833</v>
      </c>
      <c r="C43" s="425" t="s">
        <v>834</v>
      </c>
      <c r="D43" s="425"/>
    </row>
    <row r="44" spans="2:4" ht="53.25" customHeight="1" x14ac:dyDescent="0.25">
      <c r="B44" s="428"/>
      <c r="C44" s="425" t="s">
        <v>835</v>
      </c>
      <c r="D44" s="425"/>
    </row>
    <row r="45" spans="2:4" ht="17.25" customHeight="1" x14ac:dyDescent="0.25">
      <c r="B45" s="428"/>
      <c r="C45" s="425" t="s">
        <v>836</v>
      </c>
      <c r="D45" s="425"/>
    </row>
    <row r="46" spans="2:4" ht="30" x14ac:dyDescent="0.25">
      <c r="B46" s="297" t="s">
        <v>837</v>
      </c>
      <c r="C46" s="425"/>
      <c r="D46" s="425"/>
    </row>
    <row r="47" spans="2:4" ht="30" x14ac:dyDescent="0.25">
      <c r="B47" s="297" t="s">
        <v>838</v>
      </c>
      <c r="C47" s="425"/>
      <c r="D47" s="425"/>
    </row>
    <row r="48" spans="2:4" x14ac:dyDescent="0.25">
      <c r="B48" s="426" t="s">
        <v>839</v>
      </c>
      <c r="C48" s="426"/>
      <c r="D48" s="426"/>
    </row>
    <row r="49" spans="2:4" x14ac:dyDescent="0.25">
      <c r="B49" s="298" t="s">
        <v>840</v>
      </c>
      <c r="C49" s="427" t="s">
        <v>841</v>
      </c>
      <c r="D49" s="427"/>
    </row>
    <row r="50" spans="2:4" ht="35.25" customHeight="1" x14ac:dyDescent="0.25">
      <c r="B50" s="297" t="s">
        <v>842</v>
      </c>
      <c r="C50" s="425" t="s">
        <v>843</v>
      </c>
      <c r="D50" s="425"/>
    </row>
    <row r="51" spans="2:4" ht="28.5" customHeight="1" x14ac:dyDescent="0.25">
      <c r="B51" s="428" t="s">
        <v>844</v>
      </c>
      <c r="C51" s="425" t="s">
        <v>845</v>
      </c>
      <c r="D51" s="425"/>
    </row>
    <row r="52" spans="2:4" ht="32.25" customHeight="1" x14ac:dyDescent="0.25">
      <c r="B52" s="428"/>
      <c r="C52" s="425" t="s">
        <v>846</v>
      </c>
      <c r="D52" s="425"/>
    </row>
    <row r="53" spans="2:4" ht="42" customHeight="1" x14ac:dyDescent="0.25">
      <c r="B53" s="428"/>
      <c r="C53" s="425" t="s">
        <v>847</v>
      </c>
      <c r="D53" s="425"/>
    </row>
    <row r="54" spans="2:4" ht="29.25" customHeight="1" x14ac:dyDescent="0.25">
      <c r="B54" s="428"/>
      <c r="C54" s="425" t="s">
        <v>848</v>
      </c>
      <c r="D54" s="425"/>
    </row>
    <row r="55" spans="2:4" x14ac:dyDescent="0.25">
      <c r="B55" s="428"/>
      <c r="C55" s="425" t="s">
        <v>849</v>
      </c>
      <c r="D55" s="425"/>
    </row>
    <row r="56" spans="2:4" ht="29.25" customHeight="1" x14ac:dyDescent="0.25">
      <c r="B56" s="428"/>
      <c r="C56" s="425" t="s">
        <v>850</v>
      </c>
      <c r="D56" s="425"/>
    </row>
    <row r="57" spans="2:4" ht="33" customHeight="1" x14ac:dyDescent="0.25">
      <c r="B57" s="428"/>
      <c r="C57" s="425" t="s">
        <v>851</v>
      </c>
      <c r="D57" s="425"/>
    </row>
    <row r="58" spans="2:4" ht="30" customHeight="1" x14ac:dyDescent="0.25">
      <c r="B58" s="428"/>
      <c r="C58" s="425" t="s">
        <v>852</v>
      </c>
      <c r="D58" s="425"/>
    </row>
    <row r="59" spans="2:4" ht="32.25" customHeight="1" x14ac:dyDescent="0.25">
      <c r="B59" s="428"/>
      <c r="C59" s="425" t="s">
        <v>853</v>
      </c>
      <c r="D59" s="425"/>
    </row>
    <row r="60" spans="2:4" ht="30" x14ac:dyDescent="0.25">
      <c r="B60" s="297" t="s">
        <v>854</v>
      </c>
      <c r="C60" s="425"/>
      <c r="D60" s="425"/>
    </row>
    <row r="61" spans="2:4" x14ac:dyDescent="0.25">
      <c r="B61" s="297" t="s">
        <v>855</v>
      </c>
      <c r="C61" s="425"/>
      <c r="D61" s="425"/>
    </row>
    <row r="62" spans="2:4" ht="45" x14ac:dyDescent="0.25">
      <c r="B62" s="297" t="s">
        <v>856</v>
      </c>
      <c r="C62" s="425"/>
      <c r="D62" s="425"/>
    </row>
    <row r="63" spans="2:4" ht="32.25" customHeight="1" x14ac:dyDescent="0.25">
      <c r="B63" s="428" t="s">
        <v>857</v>
      </c>
      <c r="C63" s="425" t="s">
        <v>858</v>
      </c>
      <c r="D63" s="425"/>
    </row>
    <row r="64" spans="2:4" x14ac:dyDescent="0.25">
      <c r="B64" s="428"/>
      <c r="C64" s="425" t="s">
        <v>859</v>
      </c>
      <c r="D64" s="425"/>
    </row>
    <row r="65" spans="2:4" ht="31.5" customHeight="1" x14ac:dyDescent="0.25">
      <c r="B65" s="428"/>
      <c r="C65" s="425" t="s">
        <v>860</v>
      </c>
      <c r="D65" s="425"/>
    </row>
    <row r="66" spans="2:4" x14ac:dyDescent="0.25">
      <c r="B66" s="426" t="s">
        <v>861</v>
      </c>
      <c r="C66" s="426"/>
      <c r="D66" s="426"/>
    </row>
    <row r="67" spans="2:4" x14ac:dyDescent="0.25">
      <c r="B67" s="298" t="s">
        <v>862</v>
      </c>
      <c r="C67" s="427" t="s">
        <v>863</v>
      </c>
      <c r="D67" s="427"/>
    </row>
    <row r="68" spans="2:4" ht="30" x14ac:dyDescent="0.25">
      <c r="B68" s="297" t="s">
        <v>864</v>
      </c>
      <c r="C68" s="425"/>
      <c r="D68" s="425"/>
    </row>
    <row r="69" spans="2:4" ht="28.5" customHeight="1" x14ac:dyDescent="0.25">
      <c r="B69" s="428" t="s">
        <v>865</v>
      </c>
      <c r="C69" s="425" t="s">
        <v>866</v>
      </c>
      <c r="D69" s="425"/>
    </row>
    <row r="70" spans="2:4" ht="30.75" customHeight="1" x14ac:dyDescent="0.25">
      <c r="B70" s="428"/>
      <c r="C70" s="425" t="s">
        <v>867</v>
      </c>
      <c r="D70" s="425"/>
    </row>
    <row r="71" spans="2:4" ht="31.5" customHeight="1" x14ac:dyDescent="0.25">
      <c r="B71" s="428"/>
      <c r="C71" s="425" t="s">
        <v>868</v>
      </c>
      <c r="D71" s="425"/>
    </row>
    <row r="72" spans="2:4" ht="30.75" customHeight="1" x14ac:dyDescent="0.25">
      <c r="B72" s="428"/>
      <c r="C72" s="425" t="s">
        <v>869</v>
      </c>
      <c r="D72" s="425"/>
    </row>
    <row r="73" spans="2:4" ht="30" customHeight="1" x14ac:dyDescent="0.25">
      <c r="B73" s="428"/>
      <c r="C73" s="425" t="s">
        <v>870</v>
      </c>
      <c r="D73" s="425"/>
    </row>
    <row r="74" spans="2:4" ht="45.75" customHeight="1" x14ac:dyDescent="0.25">
      <c r="B74" s="428"/>
      <c r="C74" s="425" t="s">
        <v>871</v>
      </c>
      <c r="D74" s="425"/>
    </row>
    <row r="75" spans="2:4" ht="48" customHeight="1" x14ac:dyDescent="0.25">
      <c r="B75" s="428"/>
      <c r="C75" s="425" t="s">
        <v>872</v>
      </c>
      <c r="D75" s="425"/>
    </row>
    <row r="76" spans="2:4" ht="30" customHeight="1" x14ac:dyDescent="0.25">
      <c r="B76" s="428" t="s">
        <v>873</v>
      </c>
      <c r="C76" s="425" t="s">
        <v>874</v>
      </c>
      <c r="D76" s="425"/>
    </row>
    <row r="77" spans="2:4" x14ac:dyDescent="0.25">
      <c r="B77" s="428"/>
      <c r="C77" s="425" t="s">
        <v>875</v>
      </c>
      <c r="D77" s="425"/>
    </row>
    <row r="78" spans="2:4" ht="30" customHeight="1" x14ac:dyDescent="0.25">
      <c r="B78" s="428"/>
      <c r="C78" s="425" t="s">
        <v>876</v>
      </c>
      <c r="D78" s="425"/>
    </row>
    <row r="79" spans="2:4" ht="34.5" customHeight="1" x14ac:dyDescent="0.25">
      <c r="B79" s="428"/>
      <c r="C79" s="425" t="s">
        <v>877</v>
      </c>
      <c r="D79" s="425"/>
    </row>
    <row r="80" spans="2:4" ht="38.25" customHeight="1" x14ac:dyDescent="0.25">
      <c r="B80" s="428"/>
      <c r="C80" s="425" t="s">
        <v>878</v>
      </c>
      <c r="D80" s="425"/>
    </row>
    <row r="81" spans="2:4" ht="32.25" customHeight="1" x14ac:dyDescent="0.25">
      <c r="B81" s="428"/>
      <c r="C81" s="425" t="s">
        <v>879</v>
      </c>
      <c r="D81" s="425"/>
    </row>
    <row r="82" spans="2:4" x14ac:dyDescent="0.25">
      <c r="B82" s="428"/>
      <c r="C82" s="425" t="s">
        <v>880</v>
      </c>
      <c r="D82" s="425"/>
    </row>
    <row r="83" spans="2:4" x14ac:dyDescent="0.25">
      <c r="B83" s="426" t="s">
        <v>881</v>
      </c>
      <c r="C83" s="426"/>
      <c r="D83" s="426"/>
    </row>
    <row r="84" spans="2:4" x14ac:dyDescent="0.25">
      <c r="B84" s="298" t="s">
        <v>882</v>
      </c>
      <c r="C84" s="427" t="s">
        <v>883</v>
      </c>
      <c r="D84" s="427"/>
    </row>
    <row r="85" spans="2:4" ht="30" x14ac:dyDescent="0.25">
      <c r="B85" s="297" t="s">
        <v>884</v>
      </c>
      <c r="C85" s="425" t="s">
        <v>885</v>
      </c>
      <c r="D85" s="425"/>
    </row>
    <row r="86" spans="2:4" ht="30" x14ac:dyDescent="0.25">
      <c r="B86" s="297" t="s">
        <v>886</v>
      </c>
      <c r="C86" s="425" t="s">
        <v>887</v>
      </c>
      <c r="D86" s="425"/>
    </row>
    <row r="87" spans="2:4" ht="33.75" customHeight="1" x14ac:dyDescent="0.25">
      <c r="B87" s="297" t="s">
        <v>888</v>
      </c>
      <c r="C87" s="425" t="s">
        <v>889</v>
      </c>
      <c r="D87" s="425"/>
    </row>
    <row r="88" spans="2:4" ht="45" x14ac:dyDescent="0.25">
      <c r="B88" s="297" t="s">
        <v>890</v>
      </c>
      <c r="C88" s="425"/>
      <c r="D88" s="425"/>
    </row>
    <row r="89" spans="2:4" ht="34.5" customHeight="1" x14ac:dyDescent="0.25">
      <c r="B89" s="428" t="s">
        <v>891</v>
      </c>
      <c r="C89" s="425" t="s">
        <v>892</v>
      </c>
      <c r="D89" s="425"/>
    </row>
    <row r="90" spans="2:4" ht="33" customHeight="1" x14ac:dyDescent="0.25">
      <c r="B90" s="428"/>
      <c r="C90" s="425" t="s">
        <v>893</v>
      </c>
      <c r="D90" s="425"/>
    </row>
    <row r="91" spans="2:4" ht="43.5" customHeight="1" x14ac:dyDescent="0.25">
      <c r="B91" s="428"/>
      <c r="C91" s="425" t="s">
        <v>894</v>
      </c>
      <c r="D91" s="425"/>
    </row>
    <row r="92" spans="2:4" ht="32.25" customHeight="1" x14ac:dyDescent="0.25">
      <c r="B92" s="428"/>
      <c r="C92" s="425" t="s">
        <v>895</v>
      </c>
      <c r="D92" s="425"/>
    </row>
    <row r="93" spans="2:4" ht="39.75" customHeight="1" x14ac:dyDescent="0.25">
      <c r="B93" s="428"/>
      <c r="C93" s="425" t="s">
        <v>896</v>
      </c>
      <c r="D93" s="425"/>
    </row>
    <row r="94" spans="2:4" ht="33" customHeight="1" x14ac:dyDescent="0.25">
      <c r="B94" s="428"/>
      <c r="C94" s="425" t="s">
        <v>897</v>
      </c>
      <c r="D94" s="425"/>
    </row>
    <row r="95" spans="2:4" ht="46.5" customHeight="1" x14ac:dyDescent="0.25">
      <c r="B95" s="428"/>
      <c r="C95" s="425" t="s">
        <v>898</v>
      </c>
      <c r="D95" s="425"/>
    </row>
    <row r="96" spans="2:4" x14ac:dyDescent="0.25">
      <c r="B96" s="428" t="s">
        <v>899</v>
      </c>
      <c r="C96" s="425"/>
      <c r="D96" s="425"/>
    </row>
    <row r="97" spans="2:4" x14ac:dyDescent="0.25">
      <c r="B97" s="428"/>
      <c r="C97" s="425"/>
      <c r="D97" s="425"/>
    </row>
    <row r="98" spans="2:4" ht="29.25" customHeight="1" x14ac:dyDescent="0.25">
      <c r="B98" s="428" t="s">
        <v>900</v>
      </c>
      <c r="C98" s="425" t="s">
        <v>901</v>
      </c>
      <c r="D98" s="425"/>
    </row>
    <row r="99" spans="2:4" ht="29.25" customHeight="1" x14ac:dyDescent="0.25">
      <c r="B99" s="428"/>
      <c r="C99" s="425" t="s">
        <v>902</v>
      </c>
      <c r="D99" s="425"/>
    </row>
    <row r="100" spans="2:4" ht="29.25" customHeight="1" x14ac:dyDescent="0.25">
      <c r="B100" s="428"/>
      <c r="C100" s="425" t="s">
        <v>903</v>
      </c>
      <c r="D100" s="425"/>
    </row>
    <row r="101" spans="2:4" ht="28.5" customHeight="1" x14ac:dyDescent="0.25">
      <c r="B101" s="428"/>
      <c r="C101" s="425" t="s">
        <v>904</v>
      </c>
      <c r="D101" s="425"/>
    </row>
    <row r="102" spans="2:4" ht="48" customHeight="1" x14ac:dyDescent="0.25">
      <c r="B102" s="428"/>
      <c r="C102" s="425" t="s">
        <v>905</v>
      </c>
      <c r="D102" s="425"/>
    </row>
    <row r="103" spans="2:4" ht="30" customHeight="1" x14ac:dyDescent="0.25">
      <c r="B103" s="428"/>
      <c r="C103" s="425" t="s">
        <v>906</v>
      </c>
      <c r="D103" s="425"/>
    </row>
    <row r="104" spans="2:4" ht="31.5" customHeight="1" x14ac:dyDescent="0.25">
      <c r="B104" s="428"/>
      <c r="C104" s="425" t="s">
        <v>907</v>
      </c>
      <c r="D104" s="425"/>
    </row>
    <row r="105" spans="2:4" x14ac:dyDescent="0.25">
      <c r="B105" s="428" t="s">
        <v>908</v>
      </c>
      <c r="C105" s="425" t="s">
        <v>909</v>
      </c>
      <c r="D105" s="425"/>
    </row>
    <row r="106" spans="2:4" x14ac:dyDescent="0.25">
      <c r="B106" s="428"/>
      <c r="C106" s="425" t="s">
        <v>910</v>
      </c>
      <c r="D106" s="425"/>
    </row>
    <row r="107" spans="2:4" ht="29.25" customHeight="1" x14ac:dyDescent="0.25">
      <c r="B107" s="428"/>
      <c r="C107" s="425" t="s">
        <v>911</v>
      </c>
      <c r="D107" s="425"/>
    </row>
    <row r="108" spans="2:4" ht="48" customHeight="1" x14ac:dyDescent="0.25">
      <c r="B108" s="428"/>
      <c r="C108" s="425" t="s">
        <v>912</v>
      </c>
      <c r="D108" s="425"/>
    </row>
    <row r="109" spans="2:4" ht="35.25" customHeight="1" x14ac:dyDescent="0.25">
      <c r="B109" s="428"/>
      <c r="C109" s="425" t="s">
        <v>913</v>
      </c>
      <c r="D109" s="425"/>
    </row>
    <row r="110" spans="2:4" ht="42.75" customHeight="1" x14ac:dyDescent="0.25">
      <c r="B110" s="428"/>
      <c r="C110" s="425" t="s">
        <v>914</v>
      </c>
      <c r="D110" s="425"/>
    </row>
    <row r="111" spans="2:4" ht="33" customHeight="1" x14ac:dyDescent="0.25">
      <c r="B111" s="428" t="s">
        <v>915</v>
      </c>
      <c r="C111" s="425" t="s">
        <v>916</v>
      </c>
      <c r="D111" s="425"/>
    </row>
    <row r="112" spans="2:4" ht="28.5" customHeight="1" x14ac:dyDescent="0.25">
      <c r="B112" s="428"/>
      <c r="C112" s="425" t="s">
        <v>917</v>
      </c>
      <c r="D112" s="425"/>
    </row>
    <row r="113" spans="2:4" ht="29.25" customHeight="1" x14ac:dyDescent="0.25">
      <c r="B113" s="428"/>
      <c r="C113" s="425" t="s">
        <v>918</v>
      </c>
      <c r="D113" s="425"/>
    </row>
    <row r="114" spans="2:4" ht="31.5" customHeight="1" x14ac:dyDescent="0.25">
      <c r="B114" s="428"/>
      <c r="C114" s="425" t="s">
        <v>919</v>
      </c>
      <c r="D114" s="425"/>
    </row>
    <row r="115" spans="2:4" x14ac:dyDescent="0.25">
      <c r="B115" s="428"/>
      <c r="C115" s="425" t="s">
        <v>920</v>
      </c>
      <c r="D115" s="425"/>
    </row>
    <row r="116" spans="2:4" ht="33" customHeight="1" x14ac:dyDescent="0.25">
      <c r="B116" s="428"/>
      <c r="C116" s="425" t="s">
        <v>921</v>
      </c>
      <c r="D116" s="425"/>
    </row>
    <row r="117" spans="2:4" ht="30" customHeight="1" x14ac:dyDescent="0.25">
      <c r="B117" s="428" t="s">
        <v>922</v>
      </c>
      <c r="C117" s="425" t="s">
        <v>923</v>
      </c>
      <c r="D117" s="425"/>
    </row>
    <row r="118" spans="2:4" ht="33.75" customHeight="1" x14ac:dyDescent="0.25">
      <c r="B118" s="428"/>
      <c r="C118" s="425" t="s">
        <v>924</v>
      </c>
      <c r="D118" s="425"/>
    </row>
    <row r="119" spans="2:4" ht="35.25" customHeight="1" x14ac:dyDescent="0.25">
      <c r="B119" s="428" t="s">
        <v>925</v>
      </c>
      <c r="C119" s="425" t="s">
        <v>926</v>
      </c>
      <c r="D119" s="425"/>
    </row>
    <row r="120" spans="2:4" x14ac:dyDescent="0.25">
      <c r="B120" s="428"/>
      <c r="C120" s="425" t="s">
        <v>927</v>
      </c>
      <c r="D120" s="425"/>
    </row>
    <row r="121" spans="2:4" ht="30" customHeight="1" x14ac:dyDescent="0.25">
      <c r="B121" s="428" t="s">
        <v>928</v>
      </c>
      <c r="C121" s="425" t="s">
        <v>929</v>
      </c>
      <c r="D121" s="425"/>
    </row>
    <row r="122" spans="2:4" ht="17.25" customHeight="1" x14ac:dyDescent="0.25">
      <c r="B122" s="428"/>
      <c r="C122" s="425" t="s">
        <v>930</v>
      </c>
      <c r="D122" s="425"/>
    </row>
    <row r="123" spans="2:4" ht="27" customHeight="1" x14ac:dyDescent="0.25">
      <c r="B123" s="428"/>
      <c r="C123" s="425" t="s">
        <v>931</v>
      </c>
      <c r="D123" s="425"/>
    </row>
    <row r="124" spans="2:4" x14ac:dyDescent="0.25">
      <c r="B124" s="428"/>
      <c r="C124" s="425" t="s">
        <v>932</v>
      </c>
      <c r="D124" s="425"/>
    </row>
    <row r="125" spans="2:4" ht="39.75" customHeight="1" x14ac:dyDescent="0.25">
      <c r="B125" s="428"/>
      <c r="C125" s="425" t="s">
        <v>933</v>
      </c>
      <c r="D125" s="425"/>
    </row>
    <row r="126" spans="2:4" ht="54.75" customHeight="1" x14ac:dyDescent="0.25">
      <c r="B126" s="428"/>
      <c r="C126" s="425" t="s">
        <v>934</v>
      </c>
      <c r="D126" s="425"/>
    </row>
    <row r="127" spans="2:4" x14ac:dyDescent="0.25">
      <c r="B127" s="426" t="s">
        <v>935</v>
      </c>
      <c r="C127" s="426"/>
      <c r="D127" s="426"/>
    </row>
    <row r="128" spans="2:4" x14ac:dyDescent="0.25">
      <c r="B128" s="298" t="s">
        <v>936</v>
      </c>
      <c r="C128" s="427" t="s">
        <v>937</v>
      </c>
      <c r="D128" s="427"/>
    </row>
    <row r="129" spans="2:4" ht="30" x14ac:dyDescent="0.25">
      <c r="B129" s="297" t="s">
        <v>938</v>
      </c>
      <c r="C129" s="425" t="s">
        <v>939</v>
      </c>
      <c r="D129" s="425"/>
    </row>
    <row r="130" spans="2:4" ht="34.5" customHeight="1" x14ac:dyDescent="0.25">
      <c r="B130" s="428" t="s">
        <v>940</v>
      </c>
      <c r="C130" s="425" t="s">
        <v>941</v>
      </c>
      <c r="D130" s="425"/>
    </row>
    <row r="131" spans="2:4" x14ac:dyDescent="0.25">
      <c r="B131" s="428"/>
      <c r="C131" s="425" t="s">
        <v>942</v>
      </c>
      <c r="D131" s="425"/>
    </row>
    <row r="132" spans="2:4" ht="48.75" customHeight="1" x14ac:dyDescent="0.25">
      <c r="B132" s="428"/>
      <c r="C132" s="425" t="s">
        <v>943</v>
      </c>
      <c r="D132" s="425"/>
    </row>
    <row r="133" spans="2:4" ht="56.25" customHeight="1" x14ac:dyDescent="0.25">
      <c r="B133" s="428"/>
      <c r="C133" s="425" t="s">
        <v>944</v>
      </c>
      <c r="D133" s="425"/>
    </row>
    <row r="134" spans="2:4" ht="30" x14ac:dyDescent="0.25">
      <c r="B134" s="297" t="s">
        <v>945</v>
      </c>
      <c r="C134" s="425"/>
      <c r="D134" s="425"/>
    </row>
    <row r="135" spans="2:4" x14ac:dyDescent="0.25">
      <c r="B135" s="426" t="s">
        <v>946</v>
      </c>
      <c r="C135" s="426"/>
      <c r="D135" s="426"/>
    </row>
    <row r="136" spans="2:4" x14ac:dyDescent="0.25">
      <c r="B136" s="298" t="s">
        <v>947</v>
      </c>
      <c r="C136" s="427" t="s">
        <v>948</v>
      </c>
      <c r="D136" s="427"/>
    </row>
    <row r="137" spans="2:4" ht="45" x14ac:dyDescent="0.25">
      <c r="B137" s="297" t="s">
        <v>949</v>
      </c>
      <c r="C137" s="425"/>
      <c r="D137" s="425"/>
    </row>
    <row r="138" spans="2:4" ht="30" x14ac:dyDescent="0.25">
      <c r="B138" s="297" t="s">
        <v>950</v>
      </c>
      <c r="C138" s="425"/>
      <c r="D138" s="425"/>
    </row>
    <row r="139" spans="2:4" ht="31.5" customHeight="1" x14ac:dyDescent="0.25">
      <c r="B139" s="428" t="s">
        <v>951</v>
      </c>
      <c r="C139" s="425" t="s">
        <v>952</v>
      </c>
      <c r="D139" s="425"/>
    </row>
    <row r="140" spans="2:4" ht="30.75" customHeight="1" x14ac:dyDescent="0.25">
      <c r="B140" s="428"/>
      <c r="C140" s="425" t="s">
        <v>953</v>
      </c>
      <c r="D140" s="425"/>
    </row>
  </sheetData>
  <sheetProtection formatCells="0" formatColumns="0" formatRows="0" insertColumns="0" insertRows="0" insertHyperlinks="0" deleteColumns="0" deleteRows="0" sort="0" autoFilter="0" pivotTables="0"/>
  <mergeCells count="157">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B36:D36"/>
    <mergeCell ref="C37:D37"/>
    <mergeCell ref="C38:D38"/>
    <mergeCell ref="C39:D39"/>
    <mergeCell ref="C40:D40"/>
    <mergeCell ref="C41:D41"/>
    <mergeCell ref="C42:D42"/>
    <mergeCell ref="B43:B45"/>
    <mergeCell ref="C43:D43"/>
    <mergeCell ref="C44:D44"/>
    <mergeCell ref="C45:D45"/>
    <mergeCell ref="C46:D46"/>
    <mergeCell ref="C47:D47"/>
    <mergeCell ref="B48:D48"/>
    <mergeCell ref="C49:D49"/>
    <mergeCell ref="C50:D50"/>
    <mergeCell ref="B51:B59"/>
    <mergeCell ref="C51:D51"/>
    <mergeCell ref="C52:D52"/>
    <mergeCell ref="C53:D53"/>
    <mergeCell ref="C54:D54"/>
    <mergeCell ref="C55:D55"/>
    <mergeCell ref="C56:D56"/>
    <mergeCell ref="C57:D57"/>
    <mergeCell ref="C58:D58"/>
    <mergeCell ref="C59:D59"/>
    <mergeCell ref="C60:D60"/>
    <mergeCell ref="C61:D61"/>
    <mergeCell ref="C62:D62"/>
    <mergeCell ref="B63:B65"/>
    <mergeCell ref="C63:D63"/>
    <mergeCell ref="C64:D64"/>
    <mergeCell ref="C65:D65"/>
    <mergeCell ref="B66:D66"/>
    <mergeCell ref="C67:D67"/>
    <mergeCell ref="C68:D68"/>
    <mergeCell ref="B69:B75"/>
    <mergeCell ref="C69:D69"/>
    <mergeCell ref="C70:D70"/>
    <mergeCell ref="C71:D71"/>
    <mergeCell ref="C72:D72"/>
    <mergeCell ref="C73:D73"/>
    <mergeCell ref="C74:D74"/>
    <mergeCell ref="C75:D75"/>
    <mergeCell ref="B76:B82"/>
    <mergeCell ref="C76:D76"/>
    <mergeCell ref="C77:D77"/>
    <mergeCell ref="C78:D78"/>
    <mergeCell ref="C79:D79"/>
    <mergeCell ref="C80:D80"/>
    <mergeCell ref="C81:D81"/>
    <mergeCell ref="C82:D82"/>
    <mergeCell ref="B83:D83"/>
    <mergeCell ref="C84:D84"/>
    <mergeCell ref="C85:D85"/>
    <mergeCell ref="C86:D86"/>
    <mergeCell ref="C87:D87"/>
    <mergeCell ref="C88:D88"/>
    <mergeCell ref="B89:B95"/>
    <mergeCell ref="C89:D89"/>
    <mergeCell ref="C90:D90"/>
    <mergeCell ref="C91:D91"/>
    <mergeCell ref="C92:D92"/>
    <mergeCell ref="C93:D93"/>
    <mergeCell ref="C94:D94"/>
    <mergeCell ref="C95:D95"/>
    <mergeCell ref="B96:B97"/>
    <mergeCell ref="C96:D97"/>
    <mergeCell ref="B98:B104"/>
    <mergeCell ref="C98:D98"/>
    <mergeCell ref="C99:D99"/>
    <mergeCell ref="C100:D100"/>
    <mergeCell ref="C101:D101"/>
    <mergeCell ref="C102:D102"/>
    <mergeCell ref="C103:D103"/>
    <mergeCell ref="C104:D104"/>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C137:D137"/>
    <mergeCell ref="C138:D138"/>
    <mergeCell ref="C133:D133"/>
    <mergeCell ref="B139:B140"/>
    <mergeCell ref="C139:D139"/>
    <mergeCell ref="C140:D140"/>
    <mergeCell ref="B130:B133"/>
    <mergeCell ref="C130:D130"/>
    <mergeCell ref="C131:D131"/>
    <mergeCell ref="C132:D132"/>
    <mergeCell ref="C124:D124"/>
    <mergeCell ref="C125:D125"/>
    <mergeCell ref="C134:D134"/>
    <mergeCell ref="B135:D135"/>
    <mergeCell ref="C136:D136"/>
    <mergeCell ref="B127:D127"/>
    <mergeCell ref="C128:D128"/>
    <mergeCell ref="C129:D129"/>
    <mergeCell ref="C126:D126"/>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78"/>
      <c r="V1" s="78"/>
      <c r="W1" s="78"/>
      <c r="X1" s="78"/>
      <c r="Y1" s="78"/>
      <c r="Z1" s="78"/>
      <c r="AA1" s="78"/>
      <c r="AB1" s="78"/>
      <c r="AC1" s="78"/>
    </row>
    <row r="2" spans="2:29" x14ac:dyDescent="0.25">
      <c r="B2" s="77" t="s">
        <v>1500</v>
      </c>
      <c r="C2" s="78"/>
      <c r="D2" s="78"/>
      <c r="E2" s="78"/>
      <c r="F2" s="78"/>
      <c r="G2" s="78"/>
      <c r="H2" s="78"/>
      <c r="I2" s="78"/>
      <c r="J2" s="78"/>
      <c r="K2" s="78"/>
      <c r="L2" s="78"/>
      <c r="M2" s="78"/>
      <c r="N2" s="78"/>
      <c r="O2" s="78"/>
      <c r="P2" s="78"/>
      <c r="Q2" s="78"/>
      <c r="R2" s="78"/>
      <c r="S2" s="78"/>
      <c r="T2" s="78"/>
      <c r="U2" s="78"/>
      <c r="V2" s="91"/>
      <c r="W2" s="91"/>
      <c r="X2" s="91"/>
      <c r="Y2" s="91"/>
      <c r="Z2" s="91"/>
      <c r="AA2" s="91"/>
      <c r="AB2" s="91"/>
      <c r="AC2" s="78"/>
    </row>
    <row r="3" spans="2:29" ht="15.75" x14ac:dyDescent="0.25">
      <c r="B3" s="82" t="s">
        <v>1501</v>
      </c>
      <c r="C3" s="82" t="s">
        <v>1502</v>
      </c>
      <c r="D3" s="83" t="s">
        <v>1503</v>
      </c>
      <c r="E3" s="431" t="s">
        <v>1504</v>
      </c>
      <c r="F3" s="431"/>
      <c r="G3" s="431"/>
      <c r="H3" s="431"/>
      <c r="I3" s="431"/>
      <c r="J3" s="431"/>
      <c r="K3" s="431"/>
      <c r="L3" s="431"/>
      <c r="M3" s="431"/>
      <c r="N3" s="431"/>
      <c r="O3" s="431"/>
      <c r="P3" s="431"/>
      <c r="Q3" s="431"/>
      <c r="R3" s="431"/>
      <c r="S3" s="431"/>
      <c r="T3" s="431"/>
      <c r="U3" s="78"/>
      <c r="V3" s="89" t="s">
        <v>1505</v>
      </c>
      <c r="W3" s="92"/>
      <c r="X3" s="89" t="s">
        <v>1506</v>
      </c>
      <c r="Y3" s="93"/>
      <c r="Z3" s="90" t="s">
        <v>1507</v>
      </c>
      <c r="AA3" s="93"/>
      <c r="AB3" s="90" t="s">
        <v>1508</v>
      </c>
      <c r="AC3" s="78"/>
    </row>
    <row r="4" spans="2:29" x14ac:dyDescent="0.25">
      <c r="B4" s="84" t="s">
        <v>1509</v>
      </c>
      <c r="C4" s="79" t="s">
        <v>1510</v>
      </c>
      <c r="D4" s="80" t="s">
        <v>1511</v>
      </c>
      <c r="E4" s="71" t="s">
        <v>1512</v>
      </c>
      <c r="F4" s="72"/>
      <c r="G4" s="73"/>
      <c r="H4" s="73"/>
      <c r="I4" s="73"/>
      <c r="J4" s="73"/>
      <c r="K4" s="73"/>
      <c r="L4" s="73"/>
      <c r="M4" s="73"/>
      <c r="N4" s="73"/>
      <c r="O4" s="73"/>
      <c r="P4" s="73"/>
      <c r="Q4" s="74"/>
      <c r="R4" s="75"/>
      <c r="S4" s="76"/>
      <c r="T4" s="73"/>
      <c r="U4" s="78"/>
      <c r="V4" s="89" t="s">
        <v>1513</v>
      </c>
      <c r="W4" s="91"/>
      <c r="X4" s="91"/>
      <c r="Y4" s="91"/>
      <c r="Z4" s="91"/>
      <c r="AA4" s="91"/>
      <c r="AB4" s="91"/>
      <c r="AC4" s="78"/>
    </row>
    <row r="5" spans="2:29" x14ac:dyDescent="0.25">
      <c r="B5" s="88">
        <v>0.33</v>
      </c>
      <c r="C5" s="81" t="s">
        <v>1514</v>
      </c>
      <c r="D5" s="80" t="s">
        <v>1515</v>
      </c>
      <c r="E5" s="71" t="s">
        <v>1516</v>
      </c>
      <c r="F5" s="72"/>
      <c r="G5" s="73"/>
      <c r="H5" s="73"/>
      <c r="I5" s="73"/>
      <c r="J5" s="73"/>
      <c r="K5" s="73"/>
      <c r="L5" s="73"/>
      <c r="M5" s="73"/>
      <c r="N5" s="73"/>
      <c r="O5" s="73"/>
      <c r="P5" s="73"/>
      <c r="Q5" s="73"/>
      <c r="R5" s="73"/>
      <c r="S5" s="73"/>
      <c r="T5" s="73"/>
      <c r="U5" s="78"/>
      <c r="V5" s="91"/>
      <c r="W5" s="91"/>
      <c r="X5" s="91"/>
      <c r="Y5" s="91"/>
      <c r="Z5" s="91"/>
      <c r="AA5" s="91"/>
      <c r="AB5" s="91"/>
      <c r="AC5" s="78"/>
    </row>
    <row r="6" spans="2:29" x14ac:dyDescent="0.25">
      <c r="B6" s="85">
        <v>0.66</v>
      </c>
      <c r="C6" s="81" t="s">
        <v>1517</v>
      </c>
      <c r="D6" s="80" t="s">
        <v>1518</v>
      </c>
      <c r="E6" s="71" t="s">
        <v>1519</v>
      </c>
      <c r="F6" s="72"/>
      <c r="G6" s="73"/>
      <c r="H6" s="73"/>
      <c r="I6" s="73"/>
      <c r="J6" s="73"/>
      <c r="K6" s="73"/>
      <c r="L6" s="73"/>
      <c r="M6" s="73"/>
      <c r="N6" s="73"/>
      <c r="O6" s="73"/>
      <c r="P6" s="73"/>
      <c r="Q6" s="73"/>
      <c r="R6" s="73"/>
      <c r="S6" s="73"/>
      <c r="T6" s="73"/>
      <c r="U6" s="78"/>
      <c r="V6" s="78"/>
      <c r="W6" s="78"/>
      <c r="X6" s="78"/>
      <c r="Y6" s="78"/>
      <c r="Z6" s="78"/>
      <c r="AA6" s="78"/>
      <c r="AB6" s="78"/>
      <c r="AC6" s="78"/>
    </row>
    <row r="7" spans="2:29" x14ac:dyDescent="0.25">
      <c r="B7" s="86" t="s">
        <v>1520</v>
      </c>
      <c r="C7" s="79" t="s">
        <v>1521</v>
      </c>
      <c r="D7" s="80" t="s">
        <v>1522</v>
      </c>
      <c r="E7" s="71" t="s">
        <v>1523</v>
      </c>
      <c r="F7" s="72"/>
      <c r="G7" s="73"/>
      <c r="H7" s="73"/>
      <c r="I7" s="73"/>
      <c r="J7" s="73"/>
      <c r="K7" s="73"/>
      <c r="L7" s="73"/>
      <c r="M7" s="73"/>
      <c r="N7" s="73"/>
      <c r="O7" s="73"/>
      <c r="P7" s="73"/>
      <c r="Q7" s="73"/>
      <c r="R7" s="73"/>
      <c r="S7" s="73"/>
      <c r="T7" s="73"/>
    </row>
    <row r="10" spans="2:29" x14ac:dyDescent="0.25">
      <c r="J10" s="103" t="s">
        <v>1524</v>
      </c>
      <c r="K10">
        <v>1</v>
      </c>
    </row>
    <row r="11" spans="2:29" x14ac:dyDescent="0.25">
      <c r="J11" s="103" t="s">
        <v>1525</v>
      </c>
      <c r="K11">
        <v>1</v>
      </c>
    </row>
    <row r="12" spans="2:29" x14ac:dyDescent="0.25">
      <c r="J12" s="103" t="s">
        <v>1526</v>
      </c>
      <c r="K12">
        <v>1</v>
      </c>
    </row>
    <row r="54" spans="1:4" x14ac:dyDescent="0.25">
      <c r="A54" s="78"/>
      <c r="B54" s="78"/>
      <c r="C54" s="78"/>
      <c r="D54" s="78"/>
    </row>
    <row r="55" spans="1:4" x14ac:dyDescent="0.25">
      <c r="A55" s="78"/>
      <c r="B55" s="37" t="s">
        <v>1527</v>
      </c>
      <c r="C55" s="30"/>
      <c r="D55" s="78"/>
    </row>
    <row r="56" spans="1:4" x14ac:dyDescent="0.25">
      <c r="A56" s="78"/>
      <c r="B56" s="38" t="s">
        <v>1528</v>
      </c>
      <c r="C56" s="39" t="s">
        <v>1529</v>
      </c>
      <c r="D56" s="78"/>
    </row>
    <row r="57" spans="1:4" x14ac:dyDescent="0.25">
      <c r="A57" s="78"/>
      <c r="B57" s="40" t="s">
        <v>1530</v>
      </c>
      <c r="C57" s="39" t="s">
        <v>1531</v>
      </c>
      <c r="D57" s="78"/>
    </row>
    <row r="58" spans="1:4" x14ac:dyDescent="0.25">
      <c r="A58" s="78"/>
      <c r="B58" s="38" t="s">
        <v>1532</v>
      </c>
      <c r="C58" s="39" t="s">
        <v>1533</v>
      </c>
      <c r="D58" s="78"/>
    </row>
    <row r="59" spans="1:4" x14ac:dyDescent="0.25">
      <c r="A59" s="78"/>
      <c r="B59" s="38" t="s">
        <v>1534</v>
      </c>
      <c r="C59" s="39" t="s">
        <v>1535</v>
      </c>
      <c r="D59" s="78"/>
    </row>
    <row r="60" spans="1:4" ht="15.75" thickBot="1" x14ac:dyDescent="0.3">
      <c r="A60" s="78"/>
      <c r="B60" s="41" t="s">
        <v>1536</v>
      </c>
      <c r="C60" s="42"/>
      <c r="D60" s="78"/>
    </row>
    <row r="61" spans="1:4" ht="15.75" thickBot="1" x14ac:dyDescent="0.3">
      <c r="A61" s="78"/>
      <c r="B61" s="43" t="s">
        <v>1537</v>
      </c>
      <c r="C61" s="44" t="s">
        <v>1538</v>
      </c>
      <c r="D61" s="78"/>
    </row>
    <row r="62" spans="1:4" ht="15.75" thickBot="1" x14ac:dyDescent="0.3">
      <c r="A62" s="78"/>
      <c r="B62" s="45" t="s">
        <v>1539</v>
      </c>
      <c r="C62" s="44"/>
      <c r="D62" s="78"/>
    </row>
    <row r="63" spans="1:4" ht="15.75" thickBot="1" x14ac:dyDescent="0.3">
      <c r="A63" s="78"/>
      <c r="B63" s="46" t="s">
        <v>1540</v>
      </c>
      <c r="C63" s="39" t="s">
        <v>1541</v>
      </c>
      <c r="D63" s="78"/>
    </row>
    <row r="64" spans="1:4" ht="15.75" thickBot="1" x14ac:dyDescent="0.3">
      <c r="A64" s="78"/>
      <c r="B64" s="47" t="s">
        <v>1542</v>
      </c>
      <c r="C64" s="44" t="s">
        <v>1543</v>
      </c>
      <c r="D64" s="78"/>
    </row>
    <row r="65" spans="1:4" ht="15.75" thickBot="1" x14ac:dyDescent="0.3">
      <c r="A65" s="78"/>
      <c r="B65" s="48" t="s">
        <v>1544</v>
      </c>
      <c r="C65" s="44"/>
      <c r="D65" s="78"/>
    </row>
    <row r="66" spans="1:4" ht="15.75" thickBot="1" x14ac:dyDescent="0.3">
      <c r="A66" s="78"/>
      <c r="B66" s="49" t="s">
        <v>1545</v>
      </c>
      <c r="C66" s="39" t="s">
        <v>1546</v>
      </c>
      <c r="D66" s="78"/>
    </row>
    <row r="67" spans="1:4" x14ac:dyDescent="0.25">
      <c r="A67" s="78"/>
      <c r="B67" s="78"/>
      <c r="C67" s="78"/>
      <c r="D67" s="78"/>
    </row>
    <row r="68" spans="1:4" x14ac:dyDescent="0.25">
      <c r="A68" s="78"/>
      <c r="B68" s="78"/>
      <c r="C68" s="78"/>
      <c r="D68" s="78"/>
    </row>
    <row r="69" spans="1:4" x14ac:dyDescent="0.25">
      <c r="A69" s="78"/>
      <c r="B69" s="78"/>
      <c r="C69" s="78"/>
      <c r="D69" s="78"/>
    </row>
    <row r="70" spans="1:4" x14ac:dyDescent="0.25">
      <c r="A70" s="78"/>
      <c r="B70" s="78"/>
      <c r="C70" s="78"/>
      <c r="D70" s="78"/>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I55" sqref="I55"/>
    </sheetView>
  </sheetViews>
  <sheetFormatPr defaultRowHeight="15" x14ac:dyDescent="0.25"/>
  <cols>
    <col min="1" max="1" width="9.140625" style="150"/>
    <col min="2" max="2" width="7.28515625" style="150" customWidth="1"/>
    <col min="3" max="3" width="10.85546875" style="150" customWidth="1"/>
    <col min="4" max="4" width="11" style="150" customWidth="1"/>
    <col min="5" max="5" width="3.42578125" style="150" customWidth="1"/>
    <col min="6" max="7" width="41.7109375" style="150" customWidth="1"/>
    <col min="8" max="8" width="63.7109375" style="150" customWidth="1"/>
    <col min="9" max="9" width="77" style="150" customWidth="1"/>
    <col min="10" max="16384" width="9.140625" style="150"/>
  </cols>
  <sheetData>
    <row r="2" spans="3:11" ht="33" customHeight="1" x14ac:dyDescent="0.3">
      <c r="C2" s="444" t="s">
        <v>954</v>
      </c>
      <c r="D2" s="444"/>
      <c r="E2" s="291"/>
      <c r="F2" s="448" t="s">
        <v>955</v>
      </c>
      <c r="G2" s="449"/>
      <c r="H2" s="449"/>
      <c r="I2" s="449"/>
    </row>
    <row r="3" spans="3:11" ht="28.5" customHeight="1" x14ac:dyDescent="0.25">
      <c r="C3" s="444"/>
      <c r="D3" s="444"/>
      <c r="E3" s="291"/>
      <c r="F3" s="446" t="s">
        <v>956</v>
      </c>
      <c r="G3" s="447"/>
      <c r="H3" s="447"/>
      <c r="I3" s="447"/>
    </row>
    <row r="4" spans="3:11" ht="15.75" thickBot="1" x14ac:dyDescent="0.3">
      <c r="F4" s="262"/>
      <c r="G4" s="262"/>
      <c r="H4" s="262"/>
    </row>
    <row r="5" spans="3:11" ht="30.75" customHeight="1" x14ac:dyDescent="0.25">
      <c r="C5" s="445" t="s">
        <v>957</v>
      </c>
      <c r="D5" s="445"/>
      <c r="E5" s="167"/>
      <c r="F5" s="261" t="s">
        <v>958</v>
      </c>
      <c r="G5" s="261" t="s">
        <v>959</v>
      </c>
      <c r="H5" s="261" t="s">
        <v>960</v>
      </c>
      <c r="I5" s="260" t="s">
        <v>961</v>
      </c>
    </row>
    <row r="6" spans="3:11" ht="23.25" customHeight="1" thickBot="1" x14ac:dyDescent="0.3">
      <c r="C6" s="259"/>
      <c r="D6" s="259"/>
      <c r="E6" s="167"/>
      <c r="F6" s="450" t="s">
        <v>962</v>
      </c>
      <c r="G6" s="450"/>
      <c r="H6" s="450"/>
      <c r="I6" s="450"/>
      <c r="J6" s="167"/>
    </row>
    <row r="7" spans="3:11" s="245" customFormat="1" ht="12" customHeight="1" x14ac:dyDescent="0.25">
      <c r="C7" s="435" t="s">
        <v>963</v>
      </c>
      <c r="D7" s="435"/>
      <c r="F7" s="258"/>
      <c r="G7" s="255"/>
      <c r="H7" s="255"/>
      <c r="I7" s="255"/>
      <c r="J7" s="246"/>
    </row>
    <row r="8" spans="3:11" ht="49.5" customHeight="1" x14ac:dyDescent="0.25">
      <c r="C8" s="435"/>
      <c r="D8" s="435"/>
      <c r="E8" s="167"/>
      <c r="F8" s="432" t="s">
        <v>964</v>
      </c>
      <c r="G8" s="243" t="s">
        <v>965</v>
      </c>
      <c r="H8" s="242" t="s">
        <v>966</v>
      </c>
      <c r="I8" s="242" t="s">
        <v>967</v>
      </c>
      <c r="J8" s="167"/>
    </row>
    <row r="9" spans="3:11" ht="50.25" customHeight="1" x14ac:dyDescent="0.25">
      <c r="C9" s="435"/>
      <c r="D9" s="435"/>
      <c r="E9" s="167"/>
      <c r="F9" s="432"/>
      <c r="G9" s="243" t="s">
        <v>968</v>
      </c>
      <c r="H9" s="242" t="s">
        <v>969</v>
      </c>
      <c r="I9" s="242" t="s">
        <v>970</v>
      </c>
    </row>
    <row r="10" spans="3:11" ht="38.25" customHeight="1" thickBot="1" x14ac:dyDescent="0.3">
      <c r="C10" s="435"/>
      <c r="D10" s="435"/>
      <c r="F10" s="433"/>
      <c r="G10" s="257"/>
      <c r="H10" s="244" t="s">
        <v>971</v>
      </c>
      <c r="I10" s="250"/>
      <c r="J10" s="167"/>
      <c r="K10" s="167"/>
    </row>
    <row r="11" spans="3:11" ht="12" customHeight="1" x14ac:dyDescent="0.25">
      <c r="C11" s="434" t="s">
        <v>972</v>
      </c>
      <c r="D11" s="434"/>
      <c r="E11" s="167"/>
      <c r="F11" s="253"/>
      <c r="G11" s="253"/>
      <c r="H11" s="248"/>
      <c r="I11" s="249"/>
      <c r="J11" s="167"/>
      <c r="K11" s="167"/>
    </row>
    <row r="12" spans="3:11" ht="64.5" customHeight="1" x14ac:dyDescent="0.25">
      <c r="C12" s="435"/>
      <c r="D12" s="435"/>
      <c r="E12" s="167"/>
      <c r="F12" s="432" t="s">
        <v>973</v>
      </c>
      <c r="G12" s="441" t="s">
        <v>974</v>
      </c>
      <c r="H12" s="240" t="s">
        <v>975</v>
      </c>
      <c r="I12" s="240" t="s">
        <v>976</v>
      </c>
      <c r="J12" s="167"/>
    </row>
    <row r="13" spans="3:11" ht="41.25" customHeight="1" x14ac:dyDescent="0.25">
      <c r="C13" s="435"/>
      <c r="D13" s="435"/>
      <c r="E13" s="167"/>
      <c r="F13" s="432"/>
      <c r="G13" s="441"/>
      <c r="H13" s="240" t="s">
        <v>977</v>
      </c>
      <c r="I13" s="240" t="s">
        <v>978</v>
      </c>
      <c r="J13" s="167"/>
    </row>
    <row r="14" spans="3:11" ht="39.75" customHeight="1" thickBot="1" x14ac:dyDescent="0.3">
      <c r="C14" s="436"/>
      <c r="D14" s="436"/>
      <c r="E14" s="167"/>
      <c r="F14" s="433"/>
      <c r="G14" s="254"/>
      <c r="H14" s="240" t="s">
        <v>979</v>
      </c>
      <c r="I14" s="240" t="s">
        <v>980</v>
      </c>
      <c r="J14" s="167"/>
    </row>
    <row r="15" spans="3:11" ht="9.75" customHeight="1" x14ac:dyDescent="0.25">
      <c r="C15" s="434" t="s">
        <v>981</v>
      </c>
      <c r="D15" s="434"/>
      <c r="E15" s="167"/>
      <c r="F15" s="243"/>
      <c r="G15" s="240"/>
      <c r="H15" s="252"/>
      <c r="I15" s="252"/>
      <c r="J15" s="167"/>
    </row>
    <row r="16" spans="3:11" ht="66" customHeight="1" x14ac:dyDescent="0.25">
      <c r="C16" s="435"/>
      <c r="D16" s="435"/>
      <c r="F16" s="432" t="s">
        <v>982</v>
      </c>
      <c r="G16" s="441" t="s">
        <v>983</v>
      </c>
      <c r="H16" s="242" t="s">
        <v>984</v>
      </c>
      <c r="I16" s="242" t="s">
        <v>985</v>
      </c>
      <c r="J16" s="167"/>
    </row>
    <row r="17" spans="3:10" ht="71.25" customHeight="1" x14ac:dyDescent="0.25">
      <c r="C17" s="435"/>
      <c r="D17" s="435"/>
      <c r="F17" s="432"/>
      <c r="G17" s="441"/>
      <c r="H17" s="242" t="s">
        <v>986</v>
      </c>
      <c r="I17" s="242"/>
      <c r="J17" s="167"/>
    </row>
    <row r="18" spans="3:10" ht="98.25" customHeight="1" thickBot="1" x14ac:dyDescent="0.3">
      <c r="C18" s="436"/>
      <c r="D18" s="436"/>
      <c r="F18" s="432"/>
      <c r="G18" s="242"/>
      <c r="H18" s="242" t="s">
        <v>987</v>
      </c>
      <c r="I18" s="242"/>
      <c r="J18" s="167"/>
    </row>
    <row r="19" spans="3:10" ht="27.75" customHeight="1" thickBot="1" x14ac:dyDescent="0.3">
      <c r="C19" s="451"/>
      <c r="D19" s="451"/>
      <c r="E19" s="167"/>
      <c r="F19" s="440" t="s">
        <v>988</v>
      </c>
      <c r="G19" s="440"/>
      <c r="H19" s="440"/>
      <c r="I19" s="440"/>
    </row>
    <row r="20" spans="3:10" s="245" customFormat="1" ht="9" customHeight="1" x14ac:dyDescent="0.25">
      <c r="C20" s="256"/>
      <c r="D20" s="256"/>
      <c r="E20" s="246"/>
      <c r="F20" s="247"/>
      <c r="G20" s="247"/>
      <c r="H20" s="255"/>
      <c r="I20" s="247"/>
    </row>
    <row r="21" spans="3:10" ht="67.5" customHeight="1" x14ac:dyDescent="0.25">
      <c r="C21" s="435" t="s">
        <v>989</v>
      </c>
      <c r="D21" s="435"/>
      <c r="E21" s="167"/>
      <c r="F21" s="432" t="s">
        <v>990</v>
      </c>
      <c r="G21" s="242" t="s">
        <v>991</v>
      </c>
      <c r="H21" s="242" t="s">
        <v>992</v>
      </c>
      <c r="I21" s="242" t="s">
        <v>993</v>
      </c>
      <c r="J21" s="167"/>
    </row>
    <row r="22" spans="3:10" ht="25.5" customHeight="1" x14ac:dyDescent="0.25">
      <c r="C22" s="435"/>
      <c r="D22" s="435"/>
      <c r="E22" s="167"/>
      <c r="F22" s="432"/>
      <c r="G22" s="441" t="s">
        <v>994</v>
      </c>
      <c r="H22" s="441" t="s">
        <v>995</v>
      </c>
      <c r="I22" s="242" t="s">
        <v>996</v>
      </c>
    </row>
    <row r="23" spans="3:10" ht="67.5" customHeight="1" thickBot="1" x14ac:dyDescent="0.3">
      <c r="C23" s="436"/>
      <c r="D23" s="436"/>
      <c r="F23" s="433"/>
      <c r="G23" s="442"/>
      <c r="H23" s="442"/>
      <c r="I23" s="244" t="s">
        <v>997</v>
      </c>
      <c r="J23" s="167"/>
    </row>
    <row r="24" spans="3:10" s="246" customFormat="1" ht="8.25" customHeight="1" x14ac:dyDescent="0.25">
      <c r="C24" s="251"/>
      <c r="D24" s="251"/>
      <c r="F24" s="243"/>
      <c r="G24" s="242"/>
      <c r="H24" s="242"/>
      <c r="I24" s="242"/>
    </row>
    <row r="25" spans="3:10" ht="78" customHeight="1" x14ac:dyDescent="0.25">
      <c r="C25" s="435" t="s">
        <v>998</v>
      </c>
      <c r="D25" s="435"/>
      <c r="E25" s="167"/>
      <c r="F25" s="432" t="s">
        <v>999</v>
      </c>
      <c r="G25" s="240" t="s">
        <v>1000</v>
      </c>
      <c r="H25" s="240" t="s">
        <v>1001</v>
      </c>
      <c r="I25" s="240" t="s">
        <v>1002</v>
      </c>
      <c r="J25" s="167"/>
    </row>
    <row r="26" spans="3:10" ht="45" customHeight="1" x14ac:dyDescent="0.25">
      <c r="C26" s="435"/>
      <c r="D26" s="435"/>
      <c r="F26" s="432"/>
      <c r="G26" s="240" t="s">
        <v>1003</v>
      </c>
      <c r="H26" s="240" t="s">
        <v>1004</v>
      </c>
      <c r="I26" s="240" t="s">
        <v>1005</v>
      </c>
      <c r="J26" s="167"/>
    </row>
    <row r="27" spans="3:10" ht="52.5" customHeight="1" thickBot="1" x14ac:dyDescent="0.3">
      <c r="C27" s="436"/>
      <c r="D27" s="436"/>
      <c r="F27" s="432"/>
      <c r="G27" s="240" t="s">
        <v>1006</v>
      </c>
      <c r="H27" s="240"/>
      <c r="I27" s="254" t="s">
        <v>1007</v>
      </c>
      <c r="J27" s="167"/>
    </row>
    <row r="28" spans="3:10" s="245" customFormat="1" ht="12.75" customHeight="1" x14ac:dyDescent="0.25">
      <c r="C28" s="251"/>
      <c r="D28" s="251"/>
      <c r="F28" s="253"/>
      <c r="G28" s="252"/>
      <c r="H28" s="252"/>
      <c r="I28" s="240"/>
      <c r="J28" s="246"/>
    </row>
    <row r="29" spans="3:10" ht="39.75" customHeight="1" x14ac:dyDescent="0.25">
      <c r="C29" s="435" t="s">
        <v>1008</v>
      </c>
      <c r="D29" s="435"/>
      <c r="F29" s="432" t="s">
        <v>1009</v>
      </c>
      <c r="G29" s="441" t="s">
        <v>1010</v>
      </c>
      <c r="H29" s="242" t="s">
        <v>1011</v>
      </c>
      <c r="I29" s="242" t="s">
        <v>1012</v>
      </c>
    </row>
    <row r="30" spans="3:10" ht="64.5" customHeight="1" x14ac:dyDescent="0.25">
      <c r="C30" s="435"/>
      <c r="D30" s="435"/>
      <c r="F30" s="432"/>
      <c r="G30" s="441"/>
      <c r="H30" s="441" t="s">
        <v>1013</v>
      </c>
      <c r="I30" s="242" t="s">
        <v>1014</v>
      </c>
    </row>
    <row r="31" spans="3:10" ht="23.25" customHeight="1" thickBot="1" x14ac:dyDescent="0.3">
      <c r="C31" s="436"/>
      <c r="D31" s="436"/>
      <c r="F31" s="433"/>
      <c r="G31" s="442"/>
      <c r="H31" s="442"/>
      <c r="I31" s="242" t="s">
        <v>1015</v>
      </c>
      <c r="J31" s="167"/>
    </row>
    <row r="32" spans="3:10" ht="8.25" customHeight="1" x14ac:dyDescent="0.25">
      <c r="C32" s="251"/>
      <c r="D32" s="251"/>
      <c r="F32" s="243"/>
      <c r="G32" s="242"/>
      <c r="H32" s="242"/>
      <c r="I32" s="248"/>
      <c r="J32" s="167"/>
    </row>
    <row r="33" spans="3:10" ht="70.5" customHeight="1" x14ac:dyDescent="0.25">
      <c r="C33" s="435" t="s">
        <v>1016</v>
      </c>
      <c r="D33" s="435"/>
      <c r="F33" s="432" t="s">
        <v>1017</v>
      </c>
      <c r="G33" s="242" t="s">
        <v>1018</v>
      </c>
      <c r="H33" s="242" t="s">
        <v>1019</v>
      </c>
      <c r="I33" s="242" t="s">
        <v>1020</v>
      </c>
    </row>
    <row r="34" spans="3:10" ht="66" customHeight="1" x14ac:dyDescent="0.25">
      <c r="C34" s="435"/>
      <c r="D34" s="435"/>
      <c r="F34" s="432"/>
      <c r="G34" s="242" t="s">
        <v>1021</v>
      </c>
      <c r="H34" s="242" t="s">
        <v>1022</v>
      </c>
      <c r="I34" s="441" t="s">
        <v>1023</v>
      </c>
      <c r="J34" s="167"/>
    </row>
    <row r="35" spans="3:10" ht="33.75" customHeight="1" x14ac:dyDescent="0.25">
      <c r="C35" s="435"/>
      <c r="D35" s="435"/>
      <c r="F35" s="432"/>
      <c r="G35" s="441" t="s">
        <v>1024</v>
      </c>
      <c r="H35" s="242" t="s">
        <v>1025</v>
      </c>
      <c r="I35" s="441"/>
      <c r="J35" s="167"/>
    </row>
    <row r="36" spans="3:10" ht="33.75" customHeight="1" thickBot="1" x14ac:dyDescent="0.3">
      <c r="C36" s="436"/>
      <c r="D36" s="436"/>
      <c r="F36" s="433"/>
      <c r="G36" s="442"/>
      <c r="H36" s="244" t="s">
        <v>1026</v>
      </c>
      <c r="I36" s="442"/>
      <c r="J36" s="167"/>
    </row>
    <row r="37" spans="3:10" s="245" customFormat="1" ht="10.5" customHeight="1" x14ac:dyDescent="0.25">
      <c r="C37" s="434" t="s">
        <v>1027</v>
      </c>
      <c r="D37" s="434"/>
      <c r="F37" s="243"/>
      <c r="G37" s="242"/>
      <c r="H37" s="242"/>
      <c r="I37" s="242"/>
      <c r="J37" s="246"/>
    </row>
    <row r="38" spans="3:10" ht="53.25" customHeight="1" x14ac:dyDescent="0.25">
      <c r="C38" s="435"/>
      <c r="D38" s="435"/>
      <c r="F38" s="432" t="s">
        <v>1028</v>
      </c>
      <c r="G38" s="242" t="s">
        <v>1029</v>
      </c>
      <c r="H38" s="242" t="s">
        <v>1030</v>
      </c>
      <c r="I38" s="242" t="s">
        <v>1031</v>
      </c>
      <c r="J38" s="167"/>
    </row>
    <row r="39" spans="3:10" ht="50.25" customHeight="1" x14ac:dyDescent="0.25">
      <c r="C39" s="435"/>
      <c r="D39" s="435"/>
      <c r="F39" s="432"/>
      <c r="G39" s="242" t="s">
        <v>1032</v>
      </c>
      <c r="H39" s="242" t="s">
        <v>1033</v>
      </c>
      <c r="I39" s="242" t="s">
        <v>1034</v>
      </c>
      <c r="J39" s="167"/>
    </row>
    <row r="40" spans="3:10" ht="43.5" customHeight="1" thickBot="1" x14ac:dyDescent="0.3">
      <c r="C40" s="436"/>
      <c r="D40" s="436"/>
      <c r="F40" s="433"/>
      <c r="G40" s="244" t="s">
        <v>1035</v>
      </c>
      <c r="H40" s="250"/>
      <c r="I40" s="242"/>
      <c r="J40" s="167"/>
    </row>
    <row r="41" spans="3:10" s="245" customFormat="1" ht="12" customHeight="1" x14ac:dyDescent="0.25">
      <c r="C41" s="434" t="s">
        <v>1036</v>
      </c>
      <c r="D41" s="434"/>
      <c r="F41" s="437" t="s">
        <v>1037</v>
      </c>
      <c r="G41" s="242"/>
      <c r="H41" s="249"/>
      <c r="I41" s="248"/>
      <c r="J41" s="246"/>
    </row>
    <row r="42" spans="3:10" ht="52.5" customHeight="1" x14ac:dyDescent="0.25">
      <c r="C42" s="435"/>
      <c r="D42" s="435"/>
      <c r="F42" s="438"/>
      <c r="G42" s="242" t="s">
        <v>1038</v>
      </c>
      <c r="H42" s="242" t="s">
        <v>1039</v>
      </c>
      <c r="I42" s="242" t="s">
        <v>1040</v>
      </c>
      <c r="J42" s="167"/>
    </row>
    <row r="43" spans="3:10" ht="36" customHeight="1" x14ac:dyDescent="0.25">
      <c r="C43" s="435"/>
      <c r="D43" s="435"/>
      <c r="F43" s="438"/>
      <c r="G43" s="242" t="s">
        <v>1041</v>
      </c>
      <c r="H43" s="242" t="s">
        <v>1042</v>
      </c>
      <c r="I43" s="242" t="s">
        <v>1043</v>
      </c>
      <c r="J43" s="167"/>
    </row>
    <row r="44" spans="3:10" ht="39.75" customHeight="1" thickBot="1" x14ac:dyDescent="0.3">
      <c r="C44" s="436"/>
      <c r="D44" s="436"/>
      <c r="F44" s="439"/>
      <c r="G44" s="244"/>
      <c r="H44" s="244" t="s">
        <v>1044</v>
      </c>
      <c r="I44" s="244" t="s">
        <v>1045</v>
      </c>
      <c r="J44" s="167"/>
    </row>
    <row r="45" spans="3:10" ht="24" customHeight="1" thickBot="1" x14ac:dyDescent="0.3">
      <c r="C45" s="443"/>
      <c r="D45" s="443"/>
      <c r="F45" s="440" t="s">
        <v>1046</v>
      </c>
      <c r="G45" s="440"/>
      <c r="H45" s="440"/>
      <c r="I45" s="440"/>
      <c r="J45" s="167"/>
    </row>
    <row r="46" spans="3:10" s="245" customFormat="1" ht="7.5" customHeight="1" x14ac:dyDescent="0.25">
      <c r="C46" s="434" t="s">
        <v>1047</v>
      </c>
      <c r="D46" s="434"/>
      <c r="F46" s="247"/>
      <c r="G46" s="247"/>
      <c r="H46" s="247"/>
      <c r="I46" s="247"/>
      <c r="J46" s="246"/>
    </row>
    <row r="47" spans="3:10" ht="75" customHeight="1" x14ac:dyDescent="0.25">
      <c r="C47" s="435"/>
      <c r="D47" s="435"/>
      <c r="F47" s="432" t="s">
        <v>1048</v>
      </c>
      <c r="G47" s="242" t="s">
        <v>1049</v>
      </c>
      <c r="H47" s="242" t="s">
        <v>1050</v>
      </c>
      <c r="I47" s="242" t="s">
        <v>1051</v>
      </c>
      <c r="J47" s="167"/>
    </row>
    <row r="48" spans="3:10" ht="39.75" customHeight="1" thickBot="1" x14ac:dyDescent="0.3">
      <c r="C48" s="436"/>
      <c r="D48" s="436"/>
      <c r="F48" s="433"/>
      <c r="G48" s="244" t="s">
        <v>1052</v>
      </c>
      <c r="H48" s="244" t="s">
        <v>1053</v>
      </c>
      <c r="I48" s="244" t="s">
        <v>1054</v>
      </c>
      <c r="J48" s="167"/>
    </row>
    <row r="49" spans="3:10" ht="9.75" customHeight="1" x14ac:dyDescent="0.25">
      <c r="C49" s="434" t="s">
        <v>1055</v>
      </c>
      <c r="D49" s="434"/>
      <c r="F49" s="243"/>
      <c r="G49" s="242"/>
      <c r="H49" s="242"/>
      <c r="I49" s="242"/>
      <c r="J49" s="167"/>
    </row>
    <row r="50" spans="3:10" ht="36" customHeight="1" x14ac:dyDescent="0.25">
      <c r="C50" s="435"/>
      <c r="D50" s="435"/>
      <c r="F50" s="432" t="s">
        <v>1056</v>
      </c>
      <c r="G50" s="242" t="s">
        <v>1057</v>
      </c>
      <c r="H50" s="242" t="s">
        <v>1058</v>
      </c>
      <c r="I50" s="242" t="s">
        <v>1059</v>
      </c>
    </row>
    <row r="51" spans="3:10" ht="51" customHeight="1" x14ac:dyDescent="0.25">
      <c r="C51" s="435"/>
      <c r="D51" s="435"/>
      <c r="F51" s="432"/>
      <c r="G51" s="242" t="s">
        <v>1060</v>
      </c>
      <c r="H51" s="242" t="s">
        <v>1061</v>
      </c>
      <c r="I51" s="242" t="s">
        <v>1062</v>
      </c>
      <c r="J51" s="167"/>
    </row>
    <row r="52" spans="3:10" ht="65.25" customHeight="1" thickBot="1" x14ac:dyDescent="0.3">
      <c r="C52" s="436"/>
      <c r="D52" s="436"/>
      <c r="F52" s="433"/>
      <c r="G52" s="244"/>
      <c r="H52" s="244" t="s">
        <v>1063</v>
      </c>
      <c r="I52" s="244" t="s">
        <v>1064</v>
      </c>
    </row>
    <row r="53" spans="3:10" ht="9.75" customHeight="1" x14ac:dyDescent="0.25">
      <c r="C53" s="434" t="s">
        <v>1065</v>
      </c>
      <c r="D53" s="434"/>
      <c r="F53" s="243"/>
      <c r="G53" s="242"/>
      <c r="H53" s="242"/>
      <c r="I53" s="242"/>
    </row>
    <row r="54" spans="3:10" ht="60.75" customHeight="1" x14ac:dyDescent="0.25">
      <c r="C54" s="435"/>
      <c r="D54" s="435"/>
      <c r="E54" s="167"/>
      <c r="F54" s="432" t="s">
        <v>1066</v>
      </c>
      <c r="G54" s="242" t="s">
        <v>1067</v>
      </c>
      <c r="H54" s="242" t="s">
        <v>1068</v>
      </c>
      <c r="I54" s="242" t="s">
        <v>1069</v>
      </c>
    </row>
    <row r="55" spans="3:10" ht="51" customHeight="1" thickBot="1" x14ac:dyDescent="0.3">
      <c r="C55" s="436"/>
      <c r="D55" s="436"/>
      <c r="F55" s="432"/>
      <c r="G55" s="242"/>
      <c r="H55" s="241" t="s">
        <v>1070</v>
      </c>
      <c r="I55" s="240" t="s">
        <v>1071</v>
      </c>
      <c r="J55" s="167"/>
    </row>
    <row r="56" spans="3:10" x14ac:dyDescent="0.25">
      <c r="F56" s="239"/>
      <c r="G56" s="239"/>
      <c r="H56" s="239"/>
      <c r="I56" s="239"/>
    </row>
  </sheetData>
  <sheetProtection formatCells="0" formatColumns="0" formatRows="0" insertColumns="0" insertRows="0" insertHyperlinks="0" deleteColumns="0" deleteRows="0" sort="0" autoFilter="0" pivotTables="0"/>
  <mergeCells count="41">
    <mergeCell ref="H30:H31"/>
    <mergeCell ref="C46:D48"/>
    <mergeCell ref="C49:D52"/>
    <mergeCell ref="G16:G17"/>
    <mergeCell ref="G29:G31"/>
    <mergeCell ref="F50:F52"/>
    <mergeCell ref="F19:I19"/>
    <mergeCell ref="H22:H23"/>
    <mergeCell ref="G12:G13"/>
    <mergeCell ref="F25:F27"/>
    <mergeCell ref="C19:D19"/>
    <mergeCell ref="G22:G23"/>
    <mergeCell ref="F29:F31"/>
    <mergeCell ref="F12:F14"/>
    <mergeCell ref="F8:F10"/>
    <mergeCell ref="C11:D14"/>
    <mergeCell ref="F16:F18"/>
    <mergeCell ref="F38:F40"/>
    <mergeCell ref="C29:D31"/>
    <mergeCell ref="C37:D40"/>
    <mergeCell ref="C25:D27"/>
    <mergeCell ref="F21:F23"/>
    <mergeCell ref="C21:D23"/>
    <mergeCell ref="C15:D18"/>
    <mergeCell ref="C7:D10"/>
    <mergeCell ref="C2:D3"/>
    <mergeCell ref="C5:D5"/>
    <mergeCell ref="F3:I3"/>
    <mergeCell ref="F2:I2"/>
    <mergeCell ref="F6:I6"/>
    <mergeCell ref="F54:F55"/>
    <mergeCell ref="F33:F36"/>
    <mergeCell ref="C53:D55"/>
    <mergeCell ref="C41:D44"/>
    <mergeCell ref="F41:F44"/>
    <mergeCell ref="F45:I45"/>
    <mergeCell ref="C33:D36"/>
    <mergeCell ref="I34:I36"/>
    <mergeCell ref="F47:F48"/>
    <mergeCell ref="C45:D45"/>
    <mergeCell ref="G35:G36"/>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12" customWidth="1"/>
    <col min="2" max="2" width="45.7109375" style="12" customWidth="1"/>
    <col min="3" max="3" width="6" style="12" customWidth="1"/>
    <col min="4" max="4" width="62.28515625" style="12" customWidth="1"/>
    <col min="5" max="5" width="7.28515625" style="8" customWidth="1"/>
    <col min="6" max="6" width="111.42578125" style="8" customWidth="1"/>
    <col min="7" max="7" width="5.28515625" style="12" customWidth="1"/>
    <col min="8" max="16384" width="11.42578125" style="12"/>
  </cols>
  <sheetData>
    <row r="1" spans="1:12" ht="11.25" customHeight="1" x14ac:dyDescent="0.25">
      <c r="B1" s="13" t="s">
        <v>1164</v>
      </c>
      <c r="C1" s="8"/>
      <c r="D1" s="13" t="s">
        <v>1165</v>
      </c>
      <c r="F1" s="13" t="s">
        <v>1166</v>
      </c>
      <c r="G1" s="109" t="s">
        <v>1167</v>
      </c>
      <c r="H1" s="26"/>
      <c r="I1" s="26"/>
      <c r="J1" s="26"/>
      <c r="K1" s="26"/>
      <c r="L1" s="26"/>
    </row>
    <row r="2" spans="1:12" ht="11.25" customHeight="1" x14ac:dyDescent="0.25">
      <c r="A2" s="8" t="s">
        <v>1168</v>
      </c>
      <c r="B2" s="8" t="s">
        <v>1169</v>
      </c>
      <c r="C2" s="8" t="s">
        <v>1170</v>
      </c>
      <c r="D2" s="8" t="s">
        <v>1171</v>
      </c>
      <c r="E2" s="8" t="s">
        <v>1172</v>
      </c>
      <c r="F2" s="8" t="s">
        <v>1173</v>
      </c>
      <c r="G2" s="110">
        <v>1</v>
      </c>
    </row>
    <row r="3" spans="1:12" ht="11.25" customHeight="1" x14ac:dyDescent="0.25">
      <c r="A3" s="8"/>
      <c r="B3" s="8"/>
      <c r="C3" s="8"/>
      <c r="D3" s="8"/>
      <c r="E3" s="8" t="s">
        <v>1174</v>
      </c>
      <c r="F3" s="8" t="s">
        <v>1175</v>
      </c>
      <c r="G3" s="110">
        <v>1</v>
      </c>
    </row>
    <row r="4" spans="1:12" ht="11.25" customHeight="1" x14ac:dyDescent="0.25">
      <c r="A4" s="8"/>
      <c r="B4" s="8"/>
      <c r="D4" s="14"/>
      <c r="E4" s="8" t="s">
        <v>1176</v>
      </c>
      <c r="F4" s="8" t="s">
        <v>1177</v>
      </c>
      <c r="G4" s="110">
        <v>1</v>
      </c>
    </row>
    <row r="5" spans="1:12" ht="11.25" customHeight="1" x14ac:dyDescent="0.25">
      <c r="A5" s="8"/>
      <c r="B5" s="8"/>
      <c r="D5" s="14"/>
      <c r="E5" s="8" t="s">
        <v>1178</v>
      </c>
      <c r="F5" s="8" t="s">
        <v>1179</v>
      </c>
      <c r="G5" s="110">
        <v>1</v>
      </c>
    </row>
    <row r="6" spans="1:12" ht="11.25" customHeight="1" x14ac:dyDescent="0.25">
      <c r="A6" s="8"/>
      <c r="B6" s="8"/>
      <c r="D6" s="14"/>
      <c r="E6" s="8" t="s">
        <v>1180</v>
      </c>
      <c r="F6" s="9" t="s">
        <v>1181</v>
      </c>
      <c r="G6" s="110">
        <v>1</v>
      </c>
    </row>
    <row r="7" spans="1:12" ht="11.25" customHeight="1" x14ac:dyDescent="0.25">
      <c r="A7" s="8"/>
      <c r="B7" s="8"/>
      <c r="D7" s="14"/>
      <c r="E7" s="8" t="s">
        <v>1182</v>
      </c>
      <c r="F7" s="8" t="s">
        <v>1183</v>
      </c>
      <c r="G7" s="110">
        <v>1</v>
      </c>
    </row>
    <row r="8" spans="1:12" ht="11.25" customHeight="1" x14ac:dyDescent="0.25">
      <c r="A8" s="8"/>
      <c r="B8" s="8"/>
      <c r="G8" s="110"/>
    </row>
    <row r="9" spans="1:12" ht="11.25" customHeight="1" x14ac:dyDescent="0.25">
      <c r="A9" s="8"/>
      <c r="B9" s="8"/>
      <c r="C9" s="8" t="s">
        <v>1184</v>
      </c>
      <c r="D9" s="8" t="s">
        <v>1185</v>
      </c>
      <c r="E9" s="8" t="s">
        <v>1186</v>
      </c>
      <c r="F9" s="9" t="s">
        <v>1187</v>
      </c>
      <c r="G9" s="110">
        <v>1</v>
      </c>
    </row>
    <row r="10" spans="1:12" ht="11.25" customHeight="1" x14ac:dyDescent="0.25">
      <c r="A10" s="8"/>
      <c r="B10" s="8"/>
      <c r="C10" s="8"/>
      <c r="E10" s="8" t="s">
        <v>1188</v>
      </c>
      <c r="F10" s="9" t="s">
        <v>1189</v>
      </c>
      <c r="G10" s="110">
        <v>1</v>
      </c>
    </row>
    <row r="11" spans="1:12" ht="11.25" customHeight="1" x14ac:dyDescent="0.25">
      <c r="A11" s="8"/>
      <c r="B11" s="8"/>
      <c r="C11" s="8"/>
      <c r="D11" s="8"/>
      <c r="E11" s="8" t="s">
        <v>1190</v>
      </c>
      <c r="F11" s="100" t="s">
        <v>1191</v>
      </c>
      <c r="G11" s="110">
        <v>1</v>
      </c>
    </row>
    <row r="12" spans="1:12" ht="11.25" customHeight="1" x14ac:dyDescent="0.25">
      <c r="A12" s="8"/>
      <c r="B12" s="8"/>
      <c r="C12" s="8"/>
      <c r="D12" s="8"/>
      <c r="E12" s="8" t="s">
        <v>1192</v>
      </c>
      <c r="F12" s="8" t="s">
        <v>1193</v>
      </c>
      <c r="G12" s="110">
        <v>1</v>
      </c>
    </row>
    <row r="13" spans="1:12" ht="11.25" customHeight="1" x14ac:dyDescent="0.25">
      <c r="A13" s="8"/>
      <c r="B13" s="8"/>
      <c r="C13" s="8"/>
      <c r="D13" s="8"/>
      <c r="E13" s="8" t="s">
        <v>1194</v>
      </c>
      <c r="F13" s="8" t="s">
        <v>1195</v>
      </c>
      <c r="G13" s="110">
        <v>1</v>
      </c>
    </row>
    <row r="14" spans="1:12" ht="11.25" customHeight="1" x14ac:dyDescent="0.25">
      <c r="A14" s="8"/>
      <c r="B14" s="8"/>
      <c r="C14" s="8"/>
      <c r="D14" s="8"/>
      <c r="E14" s="8" t="s">
        <v>1196</v>
      </c>
      <c r="F14" s="9" t="s">
        <v>1197</v>
      </c>
      <c r="G14" s="110">
        <v>1</v>
      </c>
    </row>
    <row r="15" spans="1:12" ht="11.25" customHeight="1" x14ac:dyDescent="0.25">
      <c r="A15" s="8"/>
      <c r="B15" s="8"/>
      <c r="C15" s="8"/>
      <c r="D15" s="8"/>
      <c r="E15" s="8" t="s">
        <v>1198</v>
      </c>
      <c r="F15" s="101" t="s">
        <v>1199</v>
      </c>
      <c r="G15" s="110">
        <v>1</v>
      </c>
    </row>
    <row r="16" spans="1:12" ht="11.25" customHeight="1" x14ac:dyDescent="0.25">
      <c r="A16" s="8"/>
      <c r="B16" s="8"/>
      <c r="C16" s="8"/>
      <c r="D16" s="8"/>
      <c r="E16" s="8" t="s">
        <v>1200</v>
      </c>
      <c r="F16" s="9" t="s">
        <v>1201</v>
      </c>
      <c r="G16" s="110">
        <v>1</v>
      </c>
    </row>
    <row r="17" spans="1:7" ht="11.25" customHeight="1" x14ac:dyDescent="0.25">
      <c r="A17" s="10"/>
      <c r="B17" s="14"/>
      <c r="C17" s="8"/>
      <c r="D17" s="14"/>
      <c r="E17" s="8" t="s">
        <v>1202</v>
      </c>
      <c r="F17" s="9" t="s">
        <v>1203</v>
      </c>
      <c r="G17" s="110">
        <v>1</v>
      </c>
    </row>
    <row r="18" spans="1:7" ht="11.25" customHeight="1" x14ac:dyDescent="0.25">
      <c r="A18" s="10"/>
      <c r="B18" s="14"/>
      <c r="C18" s="14"/>
      <c r="E18" s="8" t="s">
        <v>1204</v>
      </c>
      <c r="F18" s="9" t="s">
        <v>1205</v>
      </c>
      <c r="G18" s="110">
        <v>1</v>
      </c>
    </row>
    <row r="19" spans="1:7" ht="11.25" customHeight="1" x14ac:dyDescent="0.25">
      <c r="A19" s="10"/>
      <c r="B19" s="14"/>
      <c r="C19" s="14"/>
      <c r="D19" s="14"/>
      <c r="E19" s="14"/>
      <c r="F19" s="14"/>
      <c r="G19" s="110"/>
    </row>
    <row r="20" spans="1:7" ht="11.25" customHeight="1" x14ac:dyDescent="0.25">
      <c r="A20" s="8"/>
      <c r="C20" s="8" t="s">
        <v>1206</v>
      </c>
      <c r="D20" s="8" t="s">
        <v>1207</v>
      </c>
      <c r="E20" s="8" t="s">
        <v>1208</v>
      </c>
      <c r="F20" s="8" t="s">
        <v>1209</v>
      </c>
      <c r="G20" s="110">
        <v>1</v>
      </c>
    </row>
    <row r="21" spans="1:7" ht="11.25" customHeight="1" x14ac:dyDescent="0.25">
      <c r="A21" s="8"/>
      <c r="C21" s="8"/>
      <c r="D21" s="8"/>
      <c r="E21" s="8" t="s">
        <v>1210</v>
      </c>
      <c r="F21" s="8" t="s">
        <v>1211</v>
      </c>
      <c r="G21" s="110">
        <v>1</v>
      </c>
    </row>
    <row r="22" spans="1:7" ht="11.25" customHeight="1" x14ac:dyDescent="0.25">
      <c r="A22" s="8"/>
      <c r="C22" s="14"/>
      <c r="E22" s="8" t="s">
        <v>1212</v>
      </c>
      <c r="F22" s="9" t="s">
        <v>1213</v>
      </c>
      <c r="G22" s="110">
        <v>1</v>
      </c>
    </row>
    <row r="23" spans="1:7" ht="11.25" customHeight="1" x14ac:dyDescent="0.25">
      <c r="A23" s="8"/>
      <c r="C23" s="14"/>
      <c r="E23" s="8" t="s">
        <v>1214</v>
      </c>
      <c r="F23" s="14" t="s">
        <v>1215</v>
      </c>
      <c r="G23" s="110">
        <v>1</v>
      </c>
    </row>
    <row r="24" spans="1:7" ht="11.25" customHeight="1" x14ac:dyDescent="0.25">
      <c r="A24" s="8"/>
      <c r="C24" s="8"/>
      <c r="D24" s="8"/>
      <c r="E24" s="8" t="s">
        <v>1216</v>
      </c>
      <c r="F24" s="9" t="s">
        <v>1217</v>
      </c>
      <c r="G24" s="110">
        <v>1</v>
      </c>
    </row>
    <row r="25" spans="1:7" ht="11.25" customHeight="1" x14ac:dyDescent="0.25">
      <c r="A25" s="8"/>
      <c r="C25" s="8"/>
      <c r="D25" s="8"/>
      <c r="E25" s="8" t="s">
        <v>1218</v>
      </c>
      <c r="F25" s="14" t="s">
        <v>1219</v>
      </c>
      <c r="G25" s="110">
        <v>1</v>
      </c>
    </row>
    <row r="26" spans="1:7" ht="11.25" customHeight="1" x14ac:dyDescent="0.25">
      <c r="A26" s="8"/>
      <c r="C26" s="8"/>
      <c r="D26" s="8"/>
      <c r="E26" s="14"/>
      <c r="F26" s="12"/>
      <c r="G26" s="110"/>
    </row>
    <row r="27" spans="1:7" ht="11.25" customHeight="1" x14ac:dyDescent="0.25">
      <c r="A27" s="8" t="s">
        <v>1220</v>
      </c>
      <c r="B27" s="8" t="s">
        <v>1221</v>
      </c>
      <c r="C27" s="8" t="s">
        <v>1222</v>
      </c>
      <c r="D27" s="8" t="s">
        <v>1223</v>
      </c>
      <c r="E27" s="8" t="s">
        <v>1224</v>
      </c>
      <c r="F27" s="8" t="s">
        <v>1225</v>
      </c>
      <c r="G27" s="110">
        <v>1</v>
      </c>
    </row>
    <row r="28" spans="1:7" ht="11.25" customHeight="1" x14ac:dyDescent="0.25">
      <c r="A28" s="8"/>
      <c r="B28" s="8"/>
      <c r="C28" s="8"/>
      <c r="D28" s="8"/>
      <c r="E28" s="8" t="s">
        <v>1226</v>
      </c>
      <c r="F28" s="9" t="s">
        <v>1227</v>
      </c>
      <c r="G28" s="110">
        <v>1</v>
      </c>
    </row>
    <row r="29" spans="1:7" ht="11.25" customHeight="1" x14ac:dyDescent="0.25">
      <c r="A29" s="8"/>
      <c r="B29" s="8"/>
      <c r="C29" s="8"/>
      <c r="D29" s="8"/>
      <c r="E29" s="8" t="s">
        <v>1228</v>
      </c>
      <c r="F29" s="9" t="s">
        <v>1229</v>
      </c>
      <c r="G29" s="110">
        <v>1</v>
      </c>
    </row>
    <row r="30" spans="1:7" ht="11.25" customHeight="1" x14ac:dyDescent="0.25">
      <c r="A30" s="8"/>
      <c r="C30" s="8"/>
      <c r="D30" s="8"/>
      <c r="E30" s="8" t="s">
        <v>1230</v>
      </c>
      <c r="F30" s="9" t="s">
        <v>1231</v>
      </c>
      <c r="G30" s="110">
        <v>1</v>
      </c>
    </row>
    <row r="31" spans="1:7" ht="11.25" customHeight="1" x14ac:dyDescent="0.25">
      <c r="A31" s="8"/>
      <c r="C31" s="8"/>
      <c r="D31" s="8"/>
      <c r="E31" s="8" t="s">
        <v>1232</v>
      </c>
      <c r="F31" s="8" t="s">
        <v>1233</v>
      </c>
      <c r="G31" s="110">
        <v>1</v>
      </c>
    </row>
    <row r="32" spans="1:7" ht="11.25" customHeight="1" x14ac:dyDescent="0.25">
      <c r="A32" s="8"/>
      <c r="C32" s="8"/>
      <c r="D32" s="8"/>
      <c r="E32" s="8" t="s">
        <v>1234</v>
      </c>
      <c r="F32" s="8" t="s">
        <v>1235</v>
      </c>
      <c r="G32" s="110">
        <v>1</v>
      </c>
    </row>
    <row r="33" spans="1:7" ht="11.25" customHeight="1" x14ac:dyDescent="0.25">
      <c r="A33" s="8"/>
      <c r="B33" s="8"/>
      <c r="E33" s="8" t="s">
        <v>1236</v>
      </c>
      <c r="F33" s="9" t="s">
        <v>1237</v>
      </c>
      <c r="G33" s="110">
        <v>1</v>
      </c>
    </row>
    <row r="34" spans="1:7" ht="11.25" customHeight="1" x14ac:dyDescent="0.25">
      <c r="A34" s="8"/>
      <c r="B34" s="8"/>
      <c r="E34" s="8" t="s">
        <v>1238</v>
      </c>
      <c r="F34" s="9" t="s">
        <v>1239</v>
      </c>
      <c r="G34" s="110">
        <v>1</v>
      </c>
    </row>
    <row r="35" spans="1:7" ht="11.25" customHeight="1" x14ac:dyDescent="0.25">
      <c r="A35" s="8"/>
      <c r="B35" s="8"/>
      <c r="C35" s="8"/>
      <c r="G35" s="110"/>
    </row>
    <row r="36" spans="1:7" ht="11.25" customHeight="1" x14ac:dyDescent="0.25">
      <c r="A36" s="8"/>
      <c r="B36" s="8"/>
      <c r="C36" s="8" t="s">
        <v>1240</v>
      </c>
      <c r="D36" s="8" t="s">
        <v>1241</v>
      </c>
      <c r="E36" s="8" t="s">
        <v>1242</v>
      </c>
      <c r="F36" s="8" t="s">
        <v>1243</v>
      </c>
      <c r="G36" s="110">
        <v>1</v>
      </c>
    </row>
    <row r="37" spans="1:7" ht="11.25" customHeight="1" x14ac:dyDescent="0.25">
      <c r="A37" s="8"/>
      <c r="B37" s="8"/>
      <c r="C37" s="8"/>
      <c r="D37" s="8"/>
      <c r="E37" s="8" t="s">
        <v>1244</v>
      </c>
      <c r="F37" s="14" t="s">
        <v>1245</v>
      </c>
      <c r="G37" s="110">
        <v>1</v>
      </c>
    </row>
    <row r="38" spans="1:7" ht="11.25" customHeight="1" x14ac:dyDescent="0.25">
      <c r="A38" s="8"/>
      <c r="B38" s="8"/>
      <c r="D38" s="6"/>
      <c r="E38" s="8" t="s">
        <v>1246</v>
      </c>
      <c r="F38" s="8" t="s">
        <v>1247</v>
      </c>
      <c r="G38" s="110">
        <v>1</v>
      </c>
    </row>
    <row r="39" spans="1:7" ht="11.25" customHeight="1" x14ac:dyDescent="0.25">
      <c r="A39" s="8"/>
      <c r="B39" s="8"/>
      <c r="D39" s="6"/>
      <c r="E39" s="8" t="s">
        <v>1248</v>
      </c>
      <c r="F39" s="8" t="s">
        <v>1249</v>
      </c>
      <c r="G39" s="110">
        <v>1</v>
      </c>
    </row>
    <row r="40" spans="1:7" ht="11.25" customHeight="1" x14ac:dyDescent="0.25">
      <c r="A40" s="8"/>
      <c r="B40" s="8"/>
      <c r="D40" s="6"/>
      <c r="G40" s="110"/>
    </row>
    <row r="41" spans="1:7" ht="11.25" customHeight="1" x14ac:dyDescent="0.25">
      <c r="A41" s="8" t="s">
        <v>1250</v>
      </c>
      <c r="B41" s="8" t="s">
        <v>1251</v>
      </c>
      <c r="C41" s="8" t="s">
        <v>1252</v>
      </c>
      <c r="D41" s="8" t="s">
        <v>1253</v>
      </c>
      <c r="E41" s="8" t="s">
        <v>1254</v>
      </c>
      <c r="F41" s="8" t="s">
        <v>1255</v>
      </c>
      <c r="G41" s="110">
        <v>1</v>
      </c>
    </row>
    <row r="42" spans="1:7" ht="11.25" customHeight="1" x14ac:dyDescent="0.25">
      <c r="A42" s="8"/>
      <c r="B42" s="8"/>
      <c r="E42" s="8" t="s">
        <v>1256</v>
      </c>
      <c r="F42" s="8" t="s">
        <v>1257</v>
      </c>
      <c r="G42" s="110">
        <v>1</v>
      </c>
    </row>
    <row r="43" spans="1:7" ht="11.25" customHeight="1" x14ac:dyDescent="0.25">
      <c r="G43" s="110"/>
    </row>
    <row r="44" spans="1:7" ht="11.25" customHeight="1" x14ac:dyDescent="0.25">
      <c r="C44" s="8" t="s">
        <v>1258</v>
      </c>
      <c r="D44" s="8" t="s">
        <v>1259</v>
      </c>
      <c r="E44" s="8" t="s">
        <v>1260</v>
      </c>
      <c r="F44" s="6" t="s">
        <v>1261</v>
      </c>
      <c r="G44" s="110">
        <v>1</v>
      </c>
    </row>
    <row r="45" spans="1:7" ht="11.25" customHeight="1" x14ac:dyDescent="0.25">
      <c r="E45" s="8" t="s">
        <v>1262</v>
      </c>
      <c r="F45" s="8" t="s">
        <v>1263</v>
      </c>
      <c r="G45" s="110">
        <v>1</v>
      </c>
    </row>
    <row r="46" spans="1:7" ht="11.25" customHeight="1" x14ac:dyDescent="0.25">
      <c r="G46" s="110"/>
    </row>
    <row r="47" spans="1:7" ht="11.25" customHeight="1" x14ac:dyDescent="0.25">
      <c r="A47" s="8"/>
      <c r="C47" s="8" t="s">
        <v>1264</v>
      </c>
      <c r="D47" s="9" t="s">
        <v>1265</v>
      </c>
      <c r="E47" s="14" t="s">
        <v>1266</v>
      </c>
      <c r="F47" s="9" t="s">
        <v>1267</v>
      </c>
      <c r="G47" s="110">
        <v>1</v>
      </c>
    </row>
    <row r="48" spans="1:7" ht="11.25" customHeight="1" x14ac:dyDescent="0.25">
      <c r="D48" s="14"/>
      <c r="E48" s="14" t="s">
        <v>1268</v>
      </c>
      <c r="F48" s="9" t="s">
        <v>1269</v>
      </c>
      <c r="G48" s="110">
        <v>1</v>
      </c>
    </row>
    <row r="49" spans="3:7" ht="11.25" customHeight="1" x14ac:dyDescent="0.25">
      <c r="D49" s="14"/>
      <c r="E49" s="14" t="s">
        <v>1270</v>
      </c>
      <c r="F49" s="9" t="s">
        <v>1271</v>
      </c>
      <c r="G49" s="110">
        <v>1</v>
      </c>
    </row>
    <row r="50" spans="3:7" ht="11.25" customHeight="1" x14ac:dyDescent="0.25">
      <c r="D50" s="14"/>
      <c r="E50" s="14" t="s">
        <v>1272</v>
      </c>
      <c r="F50" s="9" t="s">
        <v>1273</v>
      </c>
      <c r="G50" s="110">
        <v>1</v>
      </c>
    </row>
    <row r="51" spans="3:7" ht="11.25" customHeight="1" x14ac:dyDescent="0.25">
      <c r="C51" s="14"/>
      <c r="D51" s="14"/>
      <c r="E51" s="14" t="s">
        <v>1274</v>
      </c>
      <c r="F51" s="9" t="s">
        <v>1275</v>
      </c>
      <c r="G51" s="110">
        <v>1</v>
      </c>
    </row>
    <row r="52" spans="3:7" ht="11.25" customHeight="1" x14ac:dyDescent="0.25">
      <c r="C52" s="14"/>
      <c r="D52" s="14"/>
      <c r="E52" s="14" t="s">
        <v>1276</v>
      </c>
      <c r="F52" s="9" t="s">
        <v>1277</v>
      </c>
      <c r="G52" s="110">
        <v>1</v>
      </c>
    </row>
    <row r="53" spans="3:7" ht="11.25" customHeight="1" x14ac:dyDescent="0.25">
      <c r="C53" s="14"/>
      <c r="D53" s="14"/>
      <c r="E53" s="14" t="s">
        <v>1278</v>
      </c>
      <c r="F53" s="9" t="s">
        <v>1279</v>
      </c>
      <c r="G53" s="110">
        <v>1</v>
      </c>
    </row>
    <row r="54" spans="3:7" ht="11.25" customHeight="1" x14ac:dyDescent="0.25">
      <c r="C54" s="14"/>
      <c r="D54" s="14"/>
      <c r="E54" s="14" t="s">
        <v>1280</v>
      </c>
      <c r="F54" s="9" t="s">
        <v>1281</v>
      </c>
      <c r="G54" s="110">
        <v>1</v>
      </c>
    </row>
    <row r="55" spans="3:7" ht="11.25" customHeight="1" x14ac:dyDescent="0.25">
      <c r="C55" s="14"/>
      <c r="D55" s="14"/>
      <c r="E55" s="14" t="s">
        <v>1282</v>
      </c>
      <c r="F55" s="9" t="s">
        <v>1283</v>
      </c>
      <c r="G55" s="110">
        <v>1</v>
      </c>
    </row>
    <row r="56" spans="3:7" ht="11.25" customHeight="1" x14ac:dyDescent="0.25">
      <c r="C56" s="14"/>
      <c r="D56" s="14"/>
      <c r="E56" s="14" t="s">
        <v>1284</v>
      </c>
      <c r="F56" s="9" t="s">
        <v>1285</v>
      </c>
      <c r="G56" s="110">
        <v>1</v>
      </c>
    </row>
    <row r="57" spans="3:7" ht="11.25" customHeight="1" x14ac:dyDescent="0.25">
      <c r="C57" s="14"/>
      <c r="E57" s="12"/>
      <c r="F57" s="12"/>
    </row>
    <row r="58" spans="3:7" ht="11.25" customHeight="1" x14ac:dyDescent="0.25">
      <c r="C58" s="14"/>
      <c r="E58" s="12"/>
      <c r="F58" s="12"/>
    </row>
    <row r="59" spans="3:7" ht="11.25" customHeight="1" x14ac:dyDescent="0.25">
      <c r="C59" s="14"/>
      <c r="E59" s="12"/>
      <c r="F59" s="12"/>
    </row>
    <row r="60" spans="3:7" ht="11.25" customHeight="1" x14ac:dyDescent="0.25">
      <c r="C60" s="14"/>
      <c r="E60" s="12"/>
      <c r="F60" s="12"/>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12"/>
      <c r="F72" s="12"/>
    </row>
    <row r="73" spans="5:6" ht="11.25" customHeight="1" x14ac:dyDescent="0.25">
      <c r="E73" s="12"/>
      <c r="F73" s="12"/>
    </row>
    <row r="74" spans="5:6" ht="11.25" customHeight="1" x14ac:dyDescent="0.25">
      <c r="E74" s="12"/>
      <c r="F74" s="12"/>
    </row>
    <row r="75" spans="5:6" ht="11.25" customHeight="1" x14ac:dyDescent="0.25">
      <c r="E75" s="12"/>
      <c r="F75" s="12"/>
    </row>
    <row r="76" spans="5:6" ht="11.25" customHeight="1" x14ac:dyDescent="0.25">
      <c r="E76" s="12"/>
      <c r="F76" s="12"/>
    </row>
    <row r="77" spans="5:6" ht="11.25" customHeight="1" x14ac:dyDescent="0.25">
      <c r="E77" s="12"/>
      <c r="F77" s="12"/>
    </row>
    <row r="78" spans="5:6" ht="11.25" customHeight="1" x14ac:dyDescent="0.25">
      <c r="E78" s="12"/>
      <c r="F78" s="12"/>
    </row>
    <row r="79" spans="5:6" ht="11.25" customHeight="1" x14ac:dyDescent="0.25">
      <c r="E79" s="12"/>
      <c r="F79" s="12"/>
    </row>
    <row r="80" spans="5:6" ht="11.25" customHeight="1" x14ac:dyDescent="0.25">
      <c r="E80" s="12"/>
      <c r="F80" s="12"/>
    </row>
    <row r="81" spans="5:6" ht="11.25" customHeight="1" x14ac:dyDescent="0.25">
      <c r="E81" s="12"/>
      <c r="F81" s="12"/>
    </row>
    <row r="82" spans="5:6" ht="11.25" customHeight="1" x14ac:dyDescent="0.25">
      <c r="E82" s="12"/>
      <c r="F82" s="12"/>
    </row>
    <row r="83" spans="5:6" ht="11.25" customHeight="1" x14ac:dyDescent="0.25">
      <c r="E83" s="12"/>
      <c r="F83" s="12"/>
    </row>
    <row r="84" spans="5:6" ht="11.25" customHeight="1" x14ac:dyDescent="0.25">
      <c r="E84" s="12"/>
      <c r="F84" s="12"/>
    </row>
    <row r="85" spans="5:6" ht="11.25" customHeight="1" x14ac:dyDescent="0.25">
      <c r="E85" s="12"/>
      <c r="F85" s="12"/>
    </row>
    <row r="86" spans="5:6" ht="11.25" customHeight="1" x14ac:dyDescent="0.25">
      <c r="E86" s="12"/>
      <c r="F86" s="12"/>
    </row>
    <row r="87" spans="5:6" ht="11.25" customHeight="1" x14ac:dyDescent="0.25">
      <c r="E87" s="12"/>
      <c r="F87" s="12"/>
    </row>
    <row r="88" spans="5:6" ht="11.25" customHeight="1" x14ac:dyDescent="0.25">
      <c r="E88" s="12"/>
      <c r="F88" s="12"/>
    </row>
    <row r="89" spans="5:6" ht="11.25" customHeight="1" x14ac:dyDescent="0.25">
      <c r="E89" s="12"/>
      <c r="F89" s="12"/>
    </row>
    <row r="90" spans="5:6" ht="11.25" customHeight="1" x14ac:dyDescent="0.25">
      <c r="E90" s="12"/>
      <c r="F90" s="12"/>
    </row>
    <row r="91" spans="5:6" ht="11.25" customHeight="1" x14ac:dyDescent="0.25">
      <c r="E91" s="12"/>
      <c r="F91" s="12"/>
    </row>
    <row r="92" spans="5:6" ht="11.25" customHeight="1" x14ac:dyDescent="0.25">
      <c r="E92" s="12"/>
      <c r="F92" s="12"/>
    </row>
    <row r="93" spans="5:6" ht="11.25" customHeight="1" x14ac:dyDescent="0.25">
      <c r="E93" s="12"/>
      <c r="F93" s="12"/>
    </row>
    <row r="94" spans="5:6" ht="11.25" customHeight="1" x14ac:dyDescent="0.25">
      <c r="E94" s="12"/>
      <c r="F94" s="12"/>
    </row>
    <row r="95" spans="5:6" ht="11.25" customHeight="1" x14ac:dyDescent="0.25">
      <c r="E95" s="12"/>
      <c r="F95" s="12"/>
    </row>
    <row r="96" spans="5:6" ht="11.25" customHeight="1" x14ac:dyDescent="0.25">
      <c r="E96" s="12"/>
      <c r="F96" s="12"/>
    </row>
    <row r="97" spans="5:6" ht="11.25" customHeight="1" x14ac:dyDescent="0.25">
      <c r="E97" s="12"/>
      <c r="F97" s="12"/>
    </row>
    <row r="98" spans="5:6" ht="11.25" customHeight="1" x14ac:dyDescent="0.25">
      <c r="E98" s="12"/>
      <c r="F98" s="12"/>
    </row>
    <row r="99" spans="5:6" ht="11.25" customHeight="1" x14ac:dyDescent="0.25">
      <c r="E99" s="12"/>
      <c r="F99" s="12"/>
    </row>
    <row r="100" spans="5:6" ht="11.25" customHeight="1" x14ac:dyDescent="0.25">
      <c r="E100" s="12"/>
      <c r="F100" s="12"/>
    </row>
    <row r="101" spans="5:6" ht="12" customHeight="1" x14ac:dyDescent="0.25">
      <c r="E101" s="12"/>
      <c r="F101" s="12"/>
    </row>
    <row r="102" spans="5:6" ht="12" customHeight="1" x14ac:dyDescent="0.25">
      <c r="E102" s="12"/>
      <c r="F102" s="12"/>
    </row>
    <row r="103" spans="5:6" ht="12" customHeight="1" x14ac:dyDescent="0.25">
      <c r="E103" s="12"/>
      <c r="F103" s="12"/>
    </row>
    <row r="104" spans="5:6" ht="12" customHeight="1" x14ac:dyDescent="0.25">
      <c r="E104" s="12"/>
      <c r="F104" s="12"/>
    </row>
    <row r="105" spans="5:6" ht="12" customHeight="1" x14ac:dyDescent="0.25">
      <c r="E105" s="12"/>
      <c r="F105" s="12"/>
    </row>
    <row r="106" spans="5:6" ht="12" customHeight="1" x14ac:dyDescent="0.25">
      <c r="E106" s="12"/>
      <c r="F106" s="12"/>
    </row>
    <row r="107" spans="5:6" ht="12" customHeight="1" x14ac:dyDescent="0.25">
      <c r="E107" s="12"/>
      <c r="F107" s="12"/>
    </row>
    <row r="108" spans="5:6" ht="12" customHeight="1" x14ac:dyDescent="0.25">
      <c r="E108" s="12"/>
      <c r="F108" s="12"/>
    </row>
    <row r="109" spans="5:6" ht="12" customHeight="1" x14ac:dyDescent="0.25">
      <c r="E109" s="12"/>
      <c r="F109" s="12"/>
    </row>
    <row r="110" spans="5:6" ht="12" customHeight="1" x14ac:dyDescent="0.25">
      <c r="E110" s="12"/>
      <c r="F110" s="12"/>
    </row>
    <row r="111" spans="5:6" ht="12" customHeight="1" x14ac:dyDescent="0.25">
      <c r="E111" s="12"/>
      <c r="F111" s="12"/>
    </row>
    <row r="112" spans="5:6" ht="12" customHeight="1" x14ac:dyDescent="0.25">
      <c r="E112" s="12"/>
      <c r="F112" s="12"/>
    </row>
    <row r="113" spans="5:6" ht="12" customHeight="1" x14ac:dyDescent="0.25">
      <c r="E113" s="12"/>
      <c r="F113" s="12"/>
    </row>
    <row r="114" spans="5:6" ht="12" customHeight="1" x14ac:dyDescent="0.25">
      <c r="E114" s="12"/>
      <c r="F114" s="12"/>
    </row>
    <row r="115" spans="5:6" ht="12" customHeight="1" x14ac:dyDescent="0.25">
      <c r="E115" s="12"/>
      <c r="F115" s="12"/>
    </row>
    <row r="116" spans="5:6" ht="12" customHeight="1" x14ac:dyDescent="0.25">
      <c r="E116" s="12"/>
      <c r="F116" s="12"/>
    </row>
    <row r="117" spans="5:6" ht="12" customHeight="1" x14ac:dyDescent="0.25">
      <c r="E117" s="12"/>
      <c r="F117" s="12"/>
    </row>
    <row r="118" spans="5:6" ht="12" customHeight="1" x14ac:dyDescent="0.25">
      <c r="E118" s="12"/>
      <c r="F118" s="12"/>
    </row>
    <row r="119" spans="5:6" ht="12" customHeight="1" x14ac:dyDescent="0.25">
      <c r="E119" s="12"/>
      <c r="F119" s="12"/>
    </row>
    <row r="120" spans="5:6" ht="12" customHeight="1" x14ac:dyDescent="0.25">
      <c r="E120" s="12"/>
      <c r="F120" s="12"/>
    </row>
    <row r="121" spans="5:6" ht="12" customHeight="1" x14ac:dyDescent="0.25">
      <c r="E121" s="12"/>
      <c r="F121" s="12"/>
    </row>
    <row r="122" spans="5:6" ht="12" customHeight="1" x14ac:dyDescent="0.25">
      <c r="E122" s="12"/>
      <c r="F122" s="12"/>
    </row>
    <row r="123" spans="5:6" ht="12" customHeight="1" x14ac:dyDescent="0.25">
      <c r="E123" s="12"/>
      <c r="F123" s="12"/>
    </row>
    <row r="124" spans="5:6" ht="12" customHeight="1" x14ac:dyDescent="0.25">
      <c r="E124" s="12"/>
      <c r="F124" s="12"/>
    </row>
    <row r="125" spans="5:6" ht="12" customHeight="1" x14ac:dyDescent="0.25">
      <c r="E125" s="12"/>
      <c r="F125" s="12"/>
    </row>
    <row r="126" spans="5:6" ht="12" customHeight="1" x14ac:dyDescent="0.25">
      <c r="E126" s="12"/>
      <c r="F126" s="12"/>
    </row>
    <row r="127" spans="5:6" ht="12" customHeight="1" x14ac:dyDescent="0.25">
      <c r="E127" s="12"/>
      <c r="F127" s="12"/>
    </row>
    <row r="128" spans="5:6" ht="12" customHeight="1" x14ac:dyDescent="0.25">
      <c r="E128" s="12"/>
      <c r="F128" s="12"/>
    </row>
    <row r="129" spans="5:6" ht="12" customHeight="1" x14ac:dyDescent="0.25">
      <c r="E129" s="12"/>
      <c r="F129" s="12"/>
    </row>
    <row r="130" spans="5:6" ht="12" customHeight="1" x14ac:dyDescent="0.25">
      <c r="E130" s="12"/>
      <c r="F130" s="12"/>
    </row>
    <row r="131" spans="5:6" ht="12" customHeight="1" x14ac:dyDescent="0.25">
      <c r="E131" s="12"/>
      <c r="F131" s="12"/>
    </row>
    <row r="132" spans="5:6" ht="12" customHeight="1" x14ac:dyDescent="0.25">
      <c r="E132" s="12"/>
      <c r="F132" s="12"/>
    </row>
    <row r="133" spans="5:6" ht="12" customHeight="1" x14ac:dyDescent="0.25">
      <c r="E133" s="12"/>
      <c r="F133" s="12"/>
    </row>
    <row r="134" spans="5:6" ht="12" customHeight="1" x14ac:dyDescent="0.25">
      <c r="E134" s="12"/>
      <c r="F134" s="12"/>
    </row>
    <row r="135" spans="5:6" ht="12" customHeight="1" x14ac:dyDescent="0.25">
      <c r="E135" s="12"/>
      <c r="F135" s="12"/>
    </row>
    <row r="136" spans="5:6" ht="12" customHeight="1" x14ac:dyDescent="0.25">
      <c r="E136" s="12"/>
      <c r="F136" s="12"/>
    </row>
    <row r="137" spans="5:6" ht="12" customHeight="1" x14ac:dyDescent="0.25">
      <c r="E137" s="12"/>
      <c r="F137" s="12"/>
    </row>
    <row r="138" spans="5:6" ht="12" customHeight="1" x14ac:dyDescent="0.25">
      <c r="E138" s="12"/>
      <c r="F138" s="12"/>
    </row>
    <row r="139" spans="5:6" ht="12" customHeight="1" x14ac:dyDescent="0.25">
      <c r="E139" s="12"/>
      <c r="F139" s="12"/>
    </row>
    <row r="140" spans="5:6" ht="12" customHeight="1" x14ac:dyDescent="0.25">
      <c r="E140" s="12"/>
      <c r="F140" s="12"/>
    </row>
    <row r="141" spans="5:6" ht="12" customHeight="1" x14ac:dyDescent="0.25">
      <c r="E141" s="12"/>
      <c r="F141"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 customWidth="1"/>
    <col min="2" max="2" width="32.7109375" style="1" customWidth="1"/>
    <col min="3" max="3" width="6.85546875" style="1" customWidth="1"/>
    <col min="4" max="4" width="56.140625" style="1" customWidth="1"/>
    <col min="5" max="5" width="6.28515625" style="1" customWidth="1"/>
    <col min="6" max="6" width="109" style="1" customWidth="1"/>
    <col min="7" max="7" width="5" style="1" customWidth="1"/>
    <col min="8" max="8" width="19" style="1" customWidth="1"/>
    <col min="9" max="16384" width="11.42578125" style="1"/>
  </cols>
  <sheetData>
    <row r="1" spans="1:15" ht="12" customHeight="1" x14ac:dyDescent="0.25">
      <c r="B1" s="3" t="s">
        <v>1286</v>
      </c>
      <c r="D1" s="3" t="s">
        <v>1287</v>
      </c>
      <c r="F1" s="3" t="s">
        <v>1288</v>
      </c>
      <c r="G1" s="109" t="s">
        <v>1289</v>
      </c>
      <c r="H1" s="26"/>
      <c r="I1" s="26"/>
      <c r="J1" s="26"/>
      <c r="K1" s="26"/>
      <c r="L1" s="26"/>
      <c r="M1" s="27"/>
      <c r="N1" s="27"/>
      <c r="O1" s="27"/>
    </row>
    <row r="2" spans="1:15" ht="11.25" customHeight="1" x14ac:dyDescent="0.25">
      <c r="A2" s="1" t="s">
        <v>1290</v>
      </c>
      <c r="B2" s="1" t="s">
        <v>1291</v>
      </c>
      <c r="C2" s="1" t="s">
        <v>1292</v>
      </c>
      <c r="D2" s="1" t="s">
        <v>1293</v>
      </c>
      <c r="E2" s="1" t="s">
        <v>1294</v>
      </c>
      <c r="F2" s="15" t="s">
        <v>1295</v>
      </c>
      <c r="G2" s="110">
        <v>1</v>
      </c>
    </row>
    <row r="3" spans="1:15" ht="11.25" customHeight="1" x14ac:dyDescent="0.25">
      <c r="E3" s="1" t="s">
        <v>1296</v>
      </c>
      <c r="F3" s="1" t="s">
        <v>1297</v>
      </c>
      <c r="G3" s="110">
        <v>1</v>
      </c>
    </row>
    <row r="4" spans="1:15" ht="11.25" customHeight="1" x14ac:dyDescent="0.25">
      <c r="E4" s="1" t="s">
        <v>1298</v>
      </c>
      <c r="F4" s="102" t="s">
        <v>1299</v>
      </c>
      <c r="G4" s="110">
        <v>1</v>
      </c>
    </row>
    <row r="5" spans="1:15" ht="11.25" customHeight="1" x14ac:dyDescent="0.25">
      <c r="E5" s="1" t="s">
        <v>1300</v>
      </c>
      <c r="F5" s="7" t="s">
        <v>1301</v>
      </c>
      <c r="G5" s="110">
        <v>1</v>
      </c>
    </row>
    <row r="6" spans="1:15" ht="11.25" customHeight="1" x14ac:dyDescent="0.25">
      <c r="B6" s="2"/>
      <c r="C6" s="2"/>
      <c r="D6" s="2"/>
      <c r="E6" s="2"/>
      <c r="F6" s="2"/>
      <c r="G6" s="110"/>
    </row>
    <row r="7" spans="1:15" ht="11.25" customHeight="1" x14ac:dyDescent="0.25">
      <c r="C7" s="1" t="s">
        <v>1302</v>
      </c>
      <c r="D7" s="17" t="s">
        <v>1303</v>
      </c>
      <c r="E7" s="2" t="s">
        <v>1304</v>
      </c>
      <c r="F7" s="2" t="s">
        <v>1305</v>
      </c>
      <c r="G7" s="110">
        <v>1</v>
      </c>
    </row>
    <row r="8" spans="1:15" ht="11.25" customHeight="1" x14ac:dyDescent="0.25">
      <c r="D8" s="2"/>
      <c r="E8" s="2" t="s">
        <v>1306</v>
      </c>
      <c r="F8" s="2" t="s">
        <v>1307</v>
      </c>
      <c r="G8" s="110">
        <v>1</v>
      </c>
    </row>
    <row r="9" spans="1:15" ht="11.25" customHeight="1" x14ac:dyDescent="0.25">
      <c r="D9" s="2"/>
      <c r="E9" s="2" t="s">
        <v>1308</v>
      </c>
      <c r="F9" s="2" t="s">
        <v>1309</v>
      </c>
      <c r="G9" s="110">
        <v>1</v>
      </c>
    </row>
    <row r="10" spans="1:15" ht="11.25" customHeight="1" x14ac:dyDescent="0.25">
      <c r="D10" s="2"/>
      <c r="E10" s="2" t="s">
        <v>1310</v>
      </c>
      <c r="F10" s="2" t="s">
        <v>1311</v>
      </c>
      <c r="G10" s="110">
        <v>1</v>
      </c>
    </row>
    <row r="11" spans="1:15" ht="11.25" customHeight="1" x14ac:dyDescent="0.25">
      <c r="G11" s="110"/>
    </row>
    <row r="12" spans="1:15" ht="11.25" customHeight="1" x14ac:dyDescent="0.25">
      <c r="A12" s="1" t="s">
        <v>1312</v>
      </c>
      <c r="B12" s="2" t="s">
        <v>1313</v>
      </c>
      <c r="C12" s="2" t="s">
        <v>1314</v>
      </c>
      <c r="D12" s="1" t="s">
        <v>1315</v>
      </c>
      <c r="E12" s="1" t="s">
        <v>1316</v>
      </c>
      <c r="F12" s="1" t="s">
        <v>1317</v>
      </c>
      <c r="G12" s="110">
        <v>1</v>
      </c>
    </row>
    <row r="13" spans="1:15" ht="11.25" customHeight="1" x14ac:dyDescent="0.25">
      <c r="B13" s="2"/>
      <c r="E13" s="1" t="s">
        <v>1318</v>
      </c>
      <c r="F13" s="1" t="s">
        <v>1319</v>
      </c>
      <c r="G13" s="110">
        <v>1</v>
      </c>
    </row>
    <row r="14" spans="1:15" ht="11.25" customHeight="1" x14ac:dyDescent="0.25">
      <c r="E14" s="1" t="s">
        <v>1320</v>
      </c>
      <c r="F14" s="2" t="s">
        <v>1321</v>
      </c>
      <c r="G14" s="110">
        <v>1</v>
      </c>
    </row>
    <row r="15" spans="1:15" ht="11.25" customHeight="1" x14ac:dyDescent="0.25">
      <c r="E15" s="1" t="s">
        <v>1322</v>
      </c>
      <c r="F15" s="2" t="s">
        <v>1323</v>
      </c>
      <c r="G15" s="110">
        <v>1</v>
      </c>
    </row>
    <row r="16" spans="1:15" ht="11.25" customHeight="1" x14ac:dyDescent="0.25">
      <c r="D16" s="2"/>
      <c r="E16" s="1" t="s">
        <v>1324</v>
      </c>
      <c r="F16" s="2" t="s">
        <v>1325</v>
      </c>
      <c r="G16" s="110">
        <v>1</v>
      </c>
    </row>
    <row r="17" spans="1:7" ht="11.25" customHeight="1" x14ac:dyDescent="0.25">
      <c r="D17" s="2"/>
      <c r="E17" s="1" t="s">
        <v>1326</v>
      </c>
      <c r="F17" s="2" t="s">
        <v>1327</v>
      </c>
      <c r="G17" s="110">
        <v>1</v>
      </c>
    </row>
    <row r="18" spans="1:7" ht="11.25" customHeight="1" x14ac:dyDescent="0.25">
      <c r="E18" s="1" t="s">
        <v>1328</v>
      </c>
      <c r="F18" s="7" t="s">
        <v>1329</v>
      </c>
      <c r="G18" s="110">
        <v>1</v>
      </c>
    </row>
    <row r="19" spans="1:7" ht="11.25" customHeight="1" x14ac:dyDescent="0.25">
      <c r="E19" s="1" t="s">
        <v>1330</v>
      </c>
      <c r="F19" s="7" t="s">
        <v>1331</v>
      </c>
      <c r="G19" s="110">
        <v>1</v>
      </c>
    </row>
    <row r="20" spans="1:7" ht="11.25" customHeight="1" x14ac:dyDescent="0.25">
      <c r="G20" s="110"/>
    </row>
    <row r="21" spans="1:7" ht="11.25" customHeight="1" x14ac:dyDescent="0.25">
      <c r="A21" s="1" t="s">
        <v>1332</v>
      </c>
      <c r="B21" s="1" t="s">
        <v>1333</v>
      </c>
      <c r="C21" s="1" t="s">
        <v>1334</v>
      </c>
      <c r="D21" s="1" t="s">
        <v>1335</v>
      </c>
      <c r="E21" s="2" t="s">
        <v>1336</v>
      </c>
      <c r="F21" s="1" t="s">
        <v>1337</v>
      </c>
      <c r="G21" s="110">
        <v>1</v>
      </c>
    </row>
    <row r="22" spans="1:7" ht="11.25" customHeight="1" x14ac:dyDescent="0.25">
      <c r="D22" s="15"/>
      <c r="E22" s="2" t="s">
        <v>1338</v>
      </c>
      <c r="F22" s="7" t="s">
        <v>1339</v>
      </c>
      <c r="G22" s="110">
        <v>1</v>
      </c>
    </row>
    <row r="23" spans="1:7" ht="11.25" customHeight="1" x14ac:dyDescent="0.25">
      <c r="C23" s="2"/>
      <c r="D23" s="2"/>
      <c r="E23" s="2" t="s">
        <v>1340</v>
      </c>
      <c r="F23" s="2" t="s">
        <v>1341</v>
      </c>
      <c r="G23" s="110">
        <v>1</v>
      </c>
    </row>
    <row r="24" spans="1:7" ht="11.25" customHeight="1" x14ac:dyDescent="0.25">
      <c r="B24" s="3"/>
      <c r="C24" s="2"/>
      <c r="D24" s="2"/>
      <c r="E24" s="2"/>
      <c r="F24" s="2"/>
      <c r="G24" s="110"/>
    </row>
    <row r="25" spans="1:7" ht="11.25" customHeight="1" x14ac:dyDescent="0.25">
      <c r="A25" s="1" t="s">
        <v>1342</v>
      </c>
      <c r="B25" s="2" t="s">
        <v>1343</v>
      </c>
      <c r="C25" s="1" t="s">
        <v>1344</v>
      </c>
      <c r="D25" s="1" t="s">
        <v>1345</v>
      </c>
      <c r="E25" s="1" t="s">
        <v>1346</v>
      </c>
      <c r="F25" s="1" t="s">
        <v>1347</v>
      </c>
      <c r="G25" s="110">
        <v>1</v>
      </c>
    </row>
    <row r="26" spans="1:7" ht="11.25" customHeight="1" x14ac:dyDescent="0.25">
      <c r="D26" s="15"/>
      <c r="E26" s="1" t="s">
        <v>1348</v>
      </c>
      <c r="F26" s="1" t="s">
        <v>1349</v>
      </c>
      <c r="G26" s="110">
        <v>1</v>
      </c>
    </row>
    <row r="27" spans="1:7" ht="11.25" customHeight="1" x14ac:dyDescent="0.25">
      <c r="E27" s="1" t="s">
        <v>1350</v>
      </c>
      <c r="F27" s="2" t="s">
        <v>1351</v>
      </c>
      <c r="G27" s="110">
        <v>1</v>
      </c>
    </row>
    <row r="28" spans="1:7" ht="11.25" customHeight="1" x14ac:dyDescent="0.25">
      <c r="E28" s="1" t="s">
        <v>1352</v>
      </c>
      <c r="F28" s="1" t="s">
        <v>1353</v>
      </c>
      <c r="G28" s="110">
        <v>1</v>
      </c>
    </row>
    <row r="29" spans="1:7" ht="11.25" customHeight="1" x14ac:dyDescent="0.25">
      <c r="G29" s="110"/>
    </row>
    <row r="30" spans="1:7" ht="11.25" customHeight="1" x14ac:dyDescent="0.25">
      <c r="C30" s="1" t="s">
        <v>1354</v>
      </c>
      <c r="D30" s="1" t="s">
        <v>1355</v>
      </c>
      <c r="E30" s="1" t="s">
        <v>1356</v>
      </c>
      <c r="F30" s="1" t="s">
        <v>1357</v>
      </c>
      <c r="G30" s="110">
        <v>1</v>
      </c>
    </row>
    <row r="31" spans="1:7" ht="11.25" customHeight="1" x14ac:dyDescent="0.25">
      <c r="E31" s="1" t="s">
        <v>1358</v>
      </c>
      <c r="F31" s="1" t="s">
        <v>1359</v>
      </c>
      <c r="G31" s="110">
        <v>1</v>
      </c>
    </row>
    <row r="32" spans="1:7" ht="11.25" customHeight="1" x14ac:dyDescent="0.25">
      <c r="E32" s="1" t="s">
        <v>1360</v>
      </c>
      <c r="F32" s="1" t="s">
        <v>1361</v>
      </c>
      <c r="G32" s="110">
        <v>1</v>
      </c>
    </row>
    <row r="33" spans="1:7" ht="11.25" customHeight="1" x14ac:dyDescent="0.25">
      <c r="G33" s="110"/>
    </row>
    <row r="34" spans="1:7" ht="11.25" customHeight="1" x14ac:dyDescent="0.25">
      <c r="A34" s="1" t="s">
        <v>1362</v>
      </c>
      <c r="B34" s="2" t="s">
        <v>1363</v>
      </c>
      <c r="C34" s="1" t="s">
        <v>1364</v>
      </c>
      <c r="D34" s="1" t="s">
        <v>1365</v>
      </c>
      <c r="E34" s="2" t="s">
        <v>1366</v>
      </c>
      <c r="F34" s="7" t="s">
        <v>1367</v>
      </c>
      <c r="G34" s="110">
        <v>1</v>
      </c>
    </row>
    <row r="35" spans="1:7" ht="11.25" customHeight="1" x14ac:dyDescent="0.25">
      <c r="B35" s="2"/>
      <c r="E35" s="2" t="s">
        <v>1368</v>
      </c>
      <c r="F35" s="7" t="s">
        <v>1369</v>
      </c>
      <c r="G35" s="110">
        <v>1</v>
      </c>
    </row>
    <row r="36" spans="1:7" ht="11.25" customHeight="1" x14ac:dyDescent="0.25">
      <c r="B36" s="2"/>
      <c r="E36" s="2" t="s">
        <v>1370</v>
      </c>
      <c r="F36" s="15" t="s">
        <v>1371</v>
      </c>
      <c r="G36" s="110">
        <v>1</v>
      </c>
    </row>
    <row r="37" spans="1:7" ht="11.25" customHeight="1" x14ac:dyDescent="0.25">
      <c r="B37" s="2"/>
      <c r="E37" s="2" t="s">
        <v>1372</v>
      </c>
      <c r="F37" s="7" t="s">
        <v>1373</v>
      </c>
      <c r="G37" s="110">
        <v>1</v>
      </c>
    </row>
    <row r="38" spans="1:7" ht="11.25" customHeight="1" x14ac:dyDescent="0.25">
      <c r="B38" s="2"/>
      <c r="E38" s="2"/>
      <c r="F38" s="2"/>
      <c r="G38" s="110"/>
    </row>
    <row r="39" spans="1:7" ht="11.25" customHeight="1" x14ac:dyDescent="0.25">
      <c r="B39" s="2"/>
      <c r="C39" s="1" t="s">
        <v>1374</v>
      </c>
      <c r="D39" s="2" t="s">
        <v>1375</v>
      </c>
      <c r="E39" s="2" t="s">
        <v>1376</v>
      </c>
      <c r="F39" s="2" t="s">
        <v>1377</v>
      </c>
      <c r="G39" s="110">
        <v>1</v>
      </c>
    </row>
    <row r="40" spans="1:7" ht="11.25" customHeight="1" x14ac:dyDescent="0.25">
      <c r="D40" s="2"/>
      <c r="E40" s="2" t="s">
        <v>1378</v>
      </c>
      <c r="F40" s="17" t="s">
        <v>1379</v>
      </c>
      <c r="G40" s="110">
        <v>1</v>
      </c>
    </row>
    <row r="41" spans="1:7" ht="11.25" customHeight="1" x14ac:dyDescent="0.25">
      <c r="E41" s="2" t="s">
        <v>1380</v>
      </c>
      <c r="F41" s="17" t="s">
        <v>1381</v>
      </c>
      <c r="G41" s="110">
        <v>1</v>
      </c>
    </row>
    <row r="42" spans="1:7" ht="11.25" customHeight="1" x14ac:dyDescent="0.25">
      <c r="D42" s="2"/>
      <c r="E42" s="2" t="s">
        <v>1382</v>
      </c>
      <c r="F42" s="17" t="s">
        <v>1383</v>
      </c>
      <c r="G42" s="110">
        <v>1</v>
      </c>
    </row>
    <row r="43" spans="1:7" ht="11.25" customHeight="1" x14ac:dyDescent="0.25">
      <c r="E43" s="2"/>
      <c r="F43" s="17"/>
      <c r="G43" s="110"/>
    </row>
    <row r="44" spans="1:7" ht="11.25" customHeight="1" x14ac:dyDescent="0.25">
      <c r="C44" s="1" t="s">
        <v>1384</v>
      </c>
      <c r="D44" s="1" t="s">
        <v>1385</v>
      </c>
      <c r="E44" s="2" t="s">
        <v>1386</v>
      </c>
      <c r="F44" s="15" t="s">
        <v>1387</v>
      </c>
      <c r="G44" s="110">
        <v>1</v>
      </c>
    </row>
    <row r="45" spans="1:7" ht="11.25" customHeight="1" x14ac:dyDescent="0.25">
      <c r="B45" s="3"/>
      <c r="E45" s="2" t="s">
        <v>1388</v>
      </c>
      <c r="F45" s="17" t="s">
        <v>1389</v>
      </c>
      <c r="G45" s="110">
        <v>1</v>
      </c>
    </row>
    <row r="46" spans="1:7" ht="11.25" customHeight="1" x14ac:dyDescent="0.25">
      <c r="B46" s="3"/>
      <c r="E46" s="2" t="s">
        <v>1390</v>
      </c>
      <c r="F46" s="17" t="s">
        <v>1391</v>
      </c>
      <c r="G46" s="110">
        <v>1</v>
      </c>
    </row>
    <row r="47" spans="1:7" ht="10.5" customHeight="1" x14ac:dyDescent="0.25">
      <c r="B47" s="3"/>
      <c r="E47" s="2" t="s">
        <v>1392</v>
      </c>
      <c r="F47" s="17" t="s">
        <v>1393</v>
      </c>
      <c r="G47" s="110">
        <v>1</v>
      </c>
    </row>
    <row r="48" spans="1:7" ht="11.25" customHeight="1" x14ac:dyDescent="0.25">
      <c r="B48" s="3"/>
      <c r="E48" s="2"/>
      <c r="F48" s="15"/>
      <c r="G48" s="110"/>
    </row>
    <row r="49" spans="1:7" ht="11.25" customHeight="1" x14ac:dyDescent="0.25">
      <c r="C49" s="1" t="s">
        <v>1394</v>
      </c>
      <c r="D49" s="1" t="s">
        <v>1395</v>
      </c>
      <c r="E49" s="1" t="s">
        <v>1396</v>
      </c>
      <c r="F49" s="15" t="s">
        <v>1397</v>
      </c>
      <c r="G49" s="110">
        <v>1</v>
      </c>
    </row>
    <row r="50" spans="1:7" ht="11.25" customHeight="1" x14ac:dyDescent="0.25">
      <c r="E50" s="1" t="s">
        <v>1398</v>
      </c>
      <c r="F50" s="15" t="s">
        <v>1399</v>
      </c>
      <c r="G50" s="110">
        <v>1</v>
      </c>
    </row>
    <row r="51" spans="1:7" ht="11.25" customHeight="1" x14ac:dyDescent="0.25">
      <c r="E51" s="1" t="s">
        <v>1400</v>
      </c>
      <c r="F51" s="17" t="s">
        <v>1401</v>
      </c>
      <c r="G51" s="110">
        <v>1</v>
      </c>
    </row>
    <row r="52" spans="1:7" ht="11.25" customHeight="1" x14ac:dyDescent="0.25">
      <c r="F52" s="15"/>
      <c r="G52" s="110"/>
    </row>
    <row r="53" spans="1:7" ht="11.25" customHeight="1" x14ac:dyDescent="0.25">
      <c r="C53" s="2" t="s">
        <v>1402</v>
      </c>
      <c r="D53" s="7" t="s">
        <v>1403</v>
      </c>
      <c r="E53" s="2" t="s">
        <v>1404</v>
      </c>
      <c r="F53" s="15" t="s">
        <v>1405</v>
      </c>
      <c r="G53" s="110">
        <v>1</v>
      </c>
    </row>
    <row r="54" spans="1:7" ht="11.25" customHeight="1" x14ac:dyDescent="0.25">
      <c r="E54" s="2" t="s">
        <v>1406</v>
      </c>
      <c r="F54" s="15" t="s">
        <v>1407</v>
      </c>
      <c r="G54" s="110">
        <v>1</v>
      </c>
    </row>
    <row r="55" spans="1:7" ht="11.25" customHeight="1" x14ac:dyDescent="0.25">
      <c r="E55" s="2" t="s">
        <v>1408</v>
      </c>
      <c r="F55" s="7" t="s">
        <v>1409</v>
      </c>
      <c r="G55" s="110">
        <v>1</v>
      </c>
    </row>
    <row r="56" spans="1:7" ht="11.25" customHeight="1" x14ac:dyDescent="0.25">
      <c r="E56" s="2"/>
      <c r="F56" s="15"/>
      <c r="G56" s="110"/>
    </row>
    <row r="57" spans="1:7" ht="11.25" customHeight="1" x14ac:dyDescent="0.25">
      <c r="C57" s="1" t="s">
        <v>1410</v>
      </c>
      <c r="D57" s="1" t="s">
        <v>1411</v>
      </c>
      <c r="E57" s="2" t="s">
        <v>1412</v>
      </c>
      <c r="F57" s="17" t="s">
        <v>1413</v>
      </c>
      <c r="G57" s="110">
        <v>1</v>
      </c>
    </row>
    <row r="58" spans="1:7" ht="11.25" customHeight="1" x14ac:dyDescent="0.25">
      <c r="E58" s="2" t="s">
        <v>1414</v>
      </c>
      <c r="F58" s="17" t="s">
        <v>1415</v>
      </c>
      <c r="G58" s="110">
        <v>1</v>
      </c>
    </row>
    <row r="59" spans="1:7" ht="11.25" customHeight="1" x14ac:dyDescent="0.25">
      <c r="D59" s="2"/>
      <c r="E59" s="2" t="s">
        <v>1416</v>
      </c>
      <c r="F59" s="15" t="s">
        <v>1417</v>
      </c>
      <c r="G59" s="110">
        <v>1</v>
      </c>
    </row>
    <row r="60" spans="1:7" ht="11.25" customHeight="1" x14ac:dyDescent="0.25">
      <c r="D60" s="2"/>
      <c r="E60" s="2" t="s">
        <v>1418</v>
      </c>
      <c r="F60" s="17" t="s">
        <v>1419</v>
      </c>
      <c r="G60" s="110">
        <v>1</v>
      </c>
    </row>
    <row r="61" spans="1:7" ht="11.25" customHeight="1" x14ac:dyDescent="0.25">
      <c r="G61" s="110"/>
    </row>
    <row r="62" spans="1:7" ht="11.25" customHeight="1" x14ac:dyDescent="0.25">
      <c r="A62" s="1" t="s">
        <v>1420</v>
      </c>
      <c r="B62" s="1" t="s">
        <v>1421</v>
      </c>
      <c r="C62" s="2" t="s">
        <v>1422</v>
      </c>
      <c r="D62" s="7" t="s">
        <v>1423</v>
      </c>
      <c r="E62" s="2" t="s">
        <v>1424</v>
      </c>
      <c r="F62" s="7" t="s">
        <v>1425</v>
      </c>
      <c r="G62" s="110">
        <v>1</v>
      </c>
    </row>
    <row r="63" spans="1:7" ht="11.25" customHeight="1" x14ac:dyDescent="0.25">
      <c r="E63" s="2" t="s">
        <v>1426</v>
      </c>
      <c r="F63" s="17" t="s">
        <v>1427</v>
      </c>
      <c r="G63" s="110">
        <v>1</v>
      </c>
    </row>
    <row r="64" spans="1:7" ht="11.25" customHeight="1" x14ac:dyDescent="0.25">
      <c r="F64" s="15"/>
      <c r="G64" s="110"/>
    </row>
    <row r="65" spans="2:7" ht="11.25" customHeight="1" x14ac:dyDescent="0.25">
      <c r="C65" s="1" t="s">
        <v>1428</v>
      </c>
      <c r="D65" s="1" t="s">
        <v>1429</v>
      </c>
      <c r="E65" s="1" t="s">
        <v>1430</v>
      </c>
      <c r="F65" s="15" t="s">
        <v>1431</v>
      </c>
      <c r="G65" s="110">
        <v>1</v>
      </c>
    </row>
    <row r="66" spans="2:7" ht="11.25" customHeight="1" x14ac:dyDescent="0.25">
      <c r="E66" s="1" t="s">
        <v>1432</v>
      </c>
      <c r="F66" s="15" t="s">
        <v>1433</v>
      </c>
      <c r="G66" s="110">
        <v>1</v>
      </c>
    </row>
    <row r="67" spans="2:7" ht="11.25" customHeight="1" x14ac:dyDescent="0.25">
      <c r="E67" s="1" t="s">
        <v>1434</v>
      </c>
      <c r="F67" s="15" t="s">
        <v>1435</v>
      </c>
      <c r="G67" s="110">
        <v>1</v>
      </c>
    </row>
    <row r="68" spans="2:7" ht="11.25" customHeight="1" x14ac:dyDescent="0.25">
      <c r="E68" s="1" t="s">
        <v>1436</v>
      </c>
      <c r="F68" s="15" t="s">
        <v>1437</v>
      </c>
      <c r="G68" s="110">
        <v>1</v>
      </c>
    </row>
    <row r="69" spans="2:7" ht="11.25" customHeight="1" x14ac:dyDescent="0.25">
      <c r="F69" s="15"/>
      <c r="G69" s="110"/>
    </row>
    <row r="70" spans="2:7" ht="11.25" customHeight="1" x14ac:dyDescent="0.25">
      <c r="C70" s="1" t="s">
        <v>1438</v>
      </c>
      <c r="D70" s="1" t="s">
        <v>1439</v>
      </c>
      <c r="E70" s="2" t="s">
        <v>1440</v>
      </c>
      <c r="F70" s="7" t="s">
        <v>1441</v>
      </c>
      <c r="G70" s="110">
        <v>1</v>
      </c>
    </row>
    <row r="71" spans="2:7" ht="11.25" customHeight="1" x14ac:dyDescent="0.25">
      <c r="E71" s="2" t="s">
        <v>1442</v>
      </c>
      <c r="F71" s="7" t="s">
        <v>1443</v>
      </c>
      <c r="G71" s="110">
        <v>1</v>
      </c>
    </row>
    <row r="72" spans="2:7" ht="11.25" customHeight="1" x14ac:dyDescent="0.25">
      <c r="E72" s="2" t="s">
        <v>1444</v>
      </c>
      <c r="F72" s="7" t="s">
        <v>1445</v>
      </c>
      <c r="G72" s="110">
        <v>1</v>
      </c>
    </row>
    <row r="73" spans="2:7" ht="11.25" customHeight="1" x14ac:dyDescent="0.25">
      <c r="E73" s="2" t="s">
        <v>1446</v>
      </c>
      <c r="F73" s="7" t="s">
        <v>1447</v>
      </c>
      <c r="G73" s="110">
        <v>1</v>
      </c>
    </row>
    <row r="74" spans="2:7" ht="11.25" customHeight="1" x14ac:dyDescent="0.25">
      <c r="E74" s="2" t="s">
        <v>1448</v>
      </c>
      <c r="F74" s="7" t="s">
        <v>1449</v>
      </c>
      <c r="G74" s="110">
        <v>1</v>
      </c>
    </row>
    <row r="75" spans="2:7" ht="11.25" customHeight="1" x14ac:dyDescent="0.25">
      <c r="B75" s="2"/>
      <c r="C75" s="2"/>
      <c r="D75" s="2"/>
      <c r="E75" s="2" t="s">
        <v>1450</v>
      </c>
      <c r="F75" s="7" t="s">
        <v>1451</v>
      </c>
      <c r="G75" s="110">
        <v>1</v>
      </c>
    </row>
    <row r="76" spans="2:7" ht="11.25" customHeight="1" x14ac:dyDescent="0.25">
      <c r="C76" s="2"/>
      <c r="F76" s="15"/>
      <c r="G76" s="110"/>
    </row>
    <row r="77" spans="2:7" ht="11.25" customHeight="1" x14ac:dyDescent="0.25">
      <c r="C77" s="1" t="s">
        <v>1452</v>
      </c>
      <c r="D77" s="1" t="s">
        <v>1453</v>
      </c>
      <c r="E77" s="1" t="s">
        <v>1454</v>
      </c>
      <c r="F77" s="1" t="s">
        <v>1455</v>
      </c>
      <c r="G77" s="110">
        <v>1</v>
      </c>
    </row>
    <row r="78" spans="2:7" ht="11.25" customHeight="1" x14ac:dyDescent="0.25">
      <c r="E78" s="1" t="s">
        <v>1456</v>
      </c>
      <c r="F78" s="1" t="s">
        <v>1457</v>
      </c>
      <c r="G78" s="110">
        <v>1</v>
      </c>
    </row>
    <row r="79" spans="2:7" ht="11.25" customHeight="1" x14ac:dyDescent="0.25">
      <c r="F79" s="15"/>
    </row>
    <row r="80" spans="2:7" ht="11.25" customHeight="1" x14ac:dyDescent="0.25">
      <c r="D80" s="15"/>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4" customWidth="1"/>
    <col min="2" max="2" width="40" style="4" customWidth="1"/>
    <col min="3" max="3" width="5.5703125" style="4" customWidth="1"/>
    <col min="4" max="4" width="43.5703125" style="4" customWidth="1"/>
    <col min="5" max="5" width="4.7109375" style="1" customWidth="1"/>
    <col min="6" max="6" width="114.7109375" style="1" customWidth="1"/>
    <col min="7" max="7" width="3.85546875" style="1" customWidth="1"/>
    <col min="8" max="8" width="18.7109375" style="1" customWidth="1"/>
    <col min="9" max="16384" width="11.42578125" style="4"/>
  </cols>
  <sheetData>
    <row r="1" spans="1:13" ht="12" customHeight="1" x14ac:dyDescent="0.25">
      <c r="B1" s="3" t="s">
        <v>1458</v>
      </c>
      <c r="D1" s="3" t="s">
        <v>1459</v>
      </c>
      <c r="E1" s="3" t="s">
        <v>1460</v>
      </c>
      <c r="G1" s="109" t="s">
        <v>1461</v>
      </c>
      <c r="H1" s="26"/>
      <c r="I1" s="26"/>
      <c r="J1" s="26"/>
      <c r="K1" s="26"/>
      <c r="L1" s="26"/>
      <c r="M1" s="28"/>
    </row>
    <row r="2" spans="1:13" ht="12.75" customHeight="1" x14ac:dyDescent="0.25">
      <c r="A2" s="1" t="s">
        <v>1462</v>
      </c>
      <c r="B2" s="1" t="s">
        <v>1463</v>
      </c>
      <c r="C2" s="2" t="s">
        <v>1464</v>
      </c>
      <c r="D2" s="1" t="s">
        <v>1465</v>
      </c>
      <c r="E2" s="1" t="s">
        <v>1466</v>
      </c>
      <c r="F2" s="1" t="s">
        <v>1467</v>
      </c>
      <c r="G2" s="110">
        <v>1</v>
      </c>
    </row>
    <row r="3" spans="1:13" ht="12.75" customHeight="1" x14ac:dyDescent="0.25">
      <c r="D3" s="108"/>
      <c r="E3" s="1" t="s">
        <v>1468</v>
      </c>
      <c r="F3" s="1" t="s">
        <v>1469</v>
      </c>
      <c r="G3" s="110">
        <v>1</v>
      </c>
    </row>
    <row r="4" spans="1:13" ht="12.75" customHeight="1" x14ac:dyDescent="0.25">
      <c r="B4" s="1"/>
      <c r="D4" s="108"/>
      <c r="E4" s="1" t="s">
        <v>1470</v>
      </c>
      <c r="F4" s="1" t="s">
        <v>1471</v>
      </c>
      <c r="G4" s="110">
        <v>1</v>
      </c>
    </row>
    <row r="5" spans="1:13" ht="12.75" customHeight="1" x14ac:dyDescent="0.25">
      <c r="B5" s="1"/>
      <c r="G5" s="110"/>
    </row>
    <row r="6" spans="1:13" ht="12.75" customHeight="1" x14ac:dyDescent="0.25">
      <c r="B6" s="1"/>
      <c r="C6" s="1" t="s">
        <v>1472</v>
      </c>
      <c r="D6" s="1" t="s">
        <v>1473</v>
      </c>
      <c r="E6" s="1" t="s">
        <v>1474</v>
      </c>
      <c r="F6" s="1" t="s">
        <v>1475</v>
      </c>
      <c r="G6" s="110">
        <v>1</v>
      </c>
    </row>
    <row r="7" spans="1:13" ht="12.75" customHeight="1" x14ac:dyDescent="0.25">
      <c r="B7" s="1"/>
      <c r="D7" s="108"/>
      <c r="E7" s="1" t="s">
        <v>1476</v>
      </c>
      <c r="F7" s="1" t="s">
        <v>1477</v>
      </c>
      <c r="G7" s="110">
        <v>1</v>
      </c>
    </row>
    <row r="8" spans="1:13" ht="12.75" customHeight="1" x14ac:dyDescent="0.25">
      <c r="E8" s="1" t="s">
        <v>1478</v>
      </c>
      <c r="F8" s="1" t="s">
        <v>1479</v>
      </c>
      <c r="G8" s="110">
        <v>1</v>
      </c>
    </row>
    <row r="9" spans="1:13" ht="12.75" customHeight="1" x14ac:dyDescent="0.25">
      <c r="A9" s="1"/>
      <c r="D9" s="1"/>
      <c r="E9" s="1" t="s">
        <v>1480</v>
      </c>
      <c r="F9" s="1" t="s">
        <v>1481</v>
      </c>
      <c r="G9" s="110">
        <v>1</v>
      </c>
    </row>
    <row r="10" spans="1:13" ht="12.75" customHeight="1" x14ac:dyDescent="0.25">
      <c r="D10" s="1"/>
      <c r="G10" s="110"/>
    </row>
    <row r="11" spans="1:13" ht="12.75" customHeight="1" x14ac:dyDescent="0.25">
      <c r="C11" s="1" t="s">
        <v>1482</v>
      </c>
      <c r="D11" s="1" t="s">
        <v>1483</v>
      </c>
      <c r="E11" s="1" t="s">
        <v>1484</v>
      </c>
      <c r="F11" s="1" t="s">
        <v>1485</v>
      </c>
      <c r="G11" s="110">
        <v>1</v>
      </c>
    </row>
    <row r="12" spans="1:13" ht="12.75" customHeight="1" x14ac:dyDescent="0.25">
      <c r="E12" s="1" t="s">
        <v>1486</v>
      </c>
      <c r="F12" s="1" t="s">
        <v>1487</v>
      </c>
      <c r="G12" s="110">
        <v>1</v>
      </c>
    </row>
    <row r="13" spans="1:13" ht="12.75" customHeight="1" x14ac:dyDescent="0.25">
      <c r="C13" s="1"/>
      <c r="D13" s="1"/>
      <c r="E13" s="4"/>
      <c r="F13" s="4"/>
      <c r="G13" s="110"/>
    </row>
    <row r="14" spans="1:13" ht="12.75" customHeight="1" x14ac:dyDescent="0.25">
      <c r="A14" s="1" t="s">
        <v>1488</v>
      </c>
      <c r="B14" s="1" t="s">
        <v>1489</v>
      </c>
      <c r="C14" s="1" t="s">
        <v>1490</v>
      </c>
      <c r="D14" s="1" t="s">
        <v>1491</v>
      </c>
      <c r="E14" s="1" t="s">
        <v>1492</v>
      </c>
      <c r="F14" s="1" t="s">
        <v>1493</v>
      </c>
      <c r="G14" s="110">
        <v>1</v>
      </c>
    </row>
    <row r="15" spans="1:13" ht="12.75" customHeight="1" x14ac:dyDescent="0.25">
      <c r="A15" s="1"/>
      <c r="B15" s="1"/>
      <c r="C15" s="1"/>
      <c r="D15" s="1"/>
      <c r="E15" s="1" t="s">
        <v>1494</v>
      </c>
      <c r="F15" s="1" t="s">
        <v>1495</v>
      </c>
      <c r="G15" s="110">
        <v>1</v>
      </c>
    </row>
    <row r="16" spans="1:13" ht="12.75" customHeight="1" x14ac:dyDescent="0.25">
      <c r="A16" s="1"/>
      <c r="B16" s="1"/>
      <c r="C16" s="1"/>
      <c r="D16" s="1"/>
      <c r="E16" s="1" t="s">
        <v>1496</v>
      </c>
      <c r="F16" s="1" t="s">
        <v>1497</v>
      </c>
      <c r="G16" s="110">
        <v>1</v>
      </c>
    </row>
    <row r="17" spans="1:7" ht="12.75" customHeight="1" x14ac:dyDescent="0.25">
      <c r="A17" s="1"/>
      <c r="B17" s="1"/>
      <c r="C17" s="1"/>
      <c r="D17" s="1"/>
      <c r="E17" s="1" t="s">
        <v>1498</v>
      </c>
      <c r="F17" s="1" t="s">
        <v>1499</v>
      </c>
      <c r="G17" s="110">
        <v>1</v>
      </c>
    </row>
    <row r="20" spans="1:7" x14ac:dyDescent="0.25">
      <c r="C20" s="1"/>
      <c r="D20" s="1"/>
    </row>
    <row r="27" spans="1:7" x14ac:dyDescent="0.25">
      <c r="C27" s="1"/>
      <c r="D27" s="1"/>
    </row>
    <row r="35" spans="3:4" x14ac:dyDescent="0.25">
      <c r="C35" s="1"/>
      <c r="D35" s="1"/>
    </row>
    <row r="48" spans="3:4" x14ac:dyDescent="0.25">
      <c r="D48" s="1"/>
    </row>
    <row r="58" spans="4:4" x14ac:dyDescent="0.25">
      <c r="D58" s="1"/>
    </row>
    <row r="64" spans="4:4" x14ac:dyDescent="0.25">
      <c r="D64"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showRowColHeaders="0" tabSelected="1" zoomScale="70" zoomScaleNormal="70" workbookViewId="0">
      <selection activeCell="B8" sqref="B8:C8"/>
    </sheetView>
  </sheetViews>
  <sheetFormatPr defaultColWidth="11.42578125" defaultRowHeight="15" x14ac:dyDescent="0.25"/>
  <cols>
    <col min="1" max="1" width="4.140625" style="22" customWidth="1"/>
    <col min="2" max="2" width="11.42578125" style="22" customWidth="1"/>
    <col min="3" max="3" width="116.28515625" style="22" customWidth="1"/>
    <col min="4" max="16384" width="11.42578125" style="22"/>
  </cols>
  <sheetData>
    <row r="1" spans="2:5" ht="119.25" customHeight="1" x14ac:dyDescent="0.25">
      <c r="B1" s="336"/>
      <c r="C1" s="336"/>
    </row>
    <row r="2" spans="2:5" ht="59.25" customHeight="1" x14ac:dyDescent="0.25">
      <c r="B2" s="452" t="s">
        <v>0</v>
      </c>
      <c r="C2" s="452"/>
      <c r="D2" s="334"/>
      <c r="E2" s="334"/>
    </row>
    <row r="3" spans="2:5" ht="22.5" customHeight="1" x14ac:dyDescent="0.25">
      <c r="B3" s="337"/>
      <c r="C3" s="337"/>
    </row>
    <row r="4" spans="2:5" ht="25.5" customHeight="1" x14ac:dyDescent="0.25">
      <c r="B4" s="338" t="s">
        <v>1</v>
      </c>
      <c r="C4" s="338"/>
    </row>
    <row r="5" spans="2:5" ht="69" customHeight="1" x14ac:dyDescent="0.25">
      <c r="B5" s="339" t="s">
        <v>2</v>
      </c>
      <c r="C5" s="339"/>
      <c r="D5" s="23"/>
    </row>
    <row r="6" spans="2:5" ht="62.25" customHeight="1" x14ac:dyDescent="0.25">
      <c r="B6" s="339" t="s">
        <v>3</v>
      </c>
      <c r="C6" s="339"/>
      <c r="D6" s="23"/>
    </row>
    <row r="7" spans="2:5" ht="58.5" customHeight="1" x14ac:dyDescent="0.25">
      <c r="B7" s="339" t="s">
        <v>4</v>
      </c>
      <c r="C7" s="339"/>
      <c r="D7" s="23"/>
    </row>
    <row r="8" spans="2:5" ht="23.25" customHeight="1" x14ac:dyDescent="0.25">
      <c r="B8" s="338" t="s">
        <v>5</v>
      </c>
      <c r="C8" s="338"/>
    </row>
    <row r="9" spans="2:5" ht="41.25" customHeight="1" x14ac:dyDescent="0.25">
      <c r="B9" s="340" t="s">
        <v>6</v>
      </c>
      <c r="C9" s="340"/>
    </row>
    <row r="10" spans="2:5" ht="13.5" customHeight="1" x14ac:dyDescent="0.25">
      <c r="B10" s="341"/>
      <c r="C10" s="341"/>
    </row>
    <row r="11" spans="2:5" ht="20.25" customHeight="1" x14ac:dyDescent="0.25">
      <c r="B11" s="340" t="s">
        <v>7</v>
      </c>
      <c r="C11" s="340"/>
    </row>
    <row r="12" spans="2:5" ht="15.75" customHeight="1" x14ac:dyDescent="0.25"/>
    <row r="13" spans="2:5" s="29" customFormat="1" ht="22.5" customHeight="1" x14ac:dyDescent="0.25">
      <c r="B13" s="342" t="s">
        <v>8</v>
      </c>
      <c r="C13" s="339"/>
    </row>
    <row r="14" spans="2:5" s="29" customFormat="1" ht="12" customHeight="1" x14ac:dyDescent="0.25">
      <c r="B14" s="335"/>
      <c r="C14" s="335"/>
    </row>
    <row r="15" spans="2:5" ht="12.75" customHeight="1" x14ac:dyDescent="0.25">
      <c r="B15" s="335"/>
      <c r="C15" s="335"/>
    </row>
    <row r="16" spans="2:5" ht="12.75" customHeight="1" x14ac:dyDescent="0.25">
      <c r="B16" s="335"/>
      <c r="C16" s="335"/>
    </row>
    <row r="17" spans="2:3" ht="12.75" customHeight="1" x14ac:dyDescent="0.25">
      <c r="B17" s="335"/>
      <c r="C17" s="335"/>
    </row>
    <row r="18" spans="2:3" ht="12.75" customHeight="1" x14ac:dyDescent="0.25">
      <c r="B18" s="335"/>
      <c r="C18" s="335"/>
    </row>
  </sheetData>
  <sheetProtection formatCells="0" formatColumns="0" formatRows="0" insertColumns="0" insertRows="0" insertHyperlinks="0" deleteColumns="0" deleteRows="0" sort="0" autoFilter="0" pivotTables="0"/>
  <mergeCells count="18">
    <mergeCell ref="B18:C18"/>
    <mergeCell ref="B13:C13"/>
    <mergeCell ref="B14:C14"/>
    <mergeCell ref="B15:C15"/>
    <mergeCell ref="B16:C16"/>
    <mergeCell ref="D2:E2"/>
    <mergeCell ref="B17:C17"/>
    <mergeCell ref="B1:C1"/>
    <mergeCell ref="B2:C2"/>
    <mergeCell ref="B3:C3"/>
    <mergeCell ref="B4:C4"/>
    <mergeCell ref="B5:C5"/>
    <mergeCell ref="B11:C11"/>
    <mergeCell ref="B6:C6"/>
    <mergeCell ref="B7:C7"/>
    <mergeCell ref="B8:C8"/>
    <mergeCell ref="B9:C9"/>
    <mergeCell ref="B10:C10"/>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topLeftCell="A13" zoomScale="70" zoomScaleNormal="70" zoomScaleSheetLayoutView="90" workbookViewId="0">
      <selection activeCell="E18" sqref="E18"/>
    </sheetView>
  </sheetViews>
  <sheetFormatPr defaultColWidth="11.42578125" defaultRowHeight="12.75" x14ac:dyDescent="0.2"/>
  <cols>
    <col min="1" max="2" width="3.85546875" style="21" customWidth="1"/>
    <col min="3" max="3" width="8.140625" style="21" customWidth="1"/>
    <col min="4" max="4" width="19.140625" style="25" customWidth="1"/>
    <col min="5" max="5" width="91.140625" style="21" customWidth="1"/>
    <col min="6" max="6" width="17" style="21" customWidth="1"/>
    <col min="7" max="7" width="17.5703125" style="21" customWidth="1"/>
    <col min="8" max="9" width="18.28515625" style="21" customWidth="1"/>
    <col min="10" max="10" width="3.42578125" style="21" customWidth="1"/>
    <col min="11" max="16384" width="11.42578125" style="21"/>
  </cols>
  <sheetData>
    <row r="3" spans="1:26" ht="22.5" customHeight="1" x14ac:dyDescent="0.2">
      <c r="C3" s="348" t="s">
        <v>9</v>
      </c>
      <c r="D3" s="348"/>
      <c r="E3" s="348"/>
      <c r="F3" s="348"/>
      <c r="G3" s="348"/>
      <c r="H3" s="165"/>
      <c r="I3" s="165"/>
    </row>
    <row r="4" spans="1:26" ht="59.25" customHeight="1" x14ac:dyDescent="0.2">
      <c r="C4" s="340" t="s">
        <v>10</v>
      </c>
      <c r="D4" s="340"/>
      <c r="E4" s="340"/>
      <c r="F4" s="340"/>
      <c r="G4" s="340"/>
      <c r="H4" s="23"/>
      <c r="I4" s="23"/>
    </row>
    <row r="5" spans="1:26" ht="55.5" customHeight="1" x14ac:dyDescent="0.2">
      <c r="C5" s="340" t="s">
        <v>11</v>
      </c>
      <c r="D5" s="340"/>
      <c r="E5" s="340"/>
      <c r="F5" s="340"/>
      <c r="G5" s="340"/>
      <c r="H5" s="23"/>
      <c r="I5" s="23"/>
    </row>
    <row r="6" spans="1:26" ht="20.25" customHeight="1" x14ac:dyDescent="0.2">
      <c r="C6" s="354"/>
      <c r="D6" s="341"/>
      <c r="E6" s="341"/>
      <c r="F6" s="185"/>
      <c r="G6" s="185"/>
      <c r="H6" s="23"/>
      <c r="I6" s="23"/>
    </row>
    <row r="7" spans="1:26" ht="252.75" customHeight="1" x14ac:dyDescent="0.2">
      <c r="C7" s="349"/>
      <c r="D7" s="349"/>
      <c r="E7" s="349"/>
      <c r="F7" s="349"/>
      <c r="G7" s="166"/>
    </row>
    <row r="8" spans="1:26" ht="15" customHeight="1" x14ac:dyDescent="0.2">
      <c r="C8" s="349"/>
      <c r="D8" s="349"/>
      <c r="E8" s="349"/>
      <c r="F8" s="349"/>
      <c r="G8" s="166"/>
    </row>
    <row r="9" spans="1:26" ht="117" customHeight="1" x14ac:dyDescent="0.2">
      <c r="C9" s="350"/>
      <c r="D9" s="350"/>
      <c r="E9" s="350"/>
      <c r="F9" s="350"/>
      <c r="G9" s="166"/>
    </row>
    <row r="10" spans="1:26" ht="9.9499999999999993" customHeight="1" x14ac:dyDescent="0.2">
      <c r="A10" s="331"/>
      <c r="C10" s="329"/>
      <c r="D10" s="329"/>
      <c r="E10" s="329"/>
      <c r="F10" s="329"/>
      <c r="G10" s="166"/>
    </row>
    <row r="11" spans="1:26" s="19" customFormat="1" ht="41.25" customHeight="1" x14ac:dyDescent="0.25">
      <c r="C11" s="351" t="s">
        <v>12</v>
      </c>
      <c r="D11" s="351"/>
      <c r="E11" s="323" t="s">
        <v>13</v>
      </c>
      <c r="F11" s="352" t="s">
        <v>14</v>
      </c>
      <c r="G11" s="353"/>
    </row>
    <row r="12" spans="1:26" s="19" customFormat="1" ht="97.5" customHeight="1" x14ac:dyDescent="0.25">
      <c r="C12" s="343" t="s">
        <v>15</v>
      </c>
      <c r="D12" s="305" t="s">
        <v>16</v>
      </c>
      <c r="E12" s="304" t="s">
        <v>17</v>
      </c>
      <c r="F12" s="314">
        <v>13</v>
      </c>
      <c r="G12" s="310">
        <v>38</v>
      </c>
    </row>
    <row r="13" spans="1:26" s="19" customFormat="1" ht="126" customHeight="1" x14ac:dyDescent="0.25">
      <c r="C13" s="343"/>
      <c r="D13" s="299" t="s">
        <v>18</v>
      </c>
      <c r="E13" s="322" t="s">
        <v>19</v>
      </c>
      <c r="F13" s="312">
        <v>8</v>
      </c>
      <c r="G13" s="311">
        <v>13</v>
      </c>
    </row>
    <row r="14" spans="1:26" s="19" customFormat="1" ht="129" customHeight="1" x14ac:dyDescent="0.25">
      <c r="C14" s="343"/>
      <c r="D14" s="321" t="s">
        <v>20</v>
      </c>
      <c r="E14" s="330" t="s">
        <v>21</v>
      </c>
      <c r="F14" s="313">
        <v>6</v>
      </c>
      <c r="G14" s="320">
        <v>19</v>
      </c>
      <c r="I14" s="24"/>
      <c r="J14" s="24"/>
      <c r="K14" s="24"/>
      <c r="L14" s="24"/>
      <c r="M14" s="24"/>
      <c r="N14" s="24"/>
      <c r="O14" s="24"/>
      <c r="P14" s="24"/>
      <c r="Q14" s="24"/>
      <c r="R14" s="24"/>
      <c r="S14" s="24"/>
      <c r="T14" s="24"/>
      <c r="U14" s="24"/>
      <c r="V14" s="24"/>
      <c r="W14" s="24"/>
      <c r="X14" s="24"/>
      <c r="Y14" s="24"/>
      <c r="Z14" s="24"/>
    </row>
    <row r="15" spans="1:26" s="19" customFormat="1" ht="86.25" customHeight="1" x14ac:dyDescent="0.25">
      <c r="C15" s="344" t="s">
        <v>22</v>
      </c>
      <c r="D15" s="317" t="s">
        <v>23</v>
      </c>
      <c r="E15" s="318" t="s">
        <v>24</v>
      </c>
      <c r="F15" s="319">
        <v>3</v>
      </c>
      <c r="G15" s="315">
        <v>17</v>
      </c>
      <c r="I15" s="24"/>
      <c r="J15" s="24"/>
      <c r="K15" s="24"/>
      <c r="L15" s="24"/>
      <c r="M15" s="24"/>
      <c r="N15" s="24"/>
      <c r="O15" s="24"/>
      <c r="P15" s="24"/>
      <c r="Q15" s="24"/>
      <c r="R15" s="24"/>
      <c r="S15" s="24"/>
      <c r="T15" s="24"/>
      <c r="U15" s="24"/>
      <c r="V15" s="24"/>
      <c r="W15" s="24"/>
      <c r="X15" s="24"/>
      <c r="Y15" s="24"/>
      <c r="Z15" s="24"/>
    </row>
    <row r="16" spans="1:26" s="19" customFormat="1" ht="195" customHeight="1" x14ac:dyDescent="0.25">
      <c r="C16" s="345"/>
      <c r="D16" s="300" t="s">
        <v>25</v>
      </c>
      <c r="E16" s="301" t="s">
        <v>26</v>
      </c>
      <c r="F16" s="319">
        <v>12</v>
      </c>
      <c r="G16" s="315">
        <v>51</v>
      </c>
      <c r="I16" s="24"/>
      <c r="J16" s="24"/>
      <c r="K16" s="24"/>
      <c r="L16" s="24"/>
      <c r="M16" s="24"/>
      <c r="N16" s="24"/>
      <c r="O16" s="24"/>
      <c r="P16" s="24"/>
      <c r="Q16" s="24"/>
      <c r="R16" s="24"/>
      <c r="S16" s="24"/>
      <c r="T16" s="24"/>
      <c r="U16" s="24"/>
      <c r="V16" s="24"/>
      <c r="W16" s="24"/>
      <c r="X16" s="24"/>
      <c r="Y16" s="24"/>
      <c r="Z16" s="24"/>
    </row>
    <row r="17" spans="3:26" s="19" customFormat="1" ht="68.25" customHeight="1" x14ac:dyDescent="0.25">
      <c r="C17" s="346" t="s">
        <v>27</v>
      </c>
      <c r="D17" s="307" t="s">
        <v>28</v>
      </c>
      <c r="E17" s="306" t="s">
        <v>29</v>
      </c>
      <c r="F17" s="316">
        <v>3</v>
      </c>
      <c r="G17" s="308">
        <v>8</v>
      </c>
      <c r="I17" s="24"/>
      <c r="J17" s="24"/>
      <c r="K17" s="24"/>
      <c r="L17" s="24"/>
      <c r="M17" s="24"/>
      <c r="N17" s="24"/>
      <c r="O17" s="24"/>
      <c r="P17" s="24"/>
      <c r="Q17" s="24"/>
      <c r="R17" s="24"/>
      <c r="S17" s="24"/>
      <c r="T17" s="24"/>
      <c r="U17" s="24"/>
      <c r="V17" s="24"/>
      <c r="W17" s="24"/>
      <c r="X17" s="24"/>
      <c r="Y17" s="24"/>
      <c r="Z17" s="24"/>
    </row>
    <row r="18" spans="3:26" s="19" customFormat="1" ht="76.5" customHeight="1" x14ac:dyDescent="0.25">
      <c r="C18" s="347"/>
      <c r="D18" s="307" t="s">
        <v>30</v>
      </c>
      <c r="E18" s="306" t="s">
        <v>31</v>
      </c>
      <c r="F18" s="302">
        <v>3</v>
      </c>
      <c r="G18" s="308">
        <v>5</v>
      </c>
    </row>
    <row r="19" spans="3:26" s="19" customFormat="1" ht="54.75" customHeight="1" x14ac:dyDescent="0.25">
      <c r="C19" s="111"/>
      <c r="D19" s="112"/>
      <c r="E19" s="113"/>
      <c r="F19" s="303">
        <f>SUM(F12:F18)</f>
        <v>48</v>
      </c>
      <c r="G19" s="309">
        <f>SUM(G12:G18)</f>
        <v>151</v>
      </c>
    </row>
    <row r="20" spans="3:26" ht="14.25" customHeight="1" x14ac:dyDescent="0.2">
      <c r="C20" s="114"/>
      <c r="D20" s="114"/>
    </row>
    <row r="21" spans="3:26" ht="14.25" customHeight="1" x14ac:dyDescent="0.2">
      <c r="C21" s="164"/>
      <c r="D21" s="164"/>
      <c r="E21" s="164"/>
      <c r="F21" s="164"/>
      <c r="G21" s="164"/>
    </row>
    <row r="22" spans="3:26" ht="14.25" customHeight="1" x14ac:dyDescent="0.2">
      <c r="H22" s="164"/>
      <c r="I22" s="164"/>
    </row>
    <row r="23" spans="3:26" ht="14.25" customHeight="1" x14ac:dyDescent="0.2"/>
    <row r="24" spans="3:26" ht="14.25" customHeight="1" x14ac:dyDescent="0.2"/>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topLeftCell="F1" zoomScale="90" zoomScaleNormal="90" zoomScaleSheetLayoutView="90" workbookViewId="0">
      <pane ySplit="8" topLeftCell="A9" activePane="bottomLeft" state="frozen"/>
      <selection pane="bottomLeft" activeCell="C45" sqref="C45"/>
    </sheetView>
  </sheetViews>
  <sheetFormatPr defaultRowHeight="15" outlineLevelCol="1" x14ac:dyDescent="0.25"/>
  <cols>
    <col min="1" max="1" width="2" style="150" customWidth="1"/>
    <col min="2" max="2" width="6.7109375" style="150" customWidth="1"/>
    <col min="3" max="3" width="65.85546875" style="150" customWidth="1"/>
    <col min="4" max="4" width="2.85546875" style="126" customWidth="1" outlineLevel="1"/>
    <col min="5" max="5" width="7.28515625" style="150" customWidth="1" outlineLevel="1"/>
    <col min="6" max="6" width="3.140625" style="150" customWidth="1" outlineLevel="1" collapsed="1"/>
    <col min="7" max="7" width="5.7109375" style="150" customWidth="1" outlineLevel="1"/>
    <col min="8" max="8" width="2.5703125" style="150" customWidth="1"/>
    <col min="9"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6.140625" style="150" customWidth="1"/>
    <col min="20" max="20" width="13.28515625" style="150" customWidth="1"/>
    <col min="21" max="21" width="8.28515625" style="150" hidden="1" customWidth="1"/>
    <col min="22" max="22" width="9.140625" style="150" hidden="1" customWidth="1"/>
    <col min="23" max="23" width="10.42578125" style="150" hidden="1" customWidth="1"/>
    <col min="24" max="24" width="9.5703125" style="150" hidden="1" customWidth="1"/>
    <col min="25" max="25" width="6.28515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31" width="9.140625" style="150"/>
    <col min="32" max="32" width="13.28515625" style="150" customWidth="1"/>
    <col min="33" max="16384" width="9.140625" style="150"/>
  </cols>
  <sheetData>
    <row r="1" spans="2:39" ht="28.5" customHeight="1" x14ac:dyDescent="0.25">
      <c r="B1" s="355" t="s">
        <v>32</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row>
    <row r="2" spans="2:39" x14ac:dyDescent="0.25">
      <c r="B2" s="173"/>
      <c r="C2" s="173" t="s">
        <v>1547</v>
      </c>
      <c r="D2" s="173"/>
      <c r="E2" s="173"/>
      <c r="F2" s="173"/>
      <c r="G2" s="173"/>
      <c r="H2" s="173"/>
      <c r="I2" s="173"/>
      <c r="J2" s="173"/>
      <c r="K2" s="173"/>
      <c r="L2" s="173"/>
      <c r="M2" s="173"/>
      <c r="N2" s="173"/>
      <c r="O2" s="173"/>
      <c r="P2" s="173"/>
      <c r="Q2" s="173"/>
      <c r="R2" s="173"/>
      <c r="S2" s="173"/>
      <c r="T2" s="173"/>
      <c r="U2" s="173"/>
      <c r="V2" s="173"/>
      <c r="W2" s="173"/>
      <c r="X2" s="173"/>
      <c r="Y2" s="173"/>
    </row>
    <row r="3" spans="2:39" x14ac:dyDescent="0.25">
      <c r="B3" s="173"/>
      <c r="C3" s="173" t="s">
        <v>1548</v>
      </c>
      <c r="D3" s="173"/>
      <c r="E3" s="173"/>
      <c r="F3" s="173"/>
      <c r="G3" s="173"/>
      <c r="H3" s="173"/>
      <c r="I3" s="173"/>
      <c r="J3" s="173"/>
      <c r="K3" s="173"/>
      <c r="L3" s="173"/>
      <c r="M3" s="173"/>
      <c r="N3" s="173"/>
      <c r="O3" s="173"/>
      <c r="P3" s="173"/>
      <c r="Q3" s="173"/>
      <c r="R3" s="173"/>
      <c r="S3" s="173"/>
      <c r="T3"/>
      <c r="U3"/>
      <c r="V3"/>
      <c r="W3"/>
      <c r="X3"/>
      <c r="Y3"/>
    </row>
    <row r="4" spans="2:39" x14ac:dyDescent="0.25">
      <c r="B4" s="148"/>
      <c r="C4" s="149"/>
      <c r="D4" s="149"/>
      <c r="E4" s="149"/>
      <c r="F4" s="149"/>
      <c r="G4" s="149"/>
      <c r="H4" s="149"/>
      <c r="I4" s="149"/>
      <c r="J4" s="149"/>
      <c r="K4" s="149"/>
      <c r="L4" s="149"/>
      <c r="M4" s="149"/>
      <c r="N4" s="149"/>
      <c r="O4" s="149"/>
      <c r="P4" s="149"/>
      <c r="Q4" s="149"/>
      <c r="R4" s="149"/>
      <c r="S4" s="149"/>
      <c r="T4"/>
      <c r="U4"/>
      <c r="V4"/>
      <c r="W4"/>
      <c r="X4"/>
      <c r="Y4"/>
    </row>
    <row r="5" spans="2:39" s="153" customFormat="1" ht="14.25" customHeight="1" x14ac:dyDescent="0.25">
      <c r="B5" s="174"/>
      <c r="C5" s="333"/>
      <c r="D5" s="174"/>
      <c r="E5" s="174"/>
      <c r="F5" s="174"/>
      <c r="G5" s="174"/>
      <c r="H5" s="174"/>
      <c r="I5" s="174"/>
      <c r="J5" s="174"/>
      <c r="K5" s="174"/>
      <c r="L5" s="357"/>
      <c r="M5" s="357"/>
      <c r="N5" s="357"/>
      <c r="O5" s="357"/>
      <c r="P5" s="357"/>
      <c r="Q5" s="357"/>
      <c r="R5" s="357"/>
      <c r="S5" s="357"/>
      <c r="T5" s="357"/>
      <c r="U5" s="357"/>
      <c r="V5" s="357"/>
      <c r="W5" s="357"/>
      <c r="X5" s="357"/>
      <c r="Y5" s="357"/>
      <c r="Z5" s="357"/>
      <c r="AA5" s="357"/>
      <c r="AB5" s="357"/>
      <c r="AC5" s="357"/>
      <c r="AD5" s="357"/>
    </row>
    <row r="6" spans="2:39" s="153" customFormat="1" x14ac:dyDescent="0.25">
      <c r="B6" s="154"/>
      <c r="C6" s="453"/>
      <c r="D6" s="453"/>
      <c r="E6" s="453"/>
      <c r="F6" s="453"/>
      <c r="G6" s="453"/>
      <c r="H6" s="453"/>
      <c r="I6" s="453"/>
      <c r="J6" s="453"/>
      <c r="K6" s="453"/>
      <c r="L6" s="453"/>
      <c r="M6" s="453"/>
      <c r="N6" s="453"/>
      <c r="O6" s="453"/>
      <c r="P6" s="453"/>
      <c r="Q6" s="453"/>
      <c r="R6" s="453"/>
      <c r="S6" s="453"/>
      <c r="T6" s="154"/>
      <c r="U6" s="154"/>
      <c r="V6" s="154"/>
      <c r="W6" s="154"/>
      <c r="X6" s="154"/>
      <c r="Y6" s="154"/>
    </row>
    <row r="7" spans="2:39" s="153" customFormat="1" ht="37.5" customHeight="1" x14ac:dyDescent="0.25">
      <c r="B7" s="168"/>
      <c r="C7" s="362" t="s">
        <v>33</v>
      </c>
      <c r="D7" s="324"/>
      <c r="E7" s="361" t="s">
        <v>34</v>
      </c>
      <c r="F7" s="326"/>
      <c r="G7" s="361" t="s">
        <v>35</v>
      </c>
      <c r="I7" s="156"/>
      <c r="J7" s="364" t="s">
        <v>1694</v>
      </c>
      <c r="K7" s="365"/>
      <c r="L7" s="365"/>
      <c r="M7" s="365"/>
      <c r="N7" s="365"/>
      <c r="O7" s="365"/>
      <c r="P7" s="365"/>
      <c r="Q7" s="365"/>
      <c r="R7" s="365"/>
      <c r="S7" s="156"/>
      <c r="T7" s="363" t="s">
        <v>36</v>
      </c>
      <c r="U7" s="363"/>
      <c r="V7" s="363"/>
      <c r="W7" s="157"/>
      <c r="X7" s="157"/>
      <c r="Y7" s="157"/>
      <c r="Z7" s="157"/>
      <c r="AG7" s="362" t="s">
        <v>37</v>
      </c>
      <c r="AH7" s="362"/>
      <c r="AI7" s="362"/>
      <c r="AJ7" s="362"/>
      <c r="AK7" s="362"/>
      <c r="AL7" s="362"/>
      <c r="AM7" s="362"/>
    </row>
    <row r="8" spans="2:39" s="153" customFormat="1" ht="80.25" customHeight="1" x14ac:dyDescent="0.25">
      <c r="B8" s="168"/>
      <c r="C8" s="362"/>
      <c r="D8" s="324"/>
      <c r="E8" s="361"/>
      <c r="F8" s="327"/>
      <c r="G8" s="361"/>
      <c r="J8" s="159" t="s">
        <v>150</v>
      </c>
      <c r="K8" s="159" t="s">
        <v>151</v>
      </c>
      <c r="L8" s="179">
        <v>0</v>
      </c>
      <c r="M8" s="179">
        <v>0.2</v>
      </c>
      <c r="N8" s="179">
        <v>0.4</v>
      </c>
      <c r="O8" s="179">
        <v>0.6</v>
      </c>
      <c r="P8" s="179">
        <v>0.8</v>
      </c>
      <c r="Q8" s="179">
        <v>1</v>
      </c>
      <c r="R8" s="180" t="s">
        <v>38</v>
      </c>
      <c r="T8" s="161"/>
      <c r="U8" s="161" t="s">
        <v>152</v>
      </c>
      <c r="V8" s="160" t="s">
        <v>153</v>
      </c>
      <c r="W8" s="158"/>
      <c r="Y8" s="158"/>
      <c r="AG8" s="362"/>
      <c r="AH8" s="362"/>
      <c r="AI8" s="362"/>
      <c r="AJ8" s="362"/>
      <c r="AK8" s="362"/>
      <c r="AL8" s="362"/>
      <c r="AM8" s="362"/>
    </row>
    <row r="9" spans="2:39" ht="42" customHeight="1" x14ac:dyDescent="0.25">
      <c r="H9" s="126"/>
      <c r="K9" s="32"/>
      <c r="L9" s="32"/>
      <c r="M9" s="32"/>
      <c r="N9" s="32"/>
      <c r="O9" s="32"/>
      <c r="P9" s="33"/>
      <c r="Q9" s="116"/>
      <c r="R9" s="117"/>
      <c r="T9" s="34"/>
      <c r="U9" s="34"/>
      <c r="V9" s="33"/>
      <c r="W9" s="150" t="s">
        <v>154</v>
      </c>
      <c r="X9" s="150" t="s">
        <v>155</v>
      </c>
      <c r="Z9" s="118" t="s">
        <v>39</v>
      </c>
    </row>
    <row r="10" spans="2:39" ht="49.5" customHeight="1" x14ac:dyDescent="0.25">
      <c r="B10" s="288">
        <v>1</v>
      </c>
      <c r="C10" s="140" t="s">
        <v>40</v>
      </c>
      <c r="D10" s="175"/>
      <c r="E10" s="264" t="s">
        <v>41</v>
      </c>
      <c r="F10" s="268"/>
      <c r="G10" s="268"/>
      <c r="H10" s="126"/>
      <c r="I10" s="152">
        <f>SUM(K10:K47)</f>
        <v>0</v>
      </c>
      <c r="J10" s="124">
        <f>SUM(L10:Q10)</f>
        <v>0</v>
      </c>
      <c r="K10" s="124">
        <f t="shared" ref="K10" si="0">SUM(L10:Q10)</f>
        <v>0</v>
      </c>
      <c r="L10" s="122"/>
      <c r="M10" s="122"/>
      <c r="N10" s="122"/>
      <c r="O10" s="122"/>
      <c r="P10" s="123"/>
      <c r="Q10" s="184"/>
      <c r="R10" s="123"/>
      <c r="T10" s="125" t="str">
        <f t="shared" ref="T10" si="1">IF(SUM(L10:Q10)=1,((L10*0)+(M10*20)+(N10*40)+(O10*60)+(P10*80)+(Q10*100)),"")</f>
        <v/>
      </c>
      <c r="U10" s="147" t="e">
        <f>1/$J$48</f>
        <v>#DIV/0!</v>
      </c>
      <c r="V10" s="127" t="e">
        <f t="shared" ref="V10" si="2">1/$K$48</f>
        <v>#DIV/0!</v>
      </c>
      <c r="W10" s="139" t="e">
        <f>IF(R10=1,0,T10*U10)</f>
        <v>#VALUE!</v>
      </c>
      <c r="X10" s="35" t="e">
        <f t="shared" ref="X10" si="3">IF(R10=1,0,T10*V10)</f>
        <v>#VALUE!</v>
      </c>
      <c r="Z10" s="360"/>
      <c r="AA10" s="360"/>
    </row>
    <row r="11" spans="2:39" ht="50.25" customHeight="1" x14ac:dyDescent="0.25">
      <c r="B11" s="288">
        <v>2</v>
      </c>
      <c r="C11" s="140" t="s">
        <v>42</v>
      </c>
      <c r="D11" s="175"/>
      <c r="E11" s="264" t="s">
        <v>43</v>
      </c>
      <c r="F11" s="268"/>
      <c r="G11" s="268"/>
      <c r="H11" s="126"/>
      <c r="I11" s="152"/>
      <c r="J11" s="124">
        <f>SUM(L11:Q11)</f>
        <v>0</v>
      </c>
      <c r="K11" s="124">
        <f t="shared" ref="K11" si="4">SUM(L11:Q11)</f>
        <v>0</v>
      </c>
      <c r="L11" s="122"/>
      <c r="M11" s="122"/>
      <c r="N11" s="122"/>
      <c r="O11" s="122"/>
      <c r="P11" s="123"/>
      <c r="Q11" s="122"/>
      <c r="R11" s="123"/>
      <c r="T11" s="125" t="str">
        <f t="shared" ref="T11" si="5">IF(SUM(L11:Q11)=1,((L11*0)+(M11*20)+(N11*40)+(O11*60)+(P11*80)+(Q11*100)),"")</f>
        <v/>
      </c>
      <c r="U11" s="147" t="e">
        <f>1/$J$48</f>
        <v>#DIV/0!</v>
      </c>
      <c r="V11" s="127" t="e">
        <f t="shared" ref="V11" si="6">1/$K$48</f>
        <v>#DIV/0!</v>
      </c>
      <c r="W11" s="139" t="e">
        <f>IF(R11=1,0,T11*U11)</f>
        <v>#VALUE!</v>
      </c>
      <c r="X11" s="35" t="e">
        <f t="shared" ref="X11" si="7">IF(R11=1,0,T11*V11)</f>
        <v>#VALUE!</v>
      </c>
      <c r="Z11" s="360"/>
      <c r="AA11" s="360"/>
    </row>
    <row r="12" spans="2:39" ht="51.75" customHeight="1" x14ac:dyDescent="0.25">
      <c r="B12" s="288">
        <v>3</v>
      </c>
      <c r="C12" s="140" t="s">
        <v>44</v>
      </c>
      <c r="D12" s="175"/>
      <c r="E12" s="264" t="s">
        <v>45</v>
      </c>
      <c r="F12" s="268"/>
      <c r="G12" s="265" t="s">
        <v>46</v>
      </c>
      <c r="H12" s="119"/>
      <c r="I12" s="152"/>
      <c r="J12" s="124">
        <f>SUM(L12:Q12)</f>
        <v>0</v>
      </c>
      <c r="K12" s="124">
        <f t="shared" ref="K12:K47" si="8">SUM(L12:Q12)</f>
        <v>0</v>
      </c>
      <c r="L12" s="122"/>
      <c r="M12" s="122"/>
      <c r="N12" s="122"/>
      <c r="O12" s="122"/>
      <c r="P12" s="123"/>
      <c r="Q12" s="122"/>
      <c r="R12" s="123"/>
      <c r="T12" s="125" t="str">
        <f t="shared" ref="T12:T47" si="9">IF(SUM(L12:Q12)=1,((L12*0)+(M12*20)+(N12*40)+(O12*60)+(P12*80)+(Q12*100)),"")</f>
        <v/>
      </c>
      <c r="U12" s="147" t="e">
        <f>1/$J$48</f>
        <v>#DIV/0!</v>
      </c>
      <c r="V12" s="127" t="e">
        <f t="shared" ref="V12:V47" si="10">1/$K$48</f>
        <v>#DIV/0!</v>
      </c>
      <c r="W12" s="139" t="e">
        <f>IF(R12=1,0,T12*U12)</f>
        <v>#VALUE!</v>
      </c>
      <c r="X12" s="35" t="e">
        <f t="shared" ref="X12:X47" si="11">IF(R12=1,0,T12*V12)</f>
        <v>#VALUE!</v>
      </c>
      <c r="Z12" s="360"/>
      <c r="AA12" s="360"/>
      <c r="AG12" s="356" t="s">
        <v>1549</v>
      </c>
      <c r="AH12" s="356"/>
      <c r="AI12" s="356"/>
      <c r="AJ12" s="356"/>
      <c r="AK12" s="356"/>
      <c r="AL12" s="356"/>
    </row>
    <row r="13" spans="2:39" ht="52.5" customHeight="1" x14ac:dyDescent="0.25">
      <c r="B13" s="288" t="s">
        <v>47</v>
      </c>
      <c r="C13" s="142" t="s">
        <v>48</v>
      </c>
      <c r="D13" s="176"/>
      <c r="E13" s="264" t="s">
        <v>49</v>
      </c>
      <c r="F13" s="266"/>
      <c r="G13" s="265" t="s">
        <v>50</v>
      </c>
      <c r="H13" s="126"/>
      <c r="I13" s="152"/>
      <c r="J13" s="152"/>
      <c r="K13" s="124">
        <f t="shared" si="8"/>
        <v>0</v>
      </c>
      <c r="L13" s="122"/>
      <c r="M13" s="122"/>
      <c r="N13" s="122"/>
      <c r="O13" s="122"/>
      <c r="P13" s="123"/>
      <c r="Q13" s="122"/>
      <c r="R13" s="123"/>
      <c r="T13" s="125" t="str">
        <f t="shared" si="9"/>
        <v/>
      </c>
      <c r="U13" s="147"/>
      <c r="V13" s="127" t="e">
        <f t="shared" si="10"/>
        <v>#DIV/0!</v>
      </c>
      <c r="W13" s="139"/>
      <c r="X13" s="35" t="e">
        <f t="shared" si="11"/>
        <v>#VALUE!</v>
      </c>
      <c r="Z13" s="360"/>
      <c r="AA13" s="360"/>
    </row>
    <row r="14" spans="2:39" ht="54" customHeight="1" x14ac:dyDescent="0.25">
      <c r="B14" s="288" t="s">
        <v>51</v>
      </c>
      <c r="C14" s="143" t="s">
        <v>52</v>
      </c>
      <c r="D14" s="176"/>
      <c r="E14" s="264" t="s">
        <v>53</v>
      </c>
      <c r="F14" s="266"/>
      <c r="G14" s="265"/>
      <c r="H14" s="115"/>
      <c r="I14" s="152"/>
      <c r="J14" s="152"/>
      <c r="K14" s="124">
        <f t="shared" si="8"/>
        <v>0</v>
      </c>
      <c r="L14" s="122"/>
      <c r="M14" s="122"/>
      <c r="N14" s="122"/>
      <c r="O14" s="122"/>
      <c r="P14" s="123"/>
      <c r="Q14" s="122"/>
      <c r="R14" s="123"/>
      <c r="T14" s="125" t="str">
        <f t="shared" si="9"/>
        <v/>
      </c>
      <c r="U14" s="147"/>
      <c r="V14" s="127" t="e">
        <f t="shared" si="10"/>
        <v>#DIV/0!</v>
      </c>
      <c r="W14" s="139"/>
      <c r="X14" s="35" t="e">
        <f t="shared" si="11"/>
        <v>#VALUE!</v>
      </c>
      <c r="Z14" s="360"/>
      <c r="AA14" s="360"/>
      <c r="AG14" s="356" t="s">
        <v>1550</v>
      </c>
      <c r="AH14" s="356"/>
      <c r="AI14" s="356"/>
      <c r="AJ14" s="356"/>
      <c r="AK14" s="356"/>
      <c r="AL14" s="356"/>
    </row>
    <row r="15" spans="2:39" ht="62.25" customHeight="1" x14ac:dyDescent="0.25">
      <c r="B15" s="288" t="s">
        <v>54</v>
      </c>
      <c r="C15" s="144" t="s">
        <v>55</v>
      </c>
      <c r="D15" s="176"/>
      <c r="E15" s="264" t="s">
        <v>56</v>
      </c>
      <c r="F15" s="266"/>
      <c r="G15" s="266"/>
      <c r="H15" s="115"/>
      <c r="I15" s="152"/>
      <c r="J15" s="152"/>
      <c r="K15" s="124">
        <f t="shared" si="8"/>
        <v>0</v>
      </c>
      <c r="L15" s="122"/>
      <c r="M15" s="122"/>
      <c r="N15" s="122"/>
      <c r="O15" s="122"/>
      <c r="P15" s="123"/>
      <c r="Q15" s="122"/>
      <c r="R15" s="123"/>
      <c r="T15" s="125" t="str">
        <f t="shared" si="9"/>
        <v/>
      </c>
      <c r="U15" s="147"/>
      <c r="V15" s="127" t="e">
        <f t="shared" si="10"/>
        <v>#DIV/0!</v>
      </c>
      <c r="W15" s="139"/>
      <c r="X15" s="35" t="e">
        <f t="shared" si="11"/>
        <v>#VALUE!</v>
      </c>
      <c r="Z15" s="360"/>
      <c r="AA15" s="360"/>
      <c r="AG15" s="359" t="s">
        <v>1551</v>
      </c>
      <c r="AH15" s="359"/>
      <c r="AI15" s="359"/>
      <c r="AJ15" s="359"/>
      <c r="AK15" s="359"/>
      <c r="AL15" s="359"/>
      <c r="AM15" s="359"/>
    </row>
    <row r="16" spans="2:39" ht="61.5" customHeight="1" x14ac:dyDescent="0.25">
      <c r="B16" s="288">
        <v>4</v>
      </c>
      <c r="C16" s="141" t="s">
        <v>57</v>
      </c>
      <c r="D16" s="176"/>
      <c r="E16" s="264" t="s">
        <v>58</v>
      </c>
      <c r="F16" s="266"/>
      <c r="G16" s="266"/>
      <c r="H16" s="115"/>
      <c r="I16" s="152"/>
      <c r="J16" s="124">
        <f>SUM(L16:Q16)</f>
        <v>0</v>
      </c>
      <c r="K16" s="124">
        <f t="shared" si="8"/>
        <v>0</v>
      </c>
      <c r="L16" s="122"/>
      <c r="M16" s="122"/>
      <c r="N16" s="122"/>
      <c r="O16" s="122"/>
      <c r="P16" s="123"/>
      <c r="Q16" s="122"/>
      <c r="R16" s="123"/>
      <c r="T16" s="125" t="str">
        <f t="shared" si="9"/>
        <v/>
      </c>
      <c r="U16" s="147" t="e">
        <f>1/$J$48</f>
        <v>#DIV/0!</v>
      </c>
      <c r="V16" s="127" t="e">
        <f t="shared" si="10"/>
        <v>#DIV/0!</v>
      </c>
      <c r="W16" s="139" t="e">
        <f>IF(R16=1,0,T16*U16)</f>
        <v>#VALUE!</v>
      </c>
      <c r="X16" s="35" t="e">
        <f t="shared" si="11"/>
        <v>#VALUE!</v>
      </c>
      <c r="Z16" s="360"/>
      <c r="AA16" s="360"/>
      <c r="AG16" s="332"/>
      <c r="AH16" s="332"/>
      <c r="AI16" s="332"/>
      <c r="AJ16" s="332"/>
      <c r="AK16" s="332"/>
      <c r="AL16" s="332"/>
      <c r="AM16" s="332"/>
    </row>
    <row r="17" spans="2:39" ht="55.5" customHeight="1" x14ac:dyDescent="0.25">
      <c r="B17" s="288" t="s">
        <v>59</v>
      </c>
      <c r="C17" s="145" t="s">
        <v>60</v>
      </c>
      <c r="D17" s="176"/>
      <c r="E17" s="264" t="s">
        <v>61</v>
      </c>
      <c r="F17" s="266"/>
      <c r="G17" s="266"/>
      <c r="H17" s="115"/>
      <c r="I17" s="152"/>
      <c r="J17" s="152"/>
      <c r="K17" s="124">
        <f t="shared" si="8"/>
        <v>0</v>
      </c>
      <c r="L17" s="122"/>
      <c r="M17" s="122"/>
      <c r="N17" s="122"/>
      <c r="O17" s="122"/>
      <c r="P17" s="123"/>
      <c r="Q17" s="122"/>
      <c r="R17" s="123"/>
      <c r="T17" s="125" t="str">
        <f t="shared" si="9"/>
        <v/>
      </c>
      <c r="U17" s="147"/>
      <c r="V17" s="127" t="e">
        <f t="shared" si="10"/>
        <v>#DIV/0!</v>
      </c>
      <c r="W17" s="139"/>
      <c r="X17" s="35" t="e">
        <f t="shared" si="11"/>
        <v>#VALUE!</v>
      </c>
      <c r="Z17" s="360"/>
      <c r="AA17" s="360"/>
      <c r="AG17" s="332"/>
      <c r="AH17" s="332"/>
      <c r="AI17" s="332"/>
      <c r="AJ17" s="332"/>
      <c r="AK17" s="332"/>
      <c r="AL17" s="332"/>
      <c r="AM17" s="332"/>
    </row>
    <row r="18" spans="2:39" ht="61.5" customHeight="1" x14ac:dyDescent="0.25">
      <c r="B18" s="288">
        <v>5</v>
      </c>
      <c r="C18" s="140" t="s">
        <v>62</v>
      </c>
      <c r="D18" s="175"/>
      <c r="E18" s="264" t="s">
        <v>63</v>
      </c>
      <c r="F18" s="268"/>
      <c r="G18" s="268"/>
      <c r="H18" s="126"/>
      <c r="I18" s="152"/>
      <c r="J18" s="124">
        <f>SUM(L18:Q18)</f>
        <v>0</v>
      </c>
      <c r="K18" s="124">
        <f t="shared" si="8"/>
        <v>0</v>
      </c>
      <c r="L18" s="122"/>
      <c r="M18" s="122"/>
      <c r="N18" s="122"/>
      <c r="O18" s="122"/>
      <c r="P18" s="123"/>
      <c r="Q18" s="122"/>
      <c r="R18" s="123"/>
      <c r="T18" s="125" t="str">
        <f t="shared" si="9"/>
        <v/>
      </c>
      <c r="U18" s="147" t="e">
        <f>1/$J$48</f>
        <v>#DIV/0!</v>
      </c>
      <c r="V18" s="127" t="e">
        <f t="shared" si="10"/>
        <v>#DIV/0!</v>
      </c>
      <c r="W18" s="139" t="e">
        <f>IF(R18=1,0,T18*U18)</f>
        <v>#VALUE!</v>
      </c>
      <c r="X18" s="35" t="e">
        <f t="shared" si="11"/>
        <v>#VALUE!</v>
      </c>
      <c r="Z18" s="360"/>
      <c r="AA18" s="360"/>
      <c r="AG18" s="356" t="s">
        <v>1552</v>
      </c>
      <c r="AH18" s="356"/>
      <c r="AI18" s="356"/>
      <c r="AJ18" s="356"/>
      <c r="AK18" s="356"/>
      <c r="AL18" s="356"/>
      <c r="AM18" s="356"/>
    </row>
    <row r="19" spans="2:39" ht="58.5" customHeight="1" x14ac:dyDescent="0.25">
      <c r="B19" s="288" t="s">
        <v>64</v>
      </c>
      <c r="C19" s="287" t="s">
        <v>65</v>
      </c>
      <c r="D19" s="176"/>
      <c r="E19" s="264" t="s">
        <v>66</v>
      </c>
      <c r="F19" s="266"/>
      <c r="G19" s="266"/>
      <c r="H19" s="126"/>
      <c r="I19" s="152"/>
      <c r="J19" s="152"/>
      <c r="K19" s="124">
        <f t="shared" si="8"/>
        <v>0</v>
      </c>
      <c r="L19" s="122"/>
      <c r="M19" s="122"/>
      <c r="N19" s="122"/>
      <c r="O19" s="122"/>
      <c r="P19" s="123"/>
      <c r="Q19" s="122"/>
      <c r="R19" s="123"/>
      <c r="T19" s="125" t="str">
        <f t="shared" si="9"/>
        <v/>
      </c>
      <c r="U19" s="147"/>
      <c r="V19" s="127" t="e">
        <f t="shared" si="10"/>
        <v>#DIV/0!</v>
      </c>
      <c r="W19" s="139"/>
      <c r="X19" s="35" t="e">
        <f t="shared" si="11"/>
        <v>#VALUE!</v>
      </c>
      <c r="Z19" s="360"/>
      <c r="AA19" s="360"/>
      <c r="AG19" s="356" t="s">
        <v>1553</v>
      </c>
      <c r="AH19" s="356"/>
      <c r="AI19" s="356"/>
      <c r="AJ19" s="356"/>
      <c r="AK19" s="356"/>
      <c r="AL19" s="356"/>
      <c r="AM19" s="356"/>
    </row>
    <row r="20" spans="2:39" ht="53.25" customHeight="1" x14ac:dyDescent="0.25">
      <c r="B20" s="288" t="s">
        <v>67</v>
      </c>
      <c r="C20" s="143" t="s">
        <v>68</v>
      </c>
      <c r="D20" s="176"/>
      <c r="E20" s="266" t="s">
        <v>69</v>
      </c>
      <c r="F20" s="266"/>
      <c r="G20" s="266"/>
      <c r="I20" s="152"/>
      <c r="J20" s="152"/>
      <c r="K20" s="124">
        <f t="shared" si="8"/>
        <v>0</v>
      </c>
      <c r="L20" s="122"/>
      <c r="M20" s="122"/>
      <c r="N20" s="122"/>
      <c r="O20" s="122"/>
      <c r="P20" s="123"/>
      <c r="Q20" s="122"/>
      <c r="R20" s="123"/>
      <c r="T20" s="125" t="str">
        <f t="shared" si="9"/>
        <v/>
      </c>
      <c r="U20" s="147"/>
      <c r="V20" s="127" t="e">
        <f t="shared" si="10"/>
        <v>#DIV/0!</v>
      </c>
      <c r="W20" s="139"/>
      <c r="X20" s="35" t="e">
        <f t="shared" si="11"/>
        <v>#VALUE!</v>
      </c>
      <c r="Z20" s="360"/>
      <c r="AA20" s="360"/>
      <c r="AG20" s="356" t="s">
        <v>1554</v>
      </c>
      <c r="AH20" s="356"/>
      <c r="AI20" s="356"/>
      <c r="AJ20" s="356"/>
      <c r="AK20" s="356"/>
      <c r="AL20" s="356"/>
      <c r="AM20" s="356"/>
    </row>
    <row r="21" spans="2:39" ht="51" customHeight="1" x14ac:dyDescent="0.25">
      <c r="B21" s="288" t="s">
        <v>70</v>
      </c>
      <c r="C21" s="144" t="s">
        <v>71</v>
      </c>
      <c r="D21" s="176"/>
      <c r="E21" s="266" t="s">
        <v>72</v>
      </c>
      <c r="F21" s="266"/>
      <c r="G21" s="266"/>
      <c r="I21" s="152"/>
      <c r="J21" s="152"/>
      <c r="K21" s="124">
        <f t="shared" si="8"/>
        <v>0</v>
      </c>
      <c r="L21" s="122"/>
      <c r="M21" s="122"/>
      <c r="N21" s="122"/>
      <c r="O21" s="122"/>
      <c r="P21" s="123"/>
      <c r="Q21" s="122"/>
      <c r="R21" s="123"/>
      <c r="T21" s="125" t="str">
        <f t="shared" si="9"/>
        <v/>
      </c>
      <c r="U21" s="147"/>
      <c r="V21" s="127" t="e">
        <f t="shared" si="10"/>
        <v>#DIV/0!</v>
      </c>
      <c r="W21" s="139"/>
      <c r="X21" s="35" t="e">
        <f t="shared" si="11"/>
        <v>#VALUE!</v>
      </c>
      <c r="Z21" s="360"/>
      <c r="AA21" s="360"/>
      <c r="AG21" s="356" t="s">
        <v>1555</v>
      </c>
      <c r="AH21" s="356"/>
      <c r="AI21" s="356"/>
      <c r="AJ21" s="356"/>
      <c r="AK21" s="356"/>
      <c r="AL21" s="356"/>
      <c r="AM21" s="356"/>
    </row>
    <row r="22" spans="2:39" ht="47.25" customHeight="1" x14ac:dyDescent="0.25">
      <c r="B22" s="288">
        <v>6</v>
      </c>
      <c r="C22" s="141" t="s">
        <v>73</v>
      </c>
      <c r="D22" s="176"/>
      <c r="E22" s="264" t="s">
        <v>74</v>
      </c>
      <c r="F22" s="266"/>
      <c r="G22" s="266"/>
      <c r="H22" s="115"/>
      <c r="I22" s="152"/>
      <c r="J22" s="124">
        <f>SUM(L22:Q22)</f>
        <v>0</v>
      </c>
      <c r="K22" s="124">
        <f t="shared" si="8"/>
        <v>0</v>
      </c>
      <c r="L22" s="122"/>
      <c r="M22" s="122"/>
      <c r="N22" s="122"/>
      <c r="O22" s="122"/>
      <c r="P22" s="123"/>
      <c r="Q22" s="122"/>
      <c r="R22" s="123"/>
      <c r="T22" s="125" t="str">
        <f t="shared" si="9"/>
        <v/>
      </c>
      <c r="U22" s="147" t="e">
        <f>1/$J$48</f>
        <v>#DIV/0!</v>
      </c>
      <c r="V22" s="127" t="e">
        <f t="shared" si="10"/>
        <v>#DIV/0!</v>
      </c>
      <c r="W22" s="139" t="e">
        <f>IF(R22=1,0,T22*U22)</f>
        <v>#VALUE!</v>
      </c>
      <c r="X22" s="35" t="e">
        <f t="shared" si="11"/>
        <v>#VALUE!</v>
      </c>
      <c r="Z22" s="360"/>
      <c r="AA22" s="360"/>
      <c r="AG22" s="332"/>
      <c r="AH22" s="332"/>
      <c r="AI22" s="332"/>
      <c r="AJ22" s="332"/>
      <c r="AK22" s="332"/>
      <c r="AL22" s="332"/>
      <c r="AM22" s="332"/>
    </row>
    <row r="23" spans="2:39" ht="46.5" customHeight="1" x14ac:dyDescent="0.25">
      <c r="B23" s="288" t="s">
        <v>75</v>
      </c>
      <c r="C23" s="145" t="s">
        <v>76</v>
      </c>
      <c r="D23" s="176"/>
      <c r="E23" s="264" t="s">
        <v>77</v>
      </c>
      <c r="F23" s="266"/>
      <c r="G23" s="266"/>
      <c r="H23" s="119"/>
      <c r="I23" s="152"/>
      <c r="J23" s="152"/>
      <c r="K23" s="124">
        <f t="shared" si="8"/>
        <v>0</v>
      </c>
      <c r="L23" s="122"/>
      <c r="M23" s="122"/>
      <c r="N23" s="122"/>
      <c r="O23" s="122"/>
      <c r="P23" s="123"/>
      <c r="Q23" s="122"/>
      <c r="R23" s="123"/>
      <c r="T23" s="125" t="str">
        <f t="shared" si="9"/>
        <v/>
      </c>
      <c r="U23" s="147"/>
      <c r="V23" s="127" t="e">
        <f t="shared" si="10"/>
        <v>#DIV/0!</v>
      </c>
      <c r="W23" s="139"/>
      <c r="X23" s="35" t="e">
        <f t="shared" si="11"/>
        <v>#VALUE!</v>
      </c>
      <c r="Z23" s="360"/>
      <c r="AA23" s="360"/>
      <c r="AG23" s="356" t="s">
        <v>1556</v>
      </c>
      <c r="AH23" s="356"/>
      <c r="AI23" s="356"/>
      <c r="AJ23" s="356"/>
      <c r="AK23" s="356"/>
      <c r="AL23" s="356"/>
      <c r="AM23" s="356"/>
    </row>
    <row r="24" spans="2:39" ht="59.25" customHeight="1" x14ac:dyDescent="0.25">
      <c r="B24" s="288">
        <v>7</v>
      </c>
      <c r="C24" s="141" t="s">
        <v>78</v>
      </c>
      <c r="D24" s="176"/>
      <c r="E24" s="266" t="s">
        <v>79</v>
      </c>
      <c r="F24" s="266"/>
      <c r="G24" s="265" t="s">
        <v>80</v>
      </c>
      <c r="H24" s="115"/>
      <c r="I24" s="152"/>
      <c r="J24" s="124">
        <f>SUM(L24:Q24)</f>
        <v>0</v>
      </c>
      <c r="K24" s="124">
        <f t="shared" si="8"/>
        <v>0</v>
      </c>
      <c r="L24" s="122"/>
      <c r="M24" s="122"/>
      <c r="N24" s="122"/>
      <c r="O24" s="122"/>
      <c r="P24" s="123"/>
      <c r="Q24" s="122"/>
      <c r="R24" s="123"/>
      <c r="T24" s="125" t="str">
        <f t="shared" si="9"/>
        <v/>
      </c>
      <c r="U24" s="147" t="e">
        <f>1/$J$48</f>
        <v>#DIV/0!</v>
      </c>
      <c r="V24" s="127" t="e">
        <f t="shared" si="10"/>
        <v>#DIV/0!</v>
      </c>
      <c r="W24" s="186" t="e">
        <f>IF(R24=1,0,T24*U24)</f>
        <v>#VALUE!</v>
      </c>
      <c r="X24" s="35" t="e">
        <f t="shared" si="11"/>
        <v>#VALUE!</v>
      </c>
      <c r="Z24" s="360"/>
      <c r="AA24" s="360"/>
      <c r="AG24" s="356" t="s">
        <v>1557</v>
      </c>
      <c r="AH24" s="356"/>
      <c r="AI24" s="356"/>
      <c r="AJ24" s="356"/>
      <c r="AK24" s="356"/>
      <c r="AL24" s="356"/>
      <c r="AM24" s="356"/>
    </row>
    <row r="25" spans="2:39" ht="64.5" customHeight="1" x14ac:dyDescent="0.25">
      <c r="B25" s="288" t="s">
        <v>81</v>
      </c>
      <c r="C25" s="142" t="s">
        <v>82</v>
      </c>
      <c r="D25" s="176"/>
      <c r="E25" s="266" t="s">
        <v>83</v>
      </c>
      <c r="F25" s="266"/>
      <c r="G25" s="265" t="s">
        <v>84</v>
      </c>
      <c r="H25" s="115"/>
      <c r="I25" s="152"/>
      <c r="J25" s="152"/>
      <c r="K25" s="124">
        <f t="shared" si="8"/>
        <v>0</v>
      </c>
      <c r="L25" s="122"/>
      <c r="M25" s="122"/>
      <c r="N25" s="122"/>
      <c r="O25" s="122"/>
      <c r="P25" s="123"/>
      <c r="Q25" s="122"/>
      <c r="R25" s="123"/>
      <c r="T25" s="125" t="str">
        <f t="shared" si="9"/>
        <v/>
      </c>
      <c r="U25" s="147"/>
      <c r="V25" s="127" t="e">
        <f t="shared" si="10"/>
        <v>#DIV/0!</v>
      </c>
      <c r="W25" s="139"/>
      <c r="X25" s="35" t="e">
        <f t="shared" si="11"/>
        <v>#VALUE!</v>
      </c>
      <c r="Z25" s="360"/>
      <c r="AA25" s="360"/>
      <c r="AG25" s="356" t="s">
        <v>1558</v>
      </c>
      <c r="AH25" s="356"/>
      <c r="AI25" s="356"/>
      <c r="AJ25" s="356"/>
      <c r="AK25" s="356"/>
      <c r="AL25" s="356"/>
      <c r="AM25" s="356"/>
    </row>
    <row r="26" spans="2:39" ht="50.25" customHeight="1" x14ac:dyDescent="0.25">
      <c r="B26" s="288" t="s">
        <v>85</v>
      </c>
      <c r="C26" s="143" t="s">
        <v>86</v>
      </c>
      <c r="D26" s="176"/>
      <c r="E26" s="266" t="s">
        <v>87</v>
      </c>
      <c r="F26" s="266"/>
      <c r="G26" s="266"/>
      <c r="H26" s="115"/>
      <c r="I26" s="152"/>
      <c r="J26" s="152"/>
      <c r="K26" s="124">
        <f t="shared" si="8"/>
        <v>0</v>
      </c>
      <c r="L26" s="122"/>
      <c r="M26" s="122"/>
      <c r="N26" s="122"/>
      <c r="O26" s="122"/>
      <c r="P26" s="123"/>
      <c r="Q26" s="122"/>
      <c r="R26" s="123"/>
      <c r="T26" s="125" t="str">
        <f t="shared" si="9"/>
        <v/>
      </c>
      <c r="U26" s="147"/>
      <c r="V26" s="127" t="e">
        <f t="shared" si="10"/>
        <v>#DIV/0!</v>
      </c>
      <c r="W26" s="139"/>
      <c r="X26" s="35" t="e">
        <f t="shared" si="11"/>
        <v>#VALUE!</v>
      </c>
      <c r="Z26" s="360"/>
      <c r="AA26" s="360"/>
      <c r="AG26" s="356" t="s">
        <v>1559</v>
      </c>
      <c r="AH26" s="356"/>
      <c r="AI26" s="356"/>
      <c r="AJ26" s="356"/>
      <c r="AK26" s="356"/>
      <c r="AL26" s="356"/>
      <c r="AM26" s="356"/>
    </row>
    <row r="27" spans="2:39" ht="59.25" customHeight="1" x14ac:dyDescent="0.25">
      <c r="B27" s="288" t="s">
        <v>88</v>
      </c>
      <c r="C27" s="143" t="s">
        <v>89</v>
      </c>
      <c r="D27" s="176"/>
      <c r="E27" s="266" t="s">
        <v>90</v>
      </c>
      <c r="F27" s="266"/>
      <c r="G27" s="266"/>
      <c r="H27" s="115"/>
      <c r="I27" s="152"/>
      <c r="J27" s="152"/>
      <c r="K27" s="124">
        <f t="shared" si="8"/>
        <v>0</v>
      </c>
      <c r="L27" s="122"/>
      <c r="M27" s="122"/>
      <c r="N27" s="122"/>
      <c r="O27" s="122"/>
      <c r="P27" s="123"/>
      <c r="Q27" s="122"/>
      <c r="R27" s="123"/>
      <c r="T27" s="125" t="str">
        <f t="shared" si="9"/>
        <v/>
      </c>
      <c r="U27" s="147"/>
      <c r="V27" s="127" t="e">
        <f t="shared" si="10"/>
        <v>#DIV/0!</v>
      </c>
      <c r="W27" s="139"/>
      <c r="X27" s="35" t="e">
        <f t="shared" si="11"/>
        <v>#VALUE!</v>
      </c>
      <c r="Z27" s="360"/>
      <c r="AA27" s="360"/>
      <c r="AG27" s="356" t="s">
        <v>1560</v>
      </c>
      <c r="AH27" s="356"/>
      <c r="AI27" s="356"/>
      <c r="AJ27" s="356"/>
      <c r="AK27" s="356"/>
      <c r="AL27" s="356"/>
      <c r="AM27" s="356"/>
    </row>
    <row r="28" spans="2:39" ht="59.25" customHeight="1" x14ac:dyDescent="0.25">
      <c r="B28" s="288" t="s">
        <v>91</v>
      </c>
      <c r="C28" s="144" t="s">
        <v>92</v>
      </c>
      <c r="D28" s="176"/>
      <c r="E28" s="266" t="s">
        <v>93</v>
      </c>
      <c r="F28" s="266"/>
      <c r="G28" s="266"/>
      <c r="H28" s="115"/>
      <c r="I28" s="152"/>
      <c r="J28" s="152"/>
      <c r="K28" s="124">
        <f t="shared" si="8"/>
        <v>0</v>
      </c>
      <c r="L28" s="122"/>
      <c r="M28" s="122"/>
      <c r="N28" s="122"/>
      <c r="O28" s="122"/>
      <c r="P28" s="123"/>
      <c r="Q28" s="122"/>
      <c r="R28" s="123"/>
      <c r="T28" s="125" t="str">
        <f t="shared" si="9"/>
        <v/>
      </c>
      <c r="U28" s="147"/>
      <c r="V28" s="127" t="e">
        <f t="shared" si="10"/>
        <v>#DIV/0!</v>
      </c>
      <c r="W28" s="139"/>
      <c r="X28" s="35" t="e">
        <f t="shared" si="11"/>
        <v>#VALUE!</v>
      </c>
      <c r="Z28" s="360"/>
      <c r="AA28" s="360"/>
      <c r="AG28" s="359" t="s">
        <v>1561</v>
      </c>
      <c r="AH28" s="359"/>
      <c r="AI28" s="359"/>
      <c r="AJ28" s="359"/>
      <c r="AK28" s="359"/>
      <c r="AL28" s="359"/>
      <c r="AM28" s="359"/>
    </row>
    <row r="29" spans="2:39" ht="49.5" customHeight="1" x14ac:dyDescent="0.25">
      <c r="B29" s="288">
        <v>8</v>
      </c>
      <c r="C29" s="141" t="s">
        <v>94</v>
      </c>
      <c r="D29" s="176"/>
      <c r="E29" s="266" t="s">
        <v>95</v>
      </c>
      <c r="F29" s="266"/>
      <c r="G29" s="265" t="s">
        <v>96</v>
      </c>
      <c r="H29" s="115"/>
      <c r="I29" s="152"/>
      <c r="J29" s="124">
        <f>SUM(L29:Q29)</f>
        <v>0</v>
      </c>
      <c r="K29" s="124">
        <f t="shared" si="8"/>
        <v>0</v>
      </c>
      <c r="L29" s="122"/>
      <c r="M29" s="122"/>
      <c r="N29" s="122"/>
      <c r="O29" s="122"/>
      <c r="P29" s="123"/>
      <c r="Q29" s="122"/>
      <c r="R29" s="123"/>
      <c r="T29" s="125" t="str">
        <f t="shared" si="9"/>
        <v/>
      </c>
      <c r="U29" s="147" t="e">
        <f>1/$J$48</f>
        <v>#DIV/0!</v>
      </c>
      <c r="V29" s="127" t="e">
        <f t="shared" si="10"/>
        <v>#DIV/0!</v>
      </c>
      <c r="W29" s="186" t="e">
        <f>IF(R29=1,0,T29*U29)</f>
        <v>#VALUE!</v>
      </c>
      <c r="X29" s="35" t="e">
        <f t="shared" si="11"/>
        <v>#VALUE!</v>
      </c>
      <c r="Z29" s="360"/>
      <c r="AA29" s="360"/>
      <c r="AG29" s="356" t="s">
        <v>1562</v>
      </c>
      <c r="AH29" s="356"/>
      <c r="AI29" s="356"/>
      <c r="AJ29" s="356"/>
      <c r="AK29" s="356"/>
      <c r="AL29" s="356"/>
      <c r="AM29" s="356"/>
    </row>
    <row r="30" spans="2:39" ht="52.5" customHeight="1" x14ac:dyDescent="0.25">
      <c r="B30" s="288" t="s">
        <v>97</v>
      </c>
      <c r="C30" s="142" t="s">
        <v>98</v>
      </c>
      <c r="D30" s="176"/>
      <c r="E30" s="264" t="s">
        <v>99</v>
      </c>
      <c r="F30" s="266"/>
      <c r="G30" s="265" t="s">
        <v>100</v>
      </c>
      <c r="H30" s="115"/>
      <c r="I30" s="152"/>
      <c r="J30" s="152"/>
      <c r="K30" s="124">
        <f t="shared" si="8"/>
        <v>0</v>
      </c>
      <c r="L30" s="122"/>
      <c r="M30" s="122"/>
      <c r="N30" s="122"/>
      <c r="O30" s="122"/>
      <c r="P30" s="123"/>
      <c r="Q30" s="122"/>
      <c r="R30" s="123"/>
      <c r="T30" s="125" t="str">
        <f t="shared" si="9"/>
        <v/>
      </c>
      <c r="U30" s="147"/>
      <c r="V30" s="127" t="e">
        <f t="shared" si="10"/>
        <v>#DIV/0!</v>
      </c>
      <c r="W30" s="139"/>
      <c r="X30" s="35" t="e">
        <f t="shared" si="11"/>
        <v>#VALUE!</v>
      </c>
      <c r="Z30" s="360"/>
      <c r="AA30" s="360"/>
      <c r="AG30" s="356" t="s">
        <v>1563</v>
      </c>
      <c r="AH30" s="356"/>
      <c r="AI30" s="356"/>
      <c r="AJ30" s="356"/>
      <c r="AK30" s="356"/>
      <c r="AL30" s="356"/>
      <c r="AM30" s="356"/>
    </row>
    <row r="31" spans="2:39" ht="51.75" customHeight="1" x14ac:dyDescent="0.25">
      <c r="B31" s="288" t="s">
        <v>101</v>
      </c>
      <c r="C31" s="144" t="s">
        <v>102</v>
      </c>
      <c r="D31" s="176"/>
      <c r="E31" s="266" t="s">
        <v>103</v>
      </c>
      <c r="F31" s="266"/>
      <c r="G31" s="266"/>
      <c r="H31" s="115"/>
      <c r="I31" s="152"/>
      <c r="J31" s="152"/>
      <c r="K31" s="124">
        <f t="shared" si="8"/>
        <v>0</v>
      </c>
      <c r="L31" s="122"/>
      <c r="M31" s="122"/>
      <c r="N31" s="122"/>
      <c r="O31" s="122"/>
      <c r="P31" s="123"/>
      <c r="Q31" s="122"/>
      <c r="R31" s="123"/>
      <c r="T31" s="125" t="str">
        <f t="shared" si="9"/>
        <v/>
      </c>
      <c r="U31" s="147"/>
      <c r="V31" s="127" t="e">
        <f t="shared" si="10"/>
        <v>#DIV/0!</v>
      </c>
      <c r="W31" s="139"/>
      <c r="X31" s="35" t="e">
        <f t="shared" si="11"/>
        <v>#VALUE!</v>
      </c>
      <c r="Z31" s="360"/>
      <c r="AA31" s="360"/>
      <c r="AG31" s="356" t="s">
        <v>1564</v>
      </c>
      <c r="AH31" s="356"/>
      <c r="AI31" s="356"/>
      <c r="AJ31" s="356"/>
      <c r="AK31" s="356"/>
      <c r="AL31" s="356"/>
      <c r="AM31" s="356"/>
    </row>
    <row r="32" spans="2:39" ht="49.5" customHeight="1" x14ac:dyDescent="0.25">
      <c r="B32" s="288">
        <v>9</v>
      </c>
      <c r="C32" s="141" t="s">
        <v>104</v>
      </c>
      <c r="D32" s="176"/>
      <c r="E32" s="266" t="s">
        <v>105</v>
      </c>
      <c r="F32" s="266"/>
      <c r="G32" s="266"/>
      <c r="H32" s="120"/>
      <c r="I32" s="152"/>
      <c r="J32" s="124">
        <f>SUM(L32:Q32)</f>
        <v>0</v>
      </c>
      <c r="K32" s="124">
        <f t="shared" si="8"/>
        <v>0</v>
      </c>
      <c r="L32" s="122"/>
      <c r="M32" s="122"/>
      <c r="N32" s="122"/>
      <c r="O32" s="122"/>
      <c r="P32" s="123"/>
      <c r="Q32" s="122"/>
      <c r="R32" s="123"/>
      <c r="T32" s="125" t="str">
        <f t="shared" si="9"/>
        <v/>
      </c>
      <c r="U32" s="147" t="e">
        <f>1/$J$48</f>
        <v>#DIV/0!</v>
      </c>
      <c r="V32" s="127" t="e">
        <f t="shared" si="10"/>
        <v>#DIV/0!</v>
      </c>
      <c r="W32" s="186" t="e">
        <f>IF(R32=1,0,T32*U32)</f>
        <v>#VALUE!</v>
      </c>
      <c r="X32" s="35" t="e">
        <f t="shared" si="11"/>
        <v>#VALUE!</v>
      </c>
      <c r="Z32" s="360"/>
      <c r="AA32" s="360"/>
      <c r="AG32" s="332"/>
      <c r="AH32" s="332"/>
      <c r="AI32" s="332"/>
      <c r="AJ32" s="332"/>
      <c r="AK32" s="332"/>
      <c r="AL32" s="332"/>
      <c r="AM32" s="332"/>
    </row>
    <row r="33" spans="2:41" ht="62.25" customHeight="1" x14ac:dyDescent="0.25">
      <c r="B33" s="288" t="s">
        <v>106</v>
      </c>
      <c r="C33" s="142" t="s">
        <v>107</v>
      </c>
      <c r="D33" s="176"/>
      <c r="E33" s="266" t="s">
        <v>108</v>
      </c>
      <c r="F33" s="266"/>
      <c r="G33" s="265" t="s">
        <v>109</v>
      </c>
      <c r="H33" s="115"/>
      <c r="I33" s="152"/>
      <c r="J33" s="152"/>
      <c r="K33" s="124">
        <f t="shared" si="8"/>
        <v>0</v>
      </c>
      <c r="L33" s="122"/>
      <c r="M33" s="122"/>
      <c r="N33" s="122"/>
      <c r="O33" s="122"/>
      <c r="P33" s="123"/>
      <c r="Q33" s="122"/>
      <c r="R33" s="123"/>
      <c r="T33" s="125" t="str">
        <f t="shared" si="9"/>
        <v/>
      </c>
      <c r="U33" s="147"/>
      <c r="V33" s="127" t="e">
        <f t="shared" si="10"/>
        <v>#DIV/0!</v>
      </c>
      <c r="W33" s="139"/>
      <c r="X33" s="35" t="e">
        <f t="shared" si="11"/>
        <v>#VALUE!</v>
      </c>
      <c r="Z33" s="360"/>
      <c r="AA33" s="360"/>
      <c r="AG33" s="356" t="s">
        <v>1565</v>
      </c>
      <c r="AH33" s="356"/>
      <c r="AI33" s="356"/>
      <c r="AJ33" s="356"/>
      <c r="AK33" s="356"/>
      <c r="AL33" s="356"/>
      <c r="AM33" s="356"/>
    </row>
    <row r="34" spans="2:41" ht="50.25" customHeight="1" x14ac:dyDescent="0.25">
      <c r="B34" s="288" t="s">
        <v>110</v>
      </c>
      <c r="C34" s="144" t="s">
        <v>111</v>
      </c>
      <c r="D34" s="176"/>
      <c r="E34" s="266" t="s">
        <v>112</v>
      </c>
      <c r="F34" s="266"/>
      <c r="G34" s="266"/>
      <c r="H34" s="115"/>
      <c r="I34" s="152"/>
      <c r="J34" s="152"/>
      <c r="K34" s="124">
        <f t="shared" si="8"/>
        <v>0</v>
      </c>
      <c r="L34" s="122"/>
      <c r="M34" s="122"/>
      <c r="N34" s="122"/>
      <c r="O34" s="122"/>
      <c r="P34" s="123"/>
      <c r="Q34" s="122"/>
      <c r="R34" s="123"/>
      <c r="T34" s="125" t="str">
        <f t="shared" si="9"/>
        <v/>
      </c>
      <c r="U34" s="147"/>
      <c r="V34" s="127" t="e">
        <f t="shared" si="10"/>
        <v>#DIV/0!</v>
      </c>
      <c r="W34" s="139"/>
      <c r="X34" s="35" t="e">
        <f t="shared" si="11"/>
        <v>#VALUE!</v>
      </c>
      <c r="Z34" s="360"/>
      <c r="AA34" s="360"/>
      <c r="AG34" s="356" t="s">
        <v>1566</v>
      </c>
      <c r="AH34" s="356"/>
      <c r="AI34" s="356"/>
      <c r="AJ34" s="356"/>
      <c r="AK34" s="356"/>
      <c r="AL34" s="356"/>
      <c r="AM34" s="356"/>
    </row>
    <row r="35" spans="2:41" ht="60.75" customHeight="1" x14ac:dyDescent="0.25">
      <c r="B35" s="288">
        <v>10</v>
      </c>
      <c r="C35" s="141" t="s">
        <v>113</v>
      </c>
      <c r="D35" s="176"/>
      <c r="E35" s="266" t="s">
        <v>114</v>
      </c>
      <c r="F35" s="266"/>
      <c r="G35" s="266"/>
      <c r="H35" s="115"/>
      <c r="I35" s="152"/>
      <c r="J35" s="124">
        <f>SUM(L35:Q35)</f>
        <v>0</v>
      </c>
      <c r="K35" s="124">
        <f t="shared" si="8"/>
        <v>0</v>
      </c>
      <c r="L35" s="122"/>
      <c r="M35" s="122"/>
      <c r="N35" s="122"/>
      <c r="O35" s="122"/>
      <c r="P35" s="123"/>
      <c r="Q35" s="122"/>
      <c r="R35" s="123"/>
      <c r="T35" s="125" t="str">
        <f t="shared" si="9"/>
        <v/>
      </c>
      <c r="U35" s="147" t="e">
        <f>1/$J$48</f>
        <v>#DIV/0!</v>
      </c>
      <c r="V35" s="127" t="e">
        <f t="shared" si="10"/>
        <v>#DIV/0!</v>
      </c>
      <c r="W35" s="186" t="e">
        <f>IF(R35=1,0,T35*U35)</f>
        <v>#VALUE!</v>
      </c>
      <c r="X35" s="35" t="e">
        <f t="shared" si="11"/>
        <v>#VALUE!</v>
      </c>
      <c r="Z35" s="360"/>
      <c r="AA35" s="360"/>
      <c r="AG35" s="356" t="s">
        <v>1567</v>
      </c>
      <c r="AH35" s="356"/>
      <c r="AI35" s="356"/>
      <c r="AJ35" s="356"/>
      <c r="AK35" s="356"/>
      <c r="AL35" s="356"/>
      <c r="AM35" s="356"/>
    </row>
    <row r="36" spans="2:41" ht="48" customHeight="1" x14ac:dyDescent="0.25">
      <c r="B36" s="288">
        <v>11</v>
      </c>
      <c r="C36" s="141" t="s">
        <v>115</v>
      </c>
      <c r="D36" s="176"/>
      <c r="E36" s="266"/>
      <c r="F36" s="266"/>
      <c r="G36" s="266"/>
      <c r="H36" s="115"/>
      <c r="I36" s="152"/>
      <c r="J36" s="124">
        <f>SUM(L36:Q36)</f>
        <v>0</v>
      </c>
      <c r="K36" s="124">
        <f t="shared" si="8"/>
        <v>0</v>
      </c>
      <c r="L36" s="122"/>
      <c r="M36" s="122"/>
      <c r="N36" s="122"/>
      <c r="O36" s="122"/>
      <c r="P36" s="123"/>
      <c r="Q36" s="122"/>
      <c r="R36" s="123"/>
      <c r="T36" s="125" t="str">
        <f t="shared" si="9"/>
        <v/>
      </c>
      <c r="U36" s="147" t="e">
        <f>1/$J$48</f>
        <v>#DIV/0!</v>
      </c>
      <c r="V36" s="127" t="e">
        <f t="shared" si="10"/>
        <v>#DIV/0!</v>
      </c>
      <c r="W36" s="186" t="e">
        <f>IF(R36=1,0,T36*U36)</f>
        <v>#VALUE!</v>
      </c>
      <c r="X36" s="35" t="e">
        <f t="shared" si="11"/>
        <v>#VALUE!</v>
      </c>
      <c r="Z36" s="360"/>
      <c r="AA36" s="360"/>
      <c r="AG36" s="356" t="s">
        <v>1568</v>
      </c>
      <c r="AH36" s="356"/>
      <c r="AI36" s="356"/>
      <c r="AJ36" s="356"/>
      <c r="AK36" s="356"/>
      <c r="AL36" s="356"/>
      <c r="AM36" s="356"/>
    </row>
    <row r="37" spans="2:41" ht="50.25" customHeight="1" x14ac:dyDescent="0.25">
      <c r="B37" s="288">
        <v>12</v>
      </c>
      <c r="C37" s="141" t="s">
        <v>116</v>
      </c>
      <c r="D37" s="176"/>
      <c r="E37" s="266"/>
      <c r="F37" s="266"/>
      <c r="G37" s="266" t="s">
        <v>117</v>
      </c>
      <c r="H37" s="115"/>
      <c r="I37" s="152"/>
      <c r="J37" s="124">
        <f>SUM(L37:Q37)</f>
        <v>0</v>
      </c>
      <c r="K37" s="124">
        <f t="shared" si="8"/>
        <v>0</v>
      </c>
      <c r="L37" s="122"/>
      <c r="M37" s="122"/>
      <c r="N37" s="122"/>
      <c r="O37" s="122"/>
      <c r="P37" s="123"/>
      <c r="Q37" s="122"/>
      <c r="R37" s="123"/>
      <c r="T37" s="125" t="str">
        <f t="shared" si="9"/>
        <v/>
      </c>
      <c r="U37" s="147" t="e">
        <f>1/$J$48</f>
        <v>#DIV/0!</v>
      </c>
      <c r="V37" s="127" t="e">
        <f t="shared" si="10"/>
        <v>#DIV/0!</v>
      </c>
      <c r="W37" s="186" t="e">
        <f>IF(R37=1,0,T37*U37)</f>
        <v>#VALUE!</v>
      </c>
      <c r="X37" s="35" t="e">
        <f t="shared" si="11"/>
        <v>#VALUE!</v>
      </c>
      <c r="Z37" s="360"/>
      <c r="AA37" s="360"/>
      <c r="AG37" s="358" t="s">
        <v>1569</v>
      </c>
      <c r="AH37" s="358"/>
      <c r="AI37" s="358"/>
      <c r="AJ37" s="358"/>
      <c r="AK37" s="358"/>
      <c r="AL37" s="358"/>
      <c r="AM37" s="358"/>
      <c r="AO37" s="238"/>
    </row>
    <row r="38" spans="2:41" ht="60" customHeight="1" x14ac:dyDescent="0.25">
      <c r="B38" s="288">
        <v>13</v>
      </c>
      <c r="C38" s="141" t="s">
        <v>118</v>
      </c>
      <c r="D38" s="176"/>
      <c r="E38" s="266" t="s">
        <v>119</v>
      </c>
      <c r="F38" s="266"/>
      <c r="G38" s="265" t="s">
        <v>120</v>
      </c>
      <c r="H38" s="115"/>
      <c r="I38" s="152"/>
      <c r="J38" s="124">
        <f>SUM(L38:Q38)</f>
        <v>0</v>
      </c>
      <c r="K38" s="124">
        <f t="shared" si="8"/>
        <v>0</v>
      </c>
      <c r="L38" s="122"/>
      <c r="M38" s="122"/>
      <c r="N38" s="122"/>
      <c r="O38" s="122"/>
      <c r="P38" s="123"/>
      <c r="Q38" s="122"/>
      <c r="R38" s="123"/>
      <c r="T38" s="125" t="str">
        <f t="shared" si="9"/>
        <v/>
      </c>
      <c r="U38" s="147" t="e">
        <f>1/$J$48</f>
        <v>#DIV/0!</v>
      </c>
      <c r="V38" s="127" t="e">
        <f t="shared" si="10"/>
        <v>#DIV/0!</v>
      </c>
      <c r="W38" s="186" t="e">
        <f>IF(R38=1,0,T38*U38)</f>
        <v>#VALUE!</v>
      </c>
      <c r="X38" s="35" t="e">
        <f t="shared" si="11"/>
        <v>#VALUE!</v>
      </c>
      <c r="Z38" s="360"/>
      <c r="AA38" s="360"/>
      <c r="AG38" s="359" t="s">
        <v>1570</v>
      </c>
      <c r="AH38" s="359"/>
      <c r="AI38" s="359"/>
      <c r="AJ38" s="359"/>
      <c r="AK38" s="359"/>
      <c r="AL38" s="359"/>
      <c r="AM38" s="359"/>
    </row>
    <row r="39" spans="2:41" ht="45" customHeight="1" x14ac:dyDescent="0.25">
      <c r="B39" s="288" t="s">
        <v>121</v>
      </c>
      <c r="C39" s="142" t="s">
        <v>122</v>
      </c>
      <c r="D39" s="176"/>
      <c r="E39" s="266" t="s">
        <v>123</v>
      </c>
      <c r="F39" s="266"/>
      <c r="G39" s="266"/>
      <c r="H39" s="115"/>
      <c r="I39" s="152"/>
      <c r="J39" s="152"/>
      <c r="K39" s="124">
        <f t="shared" si="8"/>
        <v>0</v>
      </c>
      <c r="L39" s="122"/>
      <c r="M39" s="122"/>
      <c r="N39" s="122"/>
      <c r="O39" s="122"/>
      <c r="P39" s="123"/>
      <c r="Q39" s="122"/>
      <c r="R39" s="123"/>
      <c r="T39" s="125" t="str">
        <f t="shared" si="9"/>
        <v/>
      </c>
      <c r="U39" s="147"/>
      <c r="V39" s="127" t="e">
        <f t="shared" si="10"/>
        <v>#DIV/0!</v>
      </c>
      <c r="W39" s="139"/>
      <c r="X39" s="35" t="e">
        <f t="shared" si="11"/>
        <v>#VALUE!</v>
      </c>
      <c r="Z39" s="360"/>
      <c r="AA39" s="360"/>
      <c r="AG39" s="356" t="s">
        <v>1571</v>
      </c>
      <c r="AH39" s="356"/>
      <c r="AI39" s="356"/>
      <c r="AJ39" s="356"/>
      <c r="AK39" s="356"/>
      <c r="AL39" s="356"/>
      <c r="AM39" s="356"/>
    </row>
    <row r="40" spans="2:41" ht="51.75" customHeight="1" x14ac:dyDescent="0.25">
      <c r="B40" s="288" t="s">
        <v>124</v>
      </c>
      <c r="C40" s="143" t="s">
        <v>125</v>
      </c>
      <c r="D40" s="176"/>
      <c r="E40" s="266" t="s">
        <v>126</v>
      </c>
      <c r="F40" s="266"/>
      <c r="G40" s="266"/>
      <c r="H40" s="126"/>
      <c r="I40" s="152"/>
      <c r="J40" s="152"/>
      <c r="K40" s="124">
        <f t="shared" si="8"/>
        <v>0</v>
      </c>
      <c r="L40" s="122"/>
      <c r="M40" s="122"/>
      <c r="N40" s="122"/>
      <c r="O40" s="122"/>
      <c r="P40" s="123"/>
      <c r="Q40" s="122"/>
      <c r="R40" s="123"/>
      <c r="T40" s="125" t="str">
        <f t="shared" si="9"/>
        <v/>
      </c>
      <c r="U40" s="147"/>
      <c r="V40" s="127" t="e">
        <f t="shared" si="10"/>
        <v>#DIV/0!</v>
      </c>
      <c r="W40" s="139"/>
      <c r="X40" s="35" t="e">
        <f t="shared" si="11"/>
        <v>#VALUE!</v>
      </c>
      <c r="Z40" s="360"/>
      <c r="AA40" s="360"/>
      <c r="AG40" s="356" t="s">
        <v>1572</v>
      </c>
      <c r="AH40" s="356"/>
      <c r="AI40" s="356"/>
      <c r="AJ40" s="356"/>
      <c r="AK40" s="356"/>
      <c r="AL40" s="356"/>
      <c r="AM40" s="356"/>
    </row>
    <row r="41" spans="2:41" ht="51" customHeight="1" x14ac:dyDescent="0.25">
      <c r="B41" s="288" t="s">
        <v>127</v>
      </c>
      <c r="C41" s="143" t="s">
        <v>128</v>
      </c>
      <c r="D41" s="176"/>
      <c r="E41" s="266" t="s">
        <v>129</v>
      </c>
      <c r="F41" s="266"/>
      <c r="G41" s="266"/>
      <c r="H41" s="115"/>
      <c r="I41" s="152"/>
      <c r="J41" s="152"/>
      <c r="K41" s="124">
        <f t="shared" si="8"/>
        <v>0</v>
      </c>
      <c r="L41" s="122"/>
      <c r="M41" s="122"/>
      <c r="N41" s="122"/>
      <c r="O41" s="122"/>
      <c r="P41" s="123"/>
      <c r="Q41" s="122"/>
      <c r="R41" s="123"/>
      <c r="T41" s="125" t="str">
        <f t="shared" si="9"/>
        <v/>
      </c>
      <c r="U41" s="147"/>
      <c r="V41" s="127" t="e">
        <f t="shared" si="10"/>
        <v>#DIV/0!</v>
      </c>
      <c r="W41" s="139"/>
      <c r="X41" s="35" t="e">
        <f t="shared" si="11"/>
        <v>#VALUE!</v>
      </c>
      <c r="Z41" s="360"/>
      <c r="AA41" s="360"/>
      <c r="AG41" s="356" t="s">
        <v>1573</v>
      </c>
      <c r="AH41" s="356"/>
      <c r="AI41" s="356"/>
      <c r="AJ41" s="356"/>
      <c r="AK41" s="356"/>
      <c r="AL41" s="356"/>
      <c r="AM41" s="356"/>
    </row>
    <row r="42" spans="2:41" ht="46.5" customHeight="1" x14ac:dyDescent="0.25">
      <c r="B42" s="288" t="s">
        <v>130</v>
      </c>
      <c r="C42" s="143" t="s">
        <v>131</v>
      </c>
      <c r="D42" s="176"/>
      <c r="E42" s="266" t="s">
        <v>132</v>
      </c>
      <c r="F42" s="266"/>
      <c r="G42" s="266"/>
      <c r="H42" s="115"/>
      <c r="I42" s="152"/>
      <c r="J42" s="152"/>
      <c r="K42" s="124">
        <f t="shared" si="8"/>
        <v>0</v>
      </c>
      <c r="L42" s="122"/>
      <c r="M42" s="122"/>
      <c r="N42" s="122"/>
      <c r="O42" s="122"/>
      <c r="P42" s="123"/>
      <c r="Q42" s="122"/>
      <c r="R42" s="123"/>
      <c r="T42" s="125" t="str">
        <f t="shared" si="9"/>
        <v/>
      </c>
      <c r="U42" s="147"/>
      <c r="V42" s="127" t="e">
        <f t="shared" si="10"/>
        <v>#DIV/0!</v>
      </c>
      <c r="W42" s="139"/>
      <c r="X42" s="35" t="e">
        <f t="shared" si="11"/>
        <v>#VALUE!</v>
      </c>
      <c r="Z42" s="360"/>
      <c r="AA42" s="360"/>
      <c r="AG42" s="356" t="s">
        <v>1574</v>
      </c>
      <c r="AH42" s="356"/>
      <c r="AI42" s="356"/>
      <c r="AJ42" s="356"/>
      <c r="AK42" s="356"/>
      <c r="AL42" s="356"/>
      <c r="AM42" s="356"/>
    </row>
    <row r="43" spans="2:41" ht="50.25" customHeight="1" x14ac:dyDescent="0.25">
      <c r="B43" s="288" t="s">
        <v>133</v>
      </c>
      <c r="C43" s="143" t="s">
        <v>134</v>
      </c>
      <c r="D43" s="176"/>
      <c r="E43" s="266" t="s">
        <v>135</v>
      </c>
      <c r="F43" s="266"/>
      <c r="G43" s="266"/>
      <c r="H43" s="115"/>
      <c r="I43" s="152"/>
      <c r="J43" s="152"/>
      <c r="K43" s="124">
        <f t="shared" si="8"/>
        <v>0</v>
      </c>
      <c r="L43" s="122"/>
      <c r="M43" s="122"/>
      <c r="N43" s="122"/>
      <c r="O43" s="122"/>
      <c r="P43" s="123"/>
      <c r="Q43" s="122"/>
      <c r="R43" s="123"/>
      <c r="T43" s="125" t="str">
        <f t="shared" si="9"/>
        <v/>
      </c>
      <c r="U43" s="147"/>
      <c r="V43" s="127" t="e">
        <f t="shared" si="10"/>
        <v>#DIV/0!</v>
      </c>
      <c r="W43" s="139"/>
      <c r="X43" s="35" t="e">
        <f t="shared" si="11"/>
        <v>#VALUE!</v>
      </c>
      <c r="Z43" s="360"/>
      <c r="AA43" s="360"/>
      <c r="AG43" s="356" t="s">
        <v>1575</v>
      </c>
      <c r="AH43" s="356"/>
      <c r="AI43" s="356"/>
      <c r="AJ43" s="356"/>
      <c r="AK43" s="356"/>
      <c r="AL43" s="356"/>
      <c r="AM43" s="356"/>
    </row>
    <row r="44" spans="2:41" ht="51" customHeight="1" x14ac:dyDescent="0.25">
      <c r="B44" s="288" t="s">
        <v>136</v>
      </c>
      <c r="C44" s="143" t="s">
        <v>137</v>
      </c>
      <c r="D44" s="176"/>
      <c r="E44" s="266" t="s">
        <v>138</v>
      </c>
      <c r="F44" s="266"/>
      <c r="G44" s="266"/>
      <c r="H44" s="121"/>
      <c r="I44" s="152"/>
      <c r="J44" s="152"/>
      <c r="K44" s="124">
        <f t="shared" si="8"/>
        <v>0</v>
      </c>
      <c r="L44" s="122"/>
      <c r="M44" s="122"/>
      <c r="N44" s="122"/>
      <c r="O44" s="122"/>
      <c r="P44" s="123"/>
      <c r="Q44" s="122"/>
      <c r="R44" s="123"/>
      <c r="T44" s="125" t="str">
        <f t="shared" si="9"/>
        <v/>
      </c>
      <c r="U44" s="147"/>
      <c r="V44" s="127" t="e">
        <f t="shared" si="10"/>
        <v>#DIV/0!</v>
      </c>
      <c r="W44" s="139"/>
      <c r="X44" s="35" t="e">
        <f t="shared" si="11"/>
        <v>#VALUE!</v>
      </c>
      <c r="Z44" s="360"/>
      <c r="AA44" s="360"/>
      <c r="AG44" s="356" t="s">
        <v>1576</v>
      </c>
      <c r="AH44" s="356"/>
      <c r="AI44" s="356"/>
      <c r="AJ44" s="356"/>
      <c r="AK44" s="356"/>
      <c r="AL44" s="356"/>
      <c r="AM44" s="356"/>
    </row>
    <row r="45" spans="2:41" ht="52.5" customHeight="1" x14ac:dyDescent="0.25">
      <c r="B45" s="288" t="s">
        <v>139</v>
      </c>
      <c r="C45" s="143" t="s">
        <v>140</v>
      </c>
      <c r="D45" s="176"/>
      <c r="E45" s="266" t="s">
        <v>141</v>
      </c>
      <c r="F45" s="266"/>
      <c r="G45" s="266"/>
      <c r="H45" s="120"/>
      <c r="I45" s="152"/>
      <c r="J45" s="152"/>
      <c r="K45" s="124">
        <f t="shared" si="8"/>
        <v>0</v>
      </c>
      <c r="L45" s="122"/>
      <c r="M45" s="122"/>
      <c r="N45" s="122"/>
      <c r="O45" s="122"/>
      <c r="P45" s="123"/>
      <c r="Q45" s="122"/>
      <c r="R45" s="123"/>
      <c r="T45" s="125" t="str">
        <f t="shared" si="9"/>
        <v/>
      </c>
      <c r="U45" s="147"/>
      <c r="V45" s="127" t="e">
        <f t="shared" si="10"/>
        <v>#DIV/0!</v>
      </c>
      <c r="W45" s="139"/>
      <c r="X45" s="35" t="e">
        <f t="shared" si="11"/>
        <v>#VALUE!</v>
      </c>
      <c r="Z45" s="360"/>
      <c r="AA45" s="360"/>
      <c r="AG45" s="356" t="s">
        <v>1577</v>
      </c>
      <c r="AH45" s="356"/>
      <c r="AI45" s="356"/>
      <c r="AJ45" s="356"/>
      <c r="AK45" s="356"/>
      <c r="AL45" s="356"/>
      <c r="AM45" s="356"/>
    </row>
    <row r="46" spans="2:41" ht="50.25" customHeight="1" x14ac:dyDescent="0.25">
      <c r="B46" s="288" t="s">
        <v>142</v>
      </c>
      <c r="C46" s="143" t="s">
        <v>143</v>
      </c>
      <c r="D46" s="176"/>
      <c r="E46" s="266" t="s">
        <v>144</v>
      </c>
      <c r="F46" s="266"/>
      <c r="G46" s="266"/>
      <c r="H46" s="126"/>
      <c r="I46" s="152"/>
      <c r="J46" s="152"/>
      <c r="K46" s="124">
        <f t="shared" si="8"/>
        <v>0</v>
      </c>
      <c r="L46" s="122"/>
      <c r="M46" s="122"/>
      <c r="N46" s="122"/>
      <c r="O46" s="122"/>
      <c r="P46" s="123"/>
      <c r="Q46" s="122"/>
      <c r="R46" s="123"/>
      <c r="T46" s="125" t="str">
        <f t="shared" si="9"/>
        <v/>
      </c>
      <c r="U46" s="147"/>
      <c r="V46" s="127" t="e">
        <f t="shared" si="10"/>
        <v>#DIV/0!</v>
      </c>
      <c r="W46" s="139"/>
      <c r="X46" s="35" t="e">
        <f t="shared" si="11"/>
        <v>#VALUE!</v>
      </c>
      <c r="Z46" s="360"/>
      <c r="AA46" s="360"/>
      <c r="AG46" s="356" t="s">
        <v>1578</v>
      </c>
      <c r="AH46" s="356"/>
      <c r="AI46" s="356"/>
      <c r="AJ46" s="356"/>
      <c r="AK46" s="356"/>
      <c r="AL46" s="356"/>
      <c r="AM46" s="356"/>
    </row>
    <row r="47" spans="2:41" ht="56.25" customHeight="1" x14ac:dyDescent="0.25">
      <c r="B47" s="288" t="s">
        <v>145</v>
      </c>
      <c r="C47" s="144" t="s">
        <v>146</v>
      </c>
      <c r="D47" s="176"/>
      <c r="E47" s="266" t="s">
        <v>147</v>
      </c>
      <c r="F47" s="266"/>
      <c r="G47" s="266"/>
      <c r="H47" s="126"/>
      <c r="I47" s="152"/>
      <c r="J47" s="152"/>
      <c r="K47" s="124">
        <f t="shared" si="8"/>
        <v>0</v>
      </c>
      <c r="L47" s="122"/>
      <c r="M47" s="122"/>
      <c r="N47" s="122"/>
      <c r="O47" s="122"/>
      <c r="P47" s="123"/>
      <c r="Q47" s="122"/>
      <c r="R47" s="123"/>
      <c r="T47" s="125" t="str">
        <f t="shared" si="9"/>
        <v/>
      </c>
      <c r="U47" s="147"/>
      <c r="V47" s="127" t="e">
        <f t="shared" si="10"/>
        <v>#DIV/0!</v>
      </c>
      <c r="W47" s="139"/>
      <c r="X47" s="35" t="e">
        <f t="shared" si="11"/>
        <v>#VALUE!</v>
      </c>
      <c r="Z47" s="360"/>
      <c r="AA47" s="360"/>
      <c r="AG47" s="356" t="s">
        <v>1579</v>
      </c>
      <c r="AH47" s="356"/>
      <c r="AI47" s="356"/>
      <c r="AJ47" s="356"/>
      <c r="AK47" s="356"/>
      <c r="AL47" s="356"/>
      <c r="AM47" s="356"/>
    </row>
    <row r="48" spans="2:41" x14ac:dyDescent="0.25">
      <c r="C48" s="152"/>
      <c r="D48" s="178"/>
      <c r="E48" s="152"/>
      <c r="F48" s="152"/>
      <c r="G48" s="152"/>
      <c r="J48" s="150">
        <f>SUM(J10:J47)</f>
        <v>0</v>
      </c>
      <c r="K48" s="150">
        <f>SUM(K10:K47)</f>
        <v>0</v>
      </c>
      <c r="W48" s="171" t="e">
        <f>SUM(W10:W47)</f>
        <v>#VALUE!</v>
      </c>
      <c r="X48" s="171" t="e">
        <f>SUM(X10:X47)</f>
        <v>#VALUE!</v>
      </c>
      <c r="Z48" s="167"/>
      <c r="AA48" s="167"/>
    </row>
    <row r="49" spans="3:33" x14ac:dyDescent="0.25">
      <c r="C49" s="152"/>
      <c r="D49" s="178"/>
      <c r="E49" s="152"/>
      <c r="F49" s="152"/>
      <c r="G49" s="152"/>
      <c r="S49" s="118" t="s">
        <v>148</v>
      </c>
      <c r="T49" s="129">
        <f>SUMIF(J48,13-X51,W48)</f>
        <v>0</v>
      </c>
      <c r="Z49" s="167"/>
      <c r="AA49" s="167"/>
    </row>
    <row r="50" spans="3:33" x14ac:dyDescent="0.25">
      <c r="C50" s="152"/>
      <c r="D50" s="178"/>
      <c r="E50" s="152"/>
      <c r="F50" s="152"/>
      <c r="G50" s="152"/>
      <c r="S50" s="118" t="s">
        <v>149</v>
      </c>
      <c r="T50" s="129">
        <f>SUMIF(K48,38-X52,X48)</f>
        <v>0</v>
      </c>
      <c r="Y50" s="128"/>
    </row>
    <row r="51" spans="3:33" x14ac:dyDescent="0.25">
      <c r="C51" s="152"/>
      <c r="D51" s="178"/>
      <c r="E51" s="152"/>
      <c r="F51" s="152"/>
      <c r="G51" s="152"/>
      <c r="W51" s="150" t="s">
        <v>156</v>
      </c>
      <c r="X51" s="150">
        <f>SUM(R10:R12,R16,R18,R22,R24,R29,R32,'D5'!R12,'D5'!R14,R35:R38,'D5'!R54)</f>
        <v>0</v>
      </c>
      <c r="Y51" s="128"/>
    </row>
    <row r="52" spans="3:33" x14ac:dyDescent="0.25">
      <c r="C52" s="152"/>
      <c r="D52" s="178"/>
      <c r="E52" s="152"/>
      <c r="F52" s="152"/>
      <c r="G52" s="152"/>
      <c r="W52" s="150" t="s">
        <v>157</v>
      </c>
      <c r="X52" s="150">
        <f>SUM('D5'!R53:R53,R10:R47)</f>
        <v>0</v>
      </c>
    </row>
    <row r="53" spans="3:33" ht="13.5" customHeight="1" x14ac:dyDescent="0.25">
      <c r="C53" s="152"/>
      <c r="D53" s="178"/>
      <c r="E53" s="152"/>
      <c r="F53" s="152"/>
      <c r="G53" s="152"/>
    </row>
    <row r="54" spans="3:33" x14ac:dyDescent="0.25">
      <c r="C54" s="152"/>
      <c r="D54" s="178"/>
      <c r="E54" s="152"/>
      <c r="F54" s="152"/>
      <c r="G54" s="152"/>
    </row>
    <row r="61" spans="3:33" ht="22.5" customHeight="1" x14ac:dyDescent="0.25">
      <c r="AB61" s="151"/>
      <c r="AC61" s="151"/>
      <c r="AD61" s="151"/>
    </row>
    <row r="63" spans="3:33" ht="15" customHeight="1" x14ac:dyDescent="0.25">
      <c r="AB63" s="151"/>
      <c r="AC63" s="151"/>
      <c r="AD63" s="151"/>
      <c r="AE63" s="151"/>
      <c r="AF63" s="151"/>
      <c r="AG63" s="151"/>
    </row>
  </sheetData>
  <sheetProtection formatCells="0" formatColumns="0" formatRows="0" insertColumns="0" insertRows="0" insertHyperlinks="0" deleteColumns="0" deleteRows="0" sort="0" autoFilter="0" pivotTables="0"/>
  <mergeCells count="78">
    <mergeCell ref="C6:S6"/>
    <mergeCell ref="Z47:AA47"/>
    <mergeCell ref="Z37:AA37"/>
    <mergeCell ref="Z38:AA38"/>
    <mergeCell ref="Z39:AA39"/>
    <mergeCell ref="Z40:AA40"/>
    <mergeCell ref="Z46:AA46"/>
    <mergeCell ref="Z41:AA41"/>
    <mergeCell ref="Z45:AA45"/>
    <mergeCell ref="Z44:AA44"/>
    <mergeCell ref="Z32:AA32"/>
    <mergeCell ref="Z33:AA33"/>
    <mergeCell ref="Z34:AA34"/>
    <mergeCell ref="Z42:AA42"/>
    <mergeCell ref="Z43:AA43"/>
    <mergeCell ref="Z35:AA35"/>
    <mergeCell ref="Z36:AA36"/>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AG7:AM8"/>
    <mergeCell ref="AG12:AL12"/>
    <mergeCell ref="Z13:AA13"/>
    <mergeCell ref="Z14:AA14"/>
    <mergeCell ref="Z15:AA15"/>
    <mergeCell ref="Z10:AA10"/>
    <mergeCell ref="Z11:AA11"/>
    <mergeCell ref="Z12:AA12"/>
    <mergeCell ref="AG15:AM15"/>
    <mergeCell ref="Z16:AA16"/>
    <mergeCell ref="Z17:AA17"/>
    <mergeCell ref="G7:G8"/>
    <mergeCell ref="C7:C8"/>
    <mergeCell ref="T7:V7"/>
    <mergeCell ref="E7:E8"/>
    <mergeCell ref="J7:R7"/>
    <mergeCell ref="AG28:AM28"/>
    <mergeCell ref="AG29:AM29"/>
    <mergeCell ref="AG30:AM30"/>
    <mergeCell ref="Z18:AA18"/>
    <mergeCell ref="AG23:AM23"/>
    <mergeCell ref="AG24:AM24"/>
    <mergeCell ref="AG19:AM19"/>
    <mergeCell ref="AG18:AM18"/>
    <mergeCell ref="AG47:AM47"/>
    <mergeCell ref="AG39:AM39"/>
    <mergeCell ref="AG40:AM40"/>
    <mergeCell ref="AG41:AM41"/>
    <mergeCell ref="AG42:AM42"/>
    <mergeCell ref="AG43:AM43"/>
    <mergeCell ref="AG44:AM44"/>
    <mergeCell ref="AG46:AM4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90" zoomScaleNormal="90" zoomScaleSheetLayoutView="90" workbookViewId="0">
      <pane ySplit="8" topLeftCell="A18" activePane="bottomLeft" state="frozen"/>
      <selection pane="bottomLeft" activeCell="T7" sqref="T7:V7"/>
    </sheetView>
  </sheetViews>
  <sheetFormatPr defaultRowHeight="15" outlineLevelCol="1" x14ac:dyDescent="0.25"/>
  <cols>
    <col min="1" max="1" width="2" style="150" customWidth="1"/>
    <col min="2" max="2" width="4.5703125" style="150" customWidth="1"/>
    <col min="3" max="3" width="65.85546875" style="150" customWidth="1"/>
    <col min="4" max="4" width="2" style="150" customWidth="1" outlineLevel="1"/>
    <col min="5" max="5" width="5.5703125" style="150" customWidth="1" outlineLevel="1"/>
    <col min="6" max="6" width="2.7109375" style="150" customWidth="1" outlineLevel="1"/>
    <col min="7" max="7" width="6.140625" style="150" customWidth="1" outlineLevel="1"/>
    <col min="8" max="8" width="2.5703125" style="150" customWidth="1"/>
    <col min="9"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5.7109375" style="150" customWidth="1"/>
    <col min="20" max="20" width="15" style="150" customWidth="1"/>
    <col min="21" max="21" width="8.28515625" style="150" hidden="1" customWidth="1"/>
    <col min="22" max="22" width="11.140625" style="150" hidden="1" customWidth="1"/>
    <col min="23" max="23" width="10.42578125" style="150" hidden="1" customWidth="1"/>
    <col min="24" max="24" width="0.85546875" style="150" hidden="1" customWidth="1"/>
    <col min="25" max="25" width="7.140625" style="150" hidden="1" customWidth="1"/>
    <col min="26" max="26" width="13.7109375" style="150" customWidth="1"/>
    <col min="27" max="27" width="19.28515625" style="150" customWidth="1"/>
    <col min="28" max="28" width="15.140625" style="150" customWidth="1"/>
    <col min="29" max="29" width="9.140625" style="150"/>
    <col min="30" max="30" width="51.7109375" style="150" customWidth="1"/>
    <col min="31" max="32" width="9.140625" style="150"/>
    <col min="33" max="33" width="4.28515625" style="150" customWidth="1"/>
    <col min="34" max="16384" width="9.140625" style="150"/>
  </cols>
  <sheetData>
    <row r="1" spans="2:40" ht="27" customHeight="1" x14ac:dyDescent="0.25">
      <c r="B1" s="355" t="s">
        <v>158</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row>
    <row r="2" spans="2:40" x14ac:dyDescent="0.25">
      <c r="B2" s="173"/>
      <c r="C2" s="368" t="s">
        <v>1580</v>
      </c>
      <c r="D2" s="368"/>
      <c r="E2" s="368"/>
      <c r="F2" s="368"/>
      <c r="G2" s="368"/>
      <c r="H2" s="368"/>
      <c r="I2" s="368"/>
      <c r="J2" s="368"/>
      <c r="K2" s="368"/>
      <c r="L2" s="368"/>
      <c r="M2" s="368"/>
      <c r="N2" s="368"/>
      <c r="O2" s="368"/>
      <c r="P2" s="368"/>
      <c r="Q2" s="368"/>
      <c r="R2" s="368"/>
      <c r="S2" s="368"/>
      <c r="T2" s="368"/>
      <c r="U2" s="173"/>
      <c r="V2" s="173"/>
      <c r="W2" s="173"/>
      <c r="X2" s="173"/>
      <c r="Y2" s="173"/>
    </row>
    <row r="3" spans="2:40" x14ac:dyDescent="0.25">
      <c r="B3" s="173"/>
      <c r="C3" s="368" t="s">
        <v>1581</v>
      </c>
      <c r="D3" s="368"/>
      <c r="E3" s="368"/>
      <c r="F3" s="368"/>
      <c r="G3" s="368"/>
      <c r="H3" s="368"/>
      <c r="I3" s="368"/>
      <c r="J3" s="368"/>
      <c r="K3" s="368"/>
      <c r="L3" s="368"/>
      <c r="M3" s="368"/>
      <c r="N3" s="368"/>
      <c r="O3" s="368"/>
      <c r="P3" s="368"/>
      <c r="Q3" s="368"/>
      <c r="R3" s="368"/>
      <c r="S3" s="368"/>
      <c r="T3" s="368"/>
      <c r="U3" s="173"/>
      <c r="V3" s="173"/>
      <c r="W3" s="173"/>
      <c r="X3" s="173"/>
      <c r="Y3" s="173"/>
    </row>
    <row r="4" spans="2:40" x14ac:dyDescent="0.25">
      <c r="B4" s="148"/>
      <c r="C4" s="149"/>
      <c r="D4" s="149"/>
      <c r="E4" s="149"/>
      <c r="F4" s="149"/>
      <c r="G4" s="149"/>
      <c r="H4" s="149"/>
      <c r="I4" s="149"/>
      <c r="J4" s="149"/>
      <c r="K4" s="149"/>
      <c r="L4" s="149"/>
      <c r="M4" s="149"/>
      <c r="N4" s="149"/>
      <c r="O4" s="149"/>
      <c r="P4" s="149"/>
      <c r="Q4" s="149"/>
      <c r="R4" s="149"/>
      <c r="S4" s="149"/>
      <c r="T4" s="149"/>
      <c r="U4" s="149"/>
      <c r="V4" s="149"/>
      <c r="W4" s="149"/>
      <c r="X4" s="149"/>
      <c r="Y4" s="149"/>
    </row>
    <row r="5" spans="2:40" s="153" customFormat="1" ht="14.25" customHeight="1" x14ac:dyDescent="0.25">
      <c r="B5" s="174"/>
      <c r="C5" s="289"/>
      <c r="D5" s="289"/>
      <c r="E5" s="289"/>
      <c r="F5" s="289"/>
      <c r="G5" s="289"/>
      <c r="H5" s="289"/>
      <c r="I5" s="289"/>
      <c r="J5" s="292" t="s">
        <v>200</v>
      </c>
      <c r="K5" s="292"/>
      <c r="L5" s="367"/>
      <c r="M5" s="367"/>
      <c r="N5" s="367"/>
      <c r="O5" s="367"/>
      <c r="P5" s="367"/>
      <c r="Q5" s="367"/>
      <c r="R5" s="367"/>
      <c r="S5" s="367"/>
      <c r="T5" s="367"/>
      <c r="U5" s="367"/>
      <c r="V5" s="367"/>
      <c r="W5" s="367"/>
      <c r="X5" s="367"/>
      <c r="Y5" s="367"/>
      <c r="Z5" s="367"/>
      <c r="AA5" s="367"/>
      <c r="AB5" s="367"/>
      <c r="AC5" s="367"/>
      <c r="AD5" s="367"/>
    </row>
    <row r="6" spans="2:40" s="153" customFormat="1" x14ac:dyDescent="0.25">
      <c r="B6" s="154"/>
      <c r="C6" s="453"/>
      <c r="D6" s="453"/>
      <c r="E6" s="453"/>
      <c r="F6" s="453"/>
      <c r="G6" s="453"/>
      <c r="H6" s="453"/>
      <c r="I6" s="453"/>
      <c r="J6" s="453"/>
      <c r="K6" s="453"/>
      <c r="L6" s="453"/>
      <c r="M6" s="453"/>
      <c r="N6" s="453"/>
      <c r="O6" s="453"/>
      <c r="P6" s="453"/>
      <c r="Q6" s="453"/>
      <c r="R6" s="453"/>
      <c r="S6" s="453"/>
      <c r="T6" s="154"/>
      <c r="U6" s="154"/>
      <c r="V6" s="154"/>
      <c r="W6" s="154"/>
      <c r="X6" s="154"/>
      <c r="Y6" s="154"/>
    </row>
    <row r="7" spans="2:40" s="153" customFormat="1" ht="37.5" customHeight="1" x14ac:dyDescent="0.25">
      <c r="B7" s="168"/>
      <c r="C7" s="362" t="s">
        <v>159</v>
      </c>
      <c r="D7" s="324"/>
      <c r="E7" s="361" t="s">
        <v>160</v>
      </c>
      <c r="F7" s="326"/>
      <c r="G7" s="361" t="s">
        <v>161</v>
      </c>
      <c r="H7" s="155"/>
      <c r="I7" s="156"/>
      <c r="J7" s="364" t="s">
        <v>1694</v>
      </c>
      <c r="K7" s="365"/>
      <c r="L7" s="365"/>
      <c r="M7" s="365"/>
      <c r="N7" s="365"/>
      <c r="O7" s="365"/>
      <c r="P7" s="365"/>
      <c r="Q7" s="365"/>
      <c r="R7" s="365"/>
      <c r="S7" s="156"/>
      <c r="T7" s="363" t="s">
        <v>162</v>
      </c>
      <c r="U7" s="363"/>
      <c r="V7" s="363"/>
      <c r="W7" s="157"/>
      <c r="X7" s="157"/>
      <c r="Y7" s="157"/>
      <c r="Z7" s="157"/>
      <c r="AH7" s="362" t="s">
        <v>163</v>
      </c>
      <c r="AI7" s="362"/>
      <c r="AJ7" s="362"/>
      <c r="AK7" s="362"/>
      <c r="AL7" s="362"/>
      <c r="AM7" s="362"/>
      <c r="AN7" s="362"/>
    </row>
    <row r="8" spans="2:40" s="153" customFormat="1" ht="72.75" customHeight="1" x14ac:dyDescent="0.25">
      <c r="B8" s="168"/>
      <c r="C8" s="362"/>
      <c r="D8" s="324"/>
      <c r="E8" s="361"/>
      <c r="F8" s="327"/>
      <c r="G8" s="361"/>
      <c r="H8" s="155"/>
      <c r="J8" s="159" t="s">
        <v>201</v>
      </c>
      <c r="K8" s="159" t="s">
        <v>202</v>
      </c>
      <c r="L8" s="179">
        <v>0</v>
      </c>
      <c r="M8" s="179">
        <v>0.2</v>
      </c>
      <c r="N8" s="179">
        <v>0.4</v>
      </c>
      <c r="O8" s="179">
        <v>0.6</v>
      </c>
      <c r="P8" s="179">
        <v>0.8</v>
      </c>
      <c r="Q8" s="179">
        <v>1</v>
      </c>
      <c r="R8" s="180" t="s">
        <v>164</v>
      </c>
      <c r="T8" s="161"/>
      <c r="U8" s="161" t="s">
        <v>203</v>
      </c>
      <c r="V8" s="160" t="s">
        <v>204</v>
      </c>
      <c r="W8" s="158"/>
      <c r="Y8" s="158"/>
      <c r="AH8" s="362"/>
      <c r="AI8" s="362"/>
      <c r="AJ8" s="362"/>
      <c r="AK8" s="362"/>
      <c r="AL8" s="362"/>
      <c r="AM8" s="362"/>
      <c r="AN8" s="362"/>
    </row>
    <row r="9" spans="2:40" ht="36" customHeight="1" x14ac:dyDescent="0.25">
      <c r="H9" s="126"/>
      <c r="K9" s="32"/>
      <c r="L9" s="32"/>
      <c r="M9" s="32"/>
      <c r="N9" s="32"/>
      <c r="O9" s="32"/>
      <c r="P9" s="33"/>
      <c r="Q9" s="116"/>
      <c r="R9" s="117"/>
      <c r="T9" s="34"/>
      <c r="U9" s="34"/>
      <c r="V9" s="33"/>
      <c r="W9" s="150" t="s">
        <v>205</v>
      </c>
      <c r="X9" s="150" t="s">
        <v>206</v>
      </c>
      <c r="Z9" s="118" t="s">
        <v>165</v>
      </c>
    </row>
    <row r="10" spans="2:40" ht="49.5" customHeight="1" x14ac:dyDescent="0.25">
      <c r="B10" s="288">
        <v>1</v>
      </c>
      <c r="C10" s="141" t="s">
        <v>166</v>
      </c>
      <c r="D10" s="176"/>
      <c r="E10" s="266" t="s">
        <v>167</v>
      </c>
      <c r="F10" s="263"/>
      <c r="G10" s="266" t="s">
        <v>168</v>
      </c>
      <c r="H10" s="126"/>
      <c r="I10" s="152">
        <f>SUM(K10:K22)</f>
        <v>0</v>
      </c>
      <c r="J10" s="124">
        <f>SUM(L10:Q10)</f>
        <v>0</v>
      </c>
      <c r="K10" s="124">
        <f>SUM(L10:Q10)</f>
        <v>0</v>
      </c>
      <c r="L10" s="122"/>
      <c r="M10" s="122"/>
      <c r="N10" s="122"/>
      <c r="O10" s="122"/>
      <c r="P10" s="123"/>
      <c r="Q10" s="184"/>
      <c r="R10" s="123"/>
      <c r="T10" s="125" t="str">
        <f>IF(SUM(L10:Q10)=1,((L10*0)+(M10*20)+(N10*40)+(O10*60)+(P10*80)+(Q10*100)),"")</f>
        <v/>
      </c>
      <c r="U10" s="147" t="e">
        <f>1/$J$27</f>
        <v>#DIV/0!</v>
      </c>
      <c r="V10" s="127" t="e">
        <f t="shared" ref="V10" si="0">1/$K$27</f>
        <v>#DIV/0!</v>
      </c>
      <c r="W10" s="139" t="e">
        <f>IF(R10=1,0,T10*U10)</f>
        <v>#VALUE!</v>
      </c>
      <c r="X10" s="35" t="e">
        <f>IF(R10=1,0,T10*V10)</f>
        <v>#VALUE!</v>
      </c>
      <c r="Z10" s="360"/>
      <c r="AA10" s="360"/>
      <c r="AH10" s="359" t="s">
        <v>1582</v>
      </c>
      <c r="AI10" s="359"/>
      <c r="AJ10" s="359"/>
      <c r="AK10" s="359"/>
      <c r="AL10" s="359"/>
      <c r="AM10" s="359"/>
      <c r="AN10" s="359"/>
    </row>
    <row r="11" spans="2:40" ht="45.75" customHeight="1" x14ac:dyDescent="0.25">
      <c r="B11" s="288">
        <v>2</v>
      </c>
      <c r="C11" s="141" t="s">
        <v>169</v>
      </c>
      <c r="D11" s="176"/>
      <c r="E11" s="266" t="s">
        <v>170</v>
      </c>
      <c r="F11" s="266"/>
      <c r="G11" s="265" t="s">
        <v>171</v>
      </c>
      <c r="I11" s="152"/>
      <c r="J11" s="124">
        <f>SUM(L11:Q11)</f>
        <v>0</v>
      </c>
      <c r="K11" s="124">
        <f>SUM(L11:Q11)</f>
        <v>0</v>
      </c>
      <c r="L11" s="122"/>
      <c r="M11" s="122"/>
      <c r="N11" s="122"/>
      <c r="O11" s="122"/>
      <c r="P11" s="123"/>
      <c r="Q11" s="122"/>
      <c r="R11" s="123"/>
      <c r="T11" s="125" t="str">
        <f>IF(SUM(L11:Q11)=1,((L11*0)+(M11*20)+(N11*40)+(O11*60)+(P11*80)+(Q11*100)),"")</f>
        <v/>
      </c>
      <c r="U11" s="147" t="e">
        <f>1/$J$27</f>
        <v>#DIV/0!</v>
      </c>
      <c r="V11" s="127" t="e">
        <f t="shared" ref="V11" si="1">1/$K$27</f>
        <v>#DIV/0!</v>
      </c>
      <c r="W11" s="139" t="e">
        <f>IF(R11=1,0,T11*U11)</f>
        <v>#VALUE!</v>
      </c>
      <c r="X11" s="35" t="e">
        <f>IF(R11=1,0,T11*V11)</f>
        <v>#VALUE!</v>
      </c>
      <c r="Z11" s="360"/>
      <c r="AA11" s="360"/>
      <c r="AH11" s="359" t="s">
        <v>1583</v>
      </c>
      <c r="AI11" s="359"/>
      <c r="AJ11" s="359"/>
      <c r="AK11" s="359"/>
      <c r="AL11" s="359"/>
      <c r="AM11" s="359"/>
      <c r="AN11" s="359"/>
    </row>
    <row r="12" spans="2:40" ht="51" customHeight="1" x14ac:dyDescent="0.25">
      <c r="B12" s="288">
        <v>3</v>
      </c>
      <c r="C12" s="141" t="s">
        <v>172</v>
      </c>
      <c r="D12" s="176"/>
      <c r="E12" s="264" t="s">
        <v>173</v>
      </c>
      <c r="F12" s="266"/>
      <c r="G12" s="266"/>
      <c r="H12" s="115"/>
      <c r="I12" s="152"/>
      <c r="J12" s="124">
        <f>SUM(L12:Q12)</f>
        <v>0</v>
      </c>
      <c r="K12" s="124">
        <f>SUM(L12:Q12)</f>
        <v>0</v>
      </c>
      <c r="L12" s="122"/>
      <c r="M12" s="122"/>
      <c r="N12" s="122"/>
      <c r="O12" s="122"/>
      <c r="P12" s="123"/>
      <c r="Q12" s="122"/>
      <c r="R12" s="123"/>
      <c r="T12" s="125" t="str">
        <f>IF(SUM(L12:Q12)=1,((L12*0)+(M12*20)+(N12*40)+(O12*60)+(P12*80)+(Q12*100)),"")</f>
        <v/>
      </c>
      <c r="U12" s="147" t="e">
        <f>1/$J$27</f>
        <v>#DIV/0!</v>
      </c>
      <c r="V12" s="127" t="e">
        <f t="shared" ref="V12:V22" si="2">1/$K$27</f>
        <v>#DIV/0!</v>
      </c>
      <c r="W12" s="139" t="e">
        <f>IF(R12=1,0,T12*U12)</f>
        <v>#VALUE!</v>
      </c>
      <c r="X12" s="35" t="e">
        <f>IF(R12=1,0,T12*V12)</f>
        <v>#VALUE!</v>
      </c>
      <c r="Z12" s="360"/>
      <c r="AA12" s="360"/>
      <c r="AH12" s="359" t="s">
        <v>1584</v>
      </c>
      <c r="AI12" s="359"/>
      <c r="AJ12" s="359"/>
      <c r="AK12" s="359"/>
      <c r="AL12" s="359"/>
      <c r="AM12" s="359"/>
      <c r="AN12" s="359"/>
    </row>
    <row r="13" spans="2:40" ht="50.25" customHeight="1" x14ac:dyDescent="0.25">
      <c r="B13" s="288">
        <v>4</v>
      </c>
      <c r="C13" s="141" t="s">
        <v>174</v>
      </c>
      <c r="D13" s="176"/>
      <c r="E13" s="266" t="s">
        <v>175</v>
      </c>
      <c r="F13" s="263"/>
      <c r="G13" s="267"/>
      <c r="H13" s="126"/>
      <c r="I13" s="152"/>
      <c r="J13" s="124">
        <f>SUM(L13:Q13)</f>
        <v>0</v>
      </c>
      <c r="K13" s="124">
        <f t="shared" ref="K13" si="3">SUM(L13:Q13)</f>
        <v>0</v>
      </c>
      <c r="L13" s="122"/>
      <c r="M13" s="122"/>
      <c r="N13" s="122"/>
      <c r="O13" s="122"/>
      <c r="P13" s="123"/>
      <c r="Q13" s="122"/>
      <c r="R13" s="123"/>
      <c r="T13" s="125" t="str">
        <f t="shared" ref="T13" si="4">IF(SUM(L13:Q13)=1,((L13*0)+(M13*20)+(N13*40)+(O13*60)+(P13*80)+(Q13*100)),"")</f>
        <v/>
      </c>
      <c r="U13" s="147" t="e">
        <f>1/$J$27</f>
        <v>#DIV/0!</v>
      </c>
      <c r="V13" s="127" t="e">
        <f t="shared" si="2"/>
        <v>#DIV/0!</v>
      </c>
      <c r="W13" s="139" t="e">
        <f>IF(R13=1,0,T13*U13)</f>
        <v>#VALUE!</v>
      </c>
      <c r="X13" s="35" t="e">
        <f t="shared" ref="X13" si="5">IF(R13=1,0,T13*V13)</f>
        <v>#VALUE!</v>
      </c>
      <c r="Z13" s="366"/>
      <c r="AA13" s="366"/>
      <c r="AH13" s="359" t="s">
        <v>1585</v>
      </c>
      <c r="AI13" s="359"/>
      <c r="AJ13" s="359"/>
      <c r="AK13" s="359"/>
      <c r="AL13" s="359"/>
      <c r="AM13" s="359"/>
      <c r="AN13" s="359"/>
    </row>
    <row r="14" spans="2:40" ht="54" customHeight="1" x14ac:dyDescent="0.25">
      <c r="B14" s="288" t="s">
        <v>176</v>
      </c>
      <c r="C14" s="145" t="s">
        <v>177</v>
      </c>
      <c r="D14" s="176"/>
      <c r="E14" s="266" t="s">
        <v>178</v>
      </c>
      <c r="F14" s="263"/>
      <c r="G14" s="267"/>
      <c r="H14" s="119"/>
      <c r="I14" s="152"/>
      <c r="J14" s="152"/>
      <c r="K14" s="124">
        <f t="shared" ref="K14" si="6">SUM(L14:Q14)</f>
        <v>0</v>
      </c>
      <c r="L14" s="122"/>
      <c r="M14" s="122"/>
      <c r="N14" s="122"/>
      <c r="O14" s="122"/>
      <c r="P14" s="123"/>
      <c r="Q14" s="122"/>
      <c r="R14" s="123"/>
      <c r="T14" s="125" t="str">
        <f t="shared" ref="T14" si="7">IF(SUM(L14:Q14)=1,((L14*0)+(M14*20)+(N14*40)+(O14*60)+(P14*80)+(Q14*100)),"")</f>
        <v/>
      </c>
      <c r="U14" s="147"/>
      <c r="V14" s="127" t="e">
        <f t="shared" si="2"/>
        <v>#DIV/0!</v>
      </c>
      <c r="W14" s="139"/>
      <c r="X14" s="35" t="e">
        <f t="shared" ref="X14" si="8">IF(R14=1,0,T14*V14)</f>
        <v>#VALUE!</v>
      </c>
      <c r="Z14" s="360"/>
      <c r="AA14" s="360"/>
      <c r="AH14" s="332"/>
      <c r="AI14" s="332"/>
      <c r="AJ14" s="332"/>
      <c r="AK14" s="332"/>
      <c r="AL14" s="332"/>
      <c r="AM14" s="332"/>
      <c r="AN14" s="332"/>
    </row>
    <row r="15" spans="2:40" ht="56.25" customHeight="1" x14ac:dyDescent="0.25">
      <c r="B15" s="288">
        <v>5</v>
      </c>
      <c r="C15" s="141" t="s">
        <v>179</v>
      </c>
      <c r="D15" s="176"/>
      <c r="E15" s="266"/>
      <c r="F15" s="263"/>
      <c r="G15" s="267"/>
      <c r="H15" s="126"/>
      <c r="I15" s="152"/>
      <c r="J15" s="124">
        <f>SUM(L15:Q15)</f>
        <v>0</v>
      </c>
      <c r="K15" s="124">
        <f t="shared" ref="K15:K22" si="9">SUM(L15:Q15)</f>
        <v>0</v>
      </c>
      <c r="L15" s="122"/>
      <c r="M15" s="122"/>
      <c r="N15" s="122"/>
      <c r="O15" s="122"/>
      <c r="P15" s="123"/>
      <c r="Q15" s="122"/>
      <c r="R15" s="123"/>
      <c r="T15" s="125" t="str">
        <f t="shared" ref="T15:T22" si="10">IF(SUM(L15:Q15)=1,((L15*0)+(M15*20)+(N15*40)+(O15*60)+(P15*80)+(Q15*100)),"")</f>
        <v/>
      </c>
      <c r="U15" s="147" t="e">
        <f>1/$J$27</f>
        <v>#DIV/0!</v>
      </c>
      <c r="V15" s="127" t="e">
        <f t="shared" si="2"/>
        <v>#DIV/0!</v>
      </c>
      <c r="W15" s="139" t="e">
        <f>IF(R15=1,0,T15*U15)</f>
        <v>#VALUE!</v>
      </c>
      <c r="X15" s="35" t="e">
        <f t="shared" ref="X15:X22" si="11">IF(R15=1,0,T15*V15)</f>
        <v>#VALUE!</v>
      </c>
      <c r="Z15" s="360"/>
      <c r="AA15" s="360"/>
      <c r="AH15" s="359" t="s">
        <v>1586</v>
      </c>
      <c r="AI15" s="359"/>
      <c r="AJ15" s="359"/>
      <c r="AK15" s="359"/>
      <c r="AL15" s="359"/>
      <c r="AM15" s="359"/>
      <c r="AN15" s="359"/>
    </row>
    <row r="16" spans="2:40" ht="51" customHeight="1" x14ac:dyDescent="0.25">
      <c r="B16" s="288" t="s">
        <v>180</v>
      </c>
      <c r="C16" s="290" t="s">
        <v>181</v>
      </c>
      <c r="D16" s="176"/>
      <c r="E16" s="266" t="s">
        <v>182</v>
      </c>
      <c r="F16" s="263"/>
      <c r="G16" s="267"/>
      <c r="H16" s="115"/>
      <c r="I16" s="152"/>
      <c r="J16" s="152"/>
      <c r="K16" s="124">
        <f t="shared" si="9"/>
        <v>0</v>
      </c>
      <c r="L16" s="122"/>
      <c r="M16" s="122"/>
      <c r="N16" s="122"/>
      <c r="O16" s="122"/>
      <c r="P16" s="123"/>
      <c r="Q16" s="122"/>
      <c r="R16" s="123"/>
      <c r="T16" s="125" t="str">
        <f t="shared" si="10"/>
        <v/>
      </c>
      <c r="U16" s="147"/>
      <c r="V16" s="127" t="e">
        <f t="shared" si="2"/>
        <v>#DIV/0!</v>
      </c>
      <c r="W16" s="139"/>
      <c r="X16" s="35" t="e">
        <f t="shared" si="11"/>
        <v>#VALUE!</v>
      </c>
      <c r="Z16" s="360"/>
      <c r="AA16" s="360"/>
      <c r="AH16" s="359" t="s">
        <v>1587</v>
      </c>
      <c r="AI16" s="359"/>
      <c r="AJ16" s="359"/>
      <c r="AK16" s="359"/>
      <c r="AL16" s="359"/>
      <c r="AM16" s="359"/>
      <c r="AN16" s="359"/>
    </row>
    <row r="17" spans="2:40" ht="63.75" customHeight="1" x14ac:dyDescent="0.25">
      <c r="B17" s="288">
        <v>6</v>
      </c>
      <c r="C17" s="141" t="s">
        <v>183</v>
      </c>
      <c r="D17" s="176"/>
      <c r="E17" s="266" t="s">
        <v>184</v>
      </c>
      <c r="F17" s="263"/>
      <c r="G17" s="267"/>
      <c r="H17" s="115"/>
      <c r="I17" s="152"/>
      <c r="J17" s="124">
        <f>SUM(L17:Q17)</f>
        <v>0</v>
      </c>
      <c r="K17" s="124">
        <f t="shared" si="9"/>
        <v>0</v>
      </c>
      <c r="L17" s="122"/>
      <c r="M17" s="122"/>
      <c r="N17" s="122"/>
      <c r="O17" s="122"/>
      <c r="P17" s="123"/>
      <c r="Q17" s="122"/>
      <c r="R17" s="123"/>
      <c r="T17" s="125" t="str">
        <f t="shared" si="10"/>
        <v/>
      </c>
      <c r="U17" s="147" t="e">
        <f>1/$J$27</f>
        <v>#DIV/0!</v>
      </c>
      <c r="V17" s="127" t="e">
        <f t="shared" si="2"/>
        <v>#DIV/0!</v>
      </c>
      <c r="W17" s="139" t="e">
        <f>IF(R17=1,0,T17*U17)</f>
        <v>#VALUE!</v>
      </c>
      <c r="X17" s="35" t="e">
        <f t="shared" si="11"/>
        <v>#VALUE!</v>
      </c>
      <c r="Z17" s="360"/>
      <c r="AA17" s="360"/>
      <c r="AH17" s="359" t="s">
        <v>1588</v>
      </c>
      <c r="AI17" s="359"/>
      <c r="AJ17" s="359"/>
      <c r="AK17" s="359"/>
      <c r="AL17" s="359"/>
      <c r="AM17" s="359"/>
      <c r="AN17" s="359"/>
    </row>
    <row r="18" spans="2:40" ht="62.25" customHeight="1" x14ac:dyDescent="0.25">
      <c r="B18" s="288" t="s">
        <v>185</v>
      </c>
      <c r="C18" s="142" t="s">
        <v>186</v>
      </c>
      <c r="D18" s="176"/>
      <c r="E18" s="266" t="s">
        <v>187</v>
      </c>
      <c r="F18" s="263"/>
      <c r="G18" s="267"/>
      <c r="H18" s="115"/>
      <c r="I18" s="152"/>
      <c r="J18" s="152"/>
      <c r="K18" s="124">
        <f t="shared" si="9"/>
        <v>0</v>
      </c>
      <c r="L18" s="122"/>
      <c r="M18" s="122"/>
      <c r="N18" s="122"/>
      <c r="O18" s="122"/>
      <c r="P18" s="123"/>
      <c r="Q18" s="122"/>
      <c r="R18" s="123"/>
      <c r="T18" s="125" t="str">
        <f t="shared" si="10"/>
        <v/>
      </c>
      <c r="U18" s="147"/>
      <c r="V18" s="127" t="e">
        <f t="shared" si="2"/>
        <v>#DIV/0!</v>
      </c>
      <c r="W18" s="139"/>
      <c r="X18" s="35" t="e">
        <f t="shared" si="11"/>
        <v>#VALUE!</v>
      </c>
      <c r="Z18" s="360"/>
      <c r="AA18" s="360"/>
      <c r="AH18" s="359" t="s">
        <v>1589</v>
      </c>
      <c r="AI18" s="359"/>
      <c r="AJ18" s="359"/>
      <c r="AK18" s="359"/>
      <c r="AL18" s="359"/>
      <c r="AM18" s="359"/>
      <c r="AN18" s="359"/>
    </row>
    <row r="19" spans="2:40" ht="61.5" customHeight="1" x14ac:dyDescent="0.25">
      <c r="B19" s="288" t="s">
        <v>188</v>
      </c>
      <c r="C19" s="143" t="s">
        <v>189</v>
      </c>
      <c r="D19" s="176"/>
      <c r="E19" s="266" t="s">
        <v>190</v>
      </c>
      <c r="F19" s="263"/>
      <c r="G19" s="267"/>
      <c r="H19" s="115"/>
      <c r="I19" s="152"/>
      <c r="J19" s="152"/>
      <c r="K19" s="124">
        <f t="shared" si="9"/>
        <v>0</v>
      </c>
      <c r="L19" s="122"/>
      <c r="M19" s="122"/>
      <c r="N19" s="122"/>
      <c r="O19" s="122"/>
      <c r="P19" s="123"/>
      <c r="Q19" s="122"/>
      <c r="R19" s="123"/>
      <c r="T19" s="125" t="str">
        <f t="shared" si="10"/>
        <v/>
      </c>
      <c r="U19" s="147"/>
      <c r="V19" s="127" t="e">
        <f t="shared" si="2"/>
        <v>#DIV/0!</v>
      </c>
      <c r="W19" s="139"/>
      <c r="X19" s="35" t="e">
        <f t="shared" si="11"/>
        <v>#VALUE!</v>
      </c>
      <c r="Z19" s="360"/>
      <c r="AA19" s="360"/>
      <c r="AH19" s="359" t="s">
        <v>1590</v>
      </c>
      <c r="AI19" s="359"/>
      <c r="AJ19" s="359"/>
      <c r="AK19" s="359"/>
      <c r="AL19" s="359"/>
      <c r="AM19" s="359"/>
      <c r="AN19" s="359"/>
    </row>
    <row r="20" spans="2:40" ht="55.5" customHeight="1" x14ac:dyDescent="0.25">
      <c r="B20" s="288" t="s">
        <v>191</v>
      </c>
      <c r="C20" s="144" t="s">
        <v>192</v>
      </c>
      <c r="D20" s="176"/>
      <c r="E20" s="266" t="s">
        <v>193</v>
      </c>
      <c r="F20" s="263"/>
      <c r="G20" s="267"/>
      <c r="H20" s="115"/>
      <c r="I20" s="152"/>
      <c r="J20" s="152"/>
      <c r="K20" s="124">
        <f t="shared" si="9"/>
        <v>0</v>
      </c>
      <c r="L20" s="122"/>
      <c r="M20" s="122"/>
      <c r="N20" s="122"/>
      <c r="O20" s="122"/>
      <c r="P20" s="123"/>
      <c r="Q20" s="122"/>
      <c r="R20" s="123"/>
      <c r="T20" s="125" t="str">
        <f t="shared" si="10"/>
        <v/>
      </c>
      <c r="U20" s="147"/>
      <c r="V20" s="127" t="e">
        <f t="shared" si="2"/>
        <v>#DIV/0!</v>
      </c>
      <c r="W20" s="139"/>
      <c r="X20" s="35" t="e">
        <f t="shared" si="11"/>
        <v>#VALUE!</v>
      </c>
      <c r="Z20" s="360"/>
      <c r="AA20" s="360"/>
      <c r="AH20" s="359" t="s">
        <v>1591</v>
      </c>
      <c r="AI20" s="359"/>
      <c r="AJ20" s="359"/>
      <c r="AK20" s="359"/>
      <c r="AL20" s="359"/>
      <c r="AM20" s="359"/>
      <c r="AN20" s="359"/>
    </row>
    <row r="21" spans="2:40" ht="51" customHeight="1" x14ac:dyDescent="0.25">
      <c r="B21" s="288">
        <v>7</v>
      </c>
      <c r="C21" s="141" t="s">
        <v>194</v>
      </c>
      <c r="D21" s="176"/>
      <c r="E21" s="266" t="s">
        <v>195</v>
      </c>
      <c r="F21" s="263"/>
      <c r="G21" s="234"/>
      <c r="H21" s="115"/>
      <c r="I21" s="152"/>
      <c r="J21" s="124">
        <f>SUM(L21:Q21)</f>
        <v>0</v>
      </c>
      <c r="K21" s="124">
        <f t="shared" si="9"/>
        <v>0</v>
      </c>
      <c r="L21" s="122"/>
      <c r="M21" s="122"/>
      <c r="N21" s="122"/>
      <c r="O21" s="122"/>
      <c r="P21" s="123"/>
      <c r="Q21" s="122"/>
      <c r="R21" s="123"/>
      <c r="T21" s="125" t="str">
        <f t="shared" si="10"/>
        <v/>
      </c>
      <c r="U21" s="147" t="e">
        <f>1/$J$27</f>
        <v>#DIV/0!</v>
      </c>
      <c r="V21" s="127" t="e">
        <f t="shared" si="2"/>
        <v>#DIV/0!</v>
      </c>
      <c r="W21" s="139" t="e">
        <f>IF(R21=1,0,T21*U21)</f>
        <v>#VALUE!</v>
      </c>
      <c r="X21" s="35" t="e">
        <f t="shared" si="11"/>
        <v>#VALUE!</v>
      </c>
      <c r="Z21" s="360"/>
      <c r="AA21" s="360"/>
      <c r="AH21" s="359" t="s">
        <v>1592</v>
      </c>
      <c r="AI21" s="359"/>
      <c r="AJ21" s="359"/>
      <c r="AK21" s="359"/>
      <c r="AL21" s="359"/>
      <c r="AM21" s="359"/>
      <c r="AN21" s="359"/>
    </row>
    <row r="22" spans="2:40" ht="61.5" customHeight="1" x14ac:dyDescent="0.25">
      <c r="B22" s="288">
        <v>8</v>
      </c>
      <c r="C22" s="141" t="s">
        <v>196</v>
      </c>
      <c r="D22" s="176"/>
      <c r="E22" s="266" t="s">
        <v>197</v>
      </c>
      <c r="F22" s="263"/>
      <c r="G22" s="267"/>
      <c r="H22" s="126"/>
      <c r="I22" s="152"/>
      <c r="J22" s="124">
        <f>SUM(L22:Q22)</f>
        <v>0</v>
      </c>
      <c r="K22" s="124">
        <f t="shared" si="9"/>
        <v>0</v>
      </c>
      <c r="L22" s="122"/>
      <c r="M22" s="122"/>
      <c r="N22" s="122"/>
      <c r="O22" s="122"/>
      <c r="P22" s="123"/>
      <c r="Q22" s="122"/>
      <c r="R22" s="123"/>
      <c r="T22" s="125" t="str">
        <f t="shared" si="10"/>
        <v/>
      </c>
      <c r="U22" s="147" t="e">
        <f>1/$J$27</f>
        <v>#DIV/0!</v>
      </c>
      <c r="V22" s="127" t="e">
        <f t="shared" si="2"/>
        <v>#DIV/0!</v>
      </c>
      <c r="W22" s="139" t="e">
        <f>IF(R22=1,0,T22*U22)</f>
        <v>#VALUE!</v>
      </c>
      <c r="X22" s="35" t="e">
        <f t="shared" si="11"/>
        <v>#VALUE!</v>
      </c>
      <c r="Z22" s="360"/>
      <c r="AA22" s="360"/>
      <c r="AH22" s="359" t="s">
        <v>1593</v>
      </c>
      <c r="AI22" s="359"/>
      <c r="AJ22" s="359"/>
      <c r="AK22" s="359"/>
      <c r="AL22" s="359"/>
      <c r="AM22" s="359"/>
      <c r="AN22" s="359"/>
    </row>
    <row r="23" spans="2:40" x14ac:dyDescent="0.25">
      <c r="C23" s="152"/>
      <c r="D23" s="152"/>
      <c r="E23" s="152"/>
      <c r="F23" s="152"/>
      <c r="G23" s="152"/>
      <c r="Z23"/>
      <c r="AA23"/>
    </row>
    <row r="24" spans="2:40" x14ac:dyDescent="0.25">
      <c r="C24" s="152"/>
      <c r="D24" s="152"/>
      <c r="E24" s="152"/>
      <c r="F24" s="152"/>
      <c r="G24" s="152"/>
      <c r="S24" s="118" t="s">
        <v>198</v>
      </c>
      <c r="T24" s="129">
        <f>SUMIF(J27,8-W27,W24)</f>
        <v>0</v>
      </c>
      <c r="W24" s="171" t="e">
        <f>SUM(W10:W22)</f>
        <v>#VALUE!</v>
      </c>
      <c r="X24" s="171" t="e">
        <f>SUM(X10:X22)</f>
        <v>#VALUE!</v>
      </c>
    </row>
    <row r="25" spans="2:40" x14ac:dyDescent="0.25">
      <c r="C25" s="152"/>
      <c r="D25" s="152"/>
      <c r="E25" s="152"/>
      <c r="F25" s="152"/>
      <c r="G25" s="152"/>
      <c r="S25" s="118" t="s">
        <v>199</v>
      </c>
      <c r="T25" s="129">
        <f>SUMIF(K27,13-W28,X24)</f>
        <v>0</v>
      </c>
      <c r="Y25" s="128"/>
    </row>
    <row r="26" spans="2:40" x14ac:dyDescent="0.25">
      <c r="C26" s="152"/>
      <c r="D26" s="152"/>
      <c r="E26" s="152"/>
      <c r="F26" s="152"/>
      <c r="G26" s="152"/>
      <c r="Y26" s="128"/>
    </row>
    <row r="27" spans="2:40" x14ac:dyDescent="0.25">
      <c r="C27" s="152"/>
      <c r="D27" s="152"/>
      <c r="E27" s="152"/>
      <c r="F27" s="152"/>
      <c r="G27" s="152"/>
      <c r="J27" s="150">
        <f>SUM($J$10:$J$22)</f>
        <v>0</v>
      </c>
      <c r="K27" s="150">
        <f>SUM(K10:K22)</f>
        <v>0</v>
      </c>
      <c r="V27" s="150" t="s">
        <v>207</v>
      </c>
      <c r="W27" s="150">
        <f>SUM(R10:R13,R15,R17,R21,R22)</f>
        <v>0</v>
      </c>
    </row>
    <row r="28" spans="2:40" ht="13.5" customHeight="1" x14ac:dyDescent="0.25">
      <c r="C28" s="152"/>
      <c r="D28" s="152"/>
      <c r="E28" s="152"/>
      <c r="F28" s="152"/>
      <c r="G28" s="152"/>
      <c r="V28" s="150" t="s">
        <v>208</v>
      </c>
      <c r="W28" s="150">
        <f>SUM(R10:R22)</f>
        <v>0</v>
      </c>
    </row>
    <row r="29" spans="2:40" x14ac:dyDescent="0.25">
      <c r="C29" s="152"/>
      <c r="D29" s="152"/>
      <c r="E29" s="152"/>
      <c r="F29" s="152"/>
      <c r="G29" s="152"/>
    </row>
    <row r="36" spans="28:33" ht="22.5" customHeight="1" x14ac:dyDescent="0.25">
      <c r="AB36" s="151"/>
      <c r="AC36" s="151"/>
      <c r="AD36" s="151"/>
    </row>
    <row r="38" spans="28:33" ht="15" customHeight="1" x14ac:dyDescent="0.25">
      <c r="AB38" s="151"/>
      <c r="AC38" s="151"/>
      <c r="AD38" s="151"/>
      <c r="AE38" s="151"/>
      <c r="AF38" s="151"/>
      <c r="AG38" s="151"/>
    </row>
  </sheetData>
  <sheetProtection formatCells="0" formatColumns="0" formatRows="0" insertColumns="0" insertRows="0" insertHyperlinks="0" deleteColumns="0" deleteRows="0" sort="0" autoFilter="0" pivotTables="0"/>
  <mergeCells count="36">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AH13:AN13"/>
    <mergeCell ref="AH15:AN15"/>
    <mergeCell ref="AH16:AN16"/>
    <mergeCell ref="Z16:AA16"/>
    <mergeCell ref="Z12:AA12"/>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80" zoomScaleNormal="80" workbookViewId="0">
      <pane ySplit="8" topLeftCell="A9" activePane="bottomLeft" state="frozen"/>
      <selection pane="bottomLeft" activeCell="AG24" sqref="AG24:AM24"/>
    </sheetView>
  </sheetViews>
  <sheetFormatPr defaultRowHeight="15" outlineLevelCol="1" x14ac:dyDescent="0.25"/>
  <cols>
    <col min="1" max="1" width="1.7109375" style="150" customWidth="1"/>
    <col min="2" max="2" width="4.42578125" style="150" customWidth="1"/>
    <col min="3" max="3" width="65.85546875" style="150" customWidth="1"/>
    <col min="4" max="4" width="1.85546875" style="150" customWidth="1" outlineLevel="1"/>
    <col min="5" max="5" width="5.42578125" style="150" customWidth="1" outlineLevel="1"/>
    <col min="6" max="6" width="1.42578125" style="150" customWidth="1" outlineLevel="1"/>
    <col min="7" max="7" width="7.42578125" style="150" customWidth="1" outlineLevel="1"/>
    <col min="8" max="8" width="2.28515625" style="150" customWidth="1"/>
    <col min="9" max="9" width="4" style="150" hidden="1" customWidth="1"/>
    <col min="10"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7.28515625" style="150" customWidth="1"/>
    <col min="19" max="19" width="13.28515625" style="150" customWidth="1"/>
    <col min="20" max="20" width="8.28515625" style="150" hidden="1" customWidth="1"/>
    <col min="21" max="21" width="9" style="150" hidden="1" customWidth="1"/>
    <col min="22" max="22" width="10.42578125" style="150" hidden="1" customWidth="1"/>
    <col min="23" max="23" width="9.28515625"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1:39" ht="39" customHeight="1" x14ac:dyDescent="0.25">
      <c r="A1" s="332"/>
      <c r="B1" s="355" t="s">
        <v>209</v>
      </c>
      <c r="C1" s="355"/>
      <c r="D1" s="355"/>
      <c r="E1" s="355"/>
      <c r="F1" s="355"/>
      <c r="G1" s="355"/>
      <c r="H1" s="355"/>
      <c r="I1" s="355"/>
      <c r="J1" s="355"/>
      <c r="K1" s="355"/>
      <c r="L1" s="355"/>
      <c r="M1" s="355"/>
      <c r="N1" s="355"/>
      <c r="O1" s="355"/>
      <c r="P1" s="355"/>
      <c r="Q1" s="355"/>
      <c r="R1" s="355"/>
      <c r="S1" s="355"/>
      <c r="T1" s="355"/>
      <c r="U1" s="355"/>
      <c r="V1" s="355"/>
      <c r="W1" s="355"/>
      <c r="X1" s="355"/>
      <c r="Y1" s="355"/>
      <c r="Z1" s="355"/>
    </row>
    <row r="2" spans="1:39" x14ac:dyDescent="0.25">
      <c r="B2" s="173"/>
      <c r="C2" s="368" t="s">
        <v>1594</v>
      </c>
      <c r="D2" s="368"/>
      <c r="E2" s="368"/>
      <c r="F2" s="368"/>
      <c r="G2" s="368"/>
      <c r="H2" s="368"/>
      <c r="I2" s="368"/>
      <c r="J2" s="368"/>
      <c r="K2" s="368"/>
      <c r="L2" s="368"/>
      <c r="M2" s="368"/>
      <c r="N2" s="368"/>
      <c r="O2" s="368"/>
      <c r="P2" s="368"/>
      <c r="Q2" s="368"/>
      <c r="R2" s="368"/>
      <c r="S2" s="368"/>
      <c r="T2" s="368"/>
      <c r="U2" s="173"/>
      <c r="V2" s="173"/>
      <c r="W2" s="173"/>
      <c r="X2" s="173"/>
    </row>
    <row r="3" spans="1:39" x14ac:dyDescent="0.25">
      <c r="B3" s="173"/>
      <c r="C3" s="368" t="s">
        <v>1595</v>
      </c>
      <c r="D3" s="368"/>
      <c r="E3" s="368"/>
      <c r="F3" s="368"/>
      <c r="G3" s="368"/>
      <c r="H3" s="368"/>
      <c r="I3" s="368"/>
      <c r="J3" s="368"/>
      <c r="K3" s="368"/>
      <c r="L3" s="368"/>
      <c r="M3" s="368"/>
      <c r="N3" s="368"/>
      <c r="O3" s="368"/>
      <c r="P3" s="368"/>
      <c r="Q3" s="368"/>
      <c r="R3" s="368"/>
      <c r="S3" s="368"/>
      <c r="T3" s="368"/>
      <c r="U3" s="173"/>
      <c r="V3" s="173"/>
      <c r="W3" s="173"/>
      <c r="X3" s="173"/>
    </row>
    <row r="4" spans="1:39" x14ac:dyDescent="0.25">
      <c r="B4" s="148"/>
      <c r="C4" s="149"/>
      <c r="D4" s="149"/>
      <c r="E4" s="149"/>
      <c r="F4" s="149"/>
      <c r="G4" s="149"/>
      <c r="H4" s="149"/>
      <c r="I4" s="149"/>
      <c r="J4" s="149"/>
      <c r="K4" s="149"/>
      <c r="L4" s="149"/>
      <c r="M4" s="149"/>
      <c r="N4" s="149"/>
      <c r="O4" s="149"/>
      <c r="P4" s="149"/>
      <c r="Q4" s="149"/>
      <c r="R4" s="149"/>
      <c r="S4" s="149"/>
      <c r="T4" s="149"/>
      <c r="U4" s="149"/>
      <c r="V4" s="149"/>
      <c r="W4" s="149"/>
      <c r="X4" s="149"/>
    </row>
    <row r="5" spans="1:39" s="153" customFormat="1" ht="14.25" customHeight="1" x14ac:dyDescent="0.25">
      <c r="B5" s="289"/>
      <c r="C5" s="289"/>
      <c r="D5" s="289"/>
      <c r="E5" s="289"/>
      <c r="F5" s="289"/>
      <c r="G5" s="289"/>
      <c r="H5" s="289"/>
      <c r="I5" s="289"/>
      <c r="J5" s="289"/>
      <c r="K5" s="367"/>
      <c r="L5" s="367"/>
      <c r="M5" s="367"/>
      <c r="N5" s="367"/>
      <c r="O5" s="367"/>
      <c r="P5" s="367"/>
      <c r="Q5" s="367"/>
      <c r="R5" s="367"/>
      <c r="S5" s="367"/>
      <c r="T5" s="367"/>
      <c r="U5" s="367"/>
      <c r="V5" s="367"/>
      <c r="W5" s="367"/>
      <c r="X5" s="367"/>
      <c r="Y5" s="367"/>
      <c r="Z5" s="367"/>
      <c r="AA5" s="367"/>
      <c r="AB5" s="367"/>
      <c r="AC5" s="367"/>
    </row>
    <row r="6" spans="1:39" s="153" customFormat="1" x14ac:dyDescent="0.25">
      <c r="B6" s="154"/>
      <c r="C6" s="453"/>
      <c r="D6" s="453"/>
      <c r="E6" s="453"/>
      <c r="F6" s="453"/>
      <c r="G6" s="453"/>
      <c r="H6" s="453"/>
      <c r="I6" s="453"/>
      <c r="J6" s="453"/>
      <c r="K6" s="453"/>
      <c r="L6" s="453"/>
      <c r="M6" s="453"/>
      <c r="N6" s="453"/>
      <c r="O6" s="453"/>
      <c r="P6" s="453"/>
      <c r="Q6" s="453"/>
      <c r="R6" s="453"/>
      <c r="S6" s="154"/>
      <c r="T6" s="154"/>
      <c r="U6" s="154"/>
      <c r="V6" s="154"/>
      <c r="W6" s="154"/>
      <c r="X6" s="154"/>
    </row>
    <row r="7" spans="1:39" s="153" customFormat="1" ht="37.5" customHeight="1" x14ac:dyDescent="0.25">
      <c r="B7" s="168"/>
      <c r="C7" s="362" t="s">
        <v>210</v>
      </c>
      <c r="D7" s="325"/>
      <c r="E7" s="361" t="s">
        <v>211</v>
      </c>
      <c r="F7" s="326"/>
      <c r="G7" s="361" t="s">
        <v>212</v>
      </c>
      <c r="H7" s="155"/>
      <c r="I7" s="364" t="s">
        <v>1694</v>
      </c>
      <c r="J7" s="365"/>
      <c r="K7" s="365"/>
      <c r="L7" s="365"/>
      <c r="M7" s="365"/>
      <c r="N7" s="365"/>
      <c r="O7" s="365"/>
      <c r="P7" s="365"/>
      <c r="Q7" s="365"/>
      <c r="R7" s="156"/>
      <c r="S7" s="363" t="s">
        <v>213</v>
      </c>
      <c r="T7" s="363"/>
      <c r="U7" s="363"/>
      <c r="V7" s="157"/>
      <c r="W7" s="157"/>
      <c r="X7" s="157"/>
      <c r="Y7" s="157"/>
      <c r="AG7" s="362" t="s">
        <v>214</v>
      </c>
      <c r="AH7" s="362"/>
      <c r="AI7" s="362"/>
      <c r="AJ7" s="362"/>
      <c r="AK7" s="362"/>
      <c r="AL7" s="362"/>
      <c r="AM7" s="362"/>
    </row>
    <row r="8" spans="1:39" s="153" customFormat="1" ht="80.25" customHeight="1" x14ac:dyDescent="0.25">
      <c r="B8" s="168"/>
      <c r="C8" s="362"/>
      <c r="D8" s="325"/>
      <c r="E8" s="361"/>
      <c r="F8" s="327"/>
      <c r="G8" s="361"/>
      <c r="H8" s="155"/>
      <c r="I8" s="159" t="s">
        <v>279</v>
      </c>
      <c r="J8" s="159" t="s">
        <v>280</v>
      </c>
      <c r="K8" s="179">
        <v>0</v>
      </c>
      <c r="L8" s="179">
        <v>0.2</v>
      </c>
      <c r="M8" s="179">
        <v>0.4</v>
      </c>
      <c r="N8" s="179">
        <v>0.6</v>
      </c>
      <c r="O8" s="179">
        <v>0.8</v>
      </c>
      <c r="P8" s="179">
        <v>1</v>
      </c>
      <c r="Q8" s="180" t="s">
        <v>215</v>
      </c>
      <c r="S8" s="161"/>
      <c r="T8" s="161" t="s">
        <v>281</v>
      </c>
      <c r="U8" s="160" t="s">
        <v>282</v>
      </c>
      <c r="V8" s="158"/>
      <c r="X8" s="158"/>
      <c r="AG8" s="362"/>
      <c r="AH8" s="362"/>
      <c r="AI8" s="362"/>
      <c r="AJ8" s="362"/>
      <c r="AK8" s="362"/>
      <c r="AL8" s="362"/>
      <c r="AM8" s="362"/>
    </row>
    <row r="9" spans="1:39" ht="42" customHeight="1" x14ac:dyDescent="0.25">
      <c r="H9" s="126"/>
      <c r="J9" s="32"/>
      <c r="K9" s="32"/>
      <c r="L9" s="32"/>
      <c r="M9" s="32"/>
      <c r="N9" s="32"/>
      <c r="O9" s="33"/>
      <c r="P9" s="116"/>
      <c r="Q9" s="117"/>
      <c r="S9" s="34"/>
      <c r="T9" s="34"/>
      <c r="U9" s="33"/>
      <c r="V9" s="150" t="s">
        <v>283</v>
      </c>
      <c r="W9" s="150" t="s">
        <v>284</v>
      </c>
      <c r="Y9" s="118" t="s">
        <v>216</v>
      </c>
    </row>
    <row r="10" spans="1:39" ht="80.25" customHeight="1" x14ac:dyDescent="0.25">
      <c r="A10" s="150" t="s">
        <v>217</v>
      </c>
      <c r="B10" s="288">
        <v>1</v>
      </c>
      <c r="C10" s="141" t="s">
        <v>218</v>
      </c>
      <c r="D10" s="176"/>
      <c r="E10" s="266" t="s">
        <v>219</v>
      </c>
      <c r="F10" s="263"/>
      <c r="G10" s="234" t="s">
        <v>220</v>
      </c>
      <c r="H10" s="126"/>
      <c r="I10" s="124">
        <f>SUM(K10:P10)</f>
        <v>0</v>
      </c>
      <c r="J10" s="124">
        <f>SUM(K10:P10)</f>
        <v>0</v>
      </c>
      <c r="K10" s="122"/>
      <c r="L10" s="122"/>
      <c r="M10" s="122"/>
      <c r="N10" s="122"/>
      <c r="O10" s="123"/>
      <c r="P10" s="184"/>
      <c r="Q10" s="123"/>
      <c r="S10" s="125" t="str">
        <f>IF(SUM(K10:P10)=1,((K10*0)+(L10*20)+(M10*40)+(N10*60)+(O10*80)+(P10*100)),"")</f>
        <v/>
      </c>
      <c r="T10" s="147" t="e">
        <f>1/$I$29</f>
        <v>#DIV/0!</v>
      </c>
      <c r="U10" s="127" t="e">
        <f t="shared" ref="U10" si="0">1/$J$29</f>
        <v>#DIV/0!</v>
      </c>
      <c r="V10" s="139" t="e">
        <f>IF(Q10=1,0,S10*T10)</f>
        <v>#VALUE!</v>
      </c>
      <c r="W10" s="35" t="e">
        <f>IF(Q10=1,0,S10*U10)</f>
        <v>#VALUE!</v>
      </c>
      <c r="Y10" s="366"/>
      <c r="Z10" s="366"/>
      <c r="AG10" s="359" t="s">
        <v>1596</v>
      </c>
      <c r="AH10" s="359"/>
      <c r="AI10" s="359"/>
      <c r="AJ10" s="359"/>
      <c r="AK10" s="359"/>
      <c r="AL10" s="359"/>
      <c r="AM10" s="359"/>
    </row>
    <row r="11" spans="1:39" ht="72.75" customHeight="1" x14ac:dyDescent="0.25">
      <c r="B11" s="288" t="s">
        <v>221</v>
      </c>
      <c r="C11" s="145" t="s">
        <v>222</v>
      </c>
      <c r="D11" s="176"/>
      <c r="E11" s="266" t="s">
        <v>223</v>
      </c>
      <c r="F11" s="263"/>
      <c r="G11" s="267"/>
      <c r="H11" s="126"/>
      <c r="I11" s="152"/>
      <c r="J11" s="124">
        <f t="shared" ref="J11" si="1">SUM(K11:P11)</f>
        <v>0</v>
      </c>
      <c r="K11" s="122"/>
      <c r="L11" s="122"/>
      <c r="M11" s="122"/>
      <c r="N11" s="122"/>
      <c r="O11" s="123"/>
      <c r="P11" s="122"/>
      <c r="Q11" s="123"/>
      <c r="S11" s="125" t="str">
        <f t="shared" ref="S11" si="2">IF(SUM(K11:P11)=1,((K11*0)+(L11*20)+(M11*40)+(N11*60)+(O11*80)+(P11*100)),"")</f>
        <v/>
      </c>
      <c r="T11" s="147"/>
      <c r="U11" s="127" t="e">
        <f t="shared" ref="U11" si="3">1/$J$29</f>
        <v>#DIV/0!</v>
      </c>
      <c r="V11" s="139"/>
      <c r="W11" s="35" t="e">
        <f t="shared" ref="W11" si="4">IF(Q11=1,0,S11*U11)</f>
        <v>#VALUE!</v>
      </c>
      <c r="Y11" s="360"/>
      <c r="Z11" s="360"/>
      <c r="AG11" s="359" t="s">
        <v>1597</v>
      </c>
      <c r="AH11" s="359"/>
      <c r="AI11" s="359"/>
      <c r="AJ11" s="359"/>
      <c r="AK11" s="359"/>
      <c r="AL11" s="359"/>
      <c r="AM11" s="359"/>
    </row>
    <row r="12" spans="1:39" ht="74.25" customHeight="1" x14ac:dyDescent="0.25">
      <c r="B12" s="288">
        <v>2</v>
      </c>
      <c r="C12" s="141" t="s">
        <v>224</v>
      </c>
      <c r="D12" s="176"/>
      <c r="E12" s="266" t="s">
        <v>225</v>
      </c>
      <c r="F12" s="263"/>
      <c r="G12" s="234" t="s">
        <v>226</v>
      </c>
      <c r="H12" s="119"/>
      <c r="I12" s="124">
        <f>SUM(K12:P12)</f>
        <v>0</v>
      </c>
      <c r="J12" s="124">
        <f t="shared" ref="J12" si="5">SUM(K12:P12)</f>
        <v>0</v>
      </c>
      <c r="K12" s="122"/>
      <c r="L12" s="122"/>
      <c r="M12" s="122"/>
      <c r="N12" s="122"/>
      <c r="O12" s="123"/>
      <c r="P12" s="122"/>
      <c r="Q12" s="123"/>
      <c r="S12" s="125" t="str">
        <f t="shared" ref="S12" si="6">IF(SUM(K12:P12)=1,((K12*0)+(L12*20)+(M12*40)+(N12*60)+(O12*80)+(P12*100)),"")</f>
        <v/>
      </c>
      <c r="T12" s="147" t="e">
        <f>1/$I$29</f>
        <v>#DIV/0!</v>
      </c>
      <c r="U12" s="127" t="e">
        <f t="shared" ref="U12:U28" si="7">1/$J$29</f>
        <v>#DIV/0!</v>
      </c>
      <c r="V12" s="139" t="e">
        <f>IF(Q12=1,0,S12*T12)</f>
        <v>#VALUE!</v>
      </c>
      <c r="W12" s="35" t="e">
        <f t="shared" ref="W12" si="8">IF(Q12=1,0,S12*U12)</f>
        <v>#VALUE!</v>
      </c>
      <c r="Y12" s="366"/>
      <c r="Z12" s="366"/>
      <c r="AG12" s="359" t="s">
        <v>1598</v>
      </c>
      <c r="AH12" s="359"/>
      <c r="AI12" s="359"/>
      <c r="AJ12" s="359"/>
      <c r="AK12" s="359"/>
      <c r="AL12" s="359"/>
      <c r="AM12" s="359"/>
    </row>
    <row r="13" spans="1:39" ht="52.5" customHeight="1" x14ac:dyDescent="0.25">
      <c r="B13" s="288" t="s">
        <v>227</v>
      </c>
      <c r="C13" s="142" t="s">
        <v>228</v>
      </c>
      <c r="D13" s="176"/>
      <c r="E13" s="266" t="s">
        <v>229</v>
      </c>
      <c r="F13" s="263"/>
      <c r="G13" s="267"/>
      <c r="H13" s="126"/>
      <c r="I13" s="152"/>
      <c r="J13" s="124">
        <f t="shared" ref="J13:J28" si="9">SUM(K13:P13)</f>
        <v>0</v>
      </c>
      <c r="K13" s="122"/>
      <c r="L13" s="122"/>
      <c r="M13" s="122"/>
      <c r="N13" s="122"/>
      <c r="O13" s="123"/>
      <c r="P13" s="122"/>
      <c r="Q13" s="123"/>
      <c r="S13" s="125" t="str">
        <f t="shared" ref="S13:S28" si="10">IF(SUM(K13:P13)=1,((K13*0)+(L13*20)+(M13*40)+(N13*60)+(O13*80)+(P13*100)),"")</f>
        <v/>
      </c>
      <c r="T13" s="125"/>
      <c r="U13" s="127" t="e">
        <f t="shared" si="7"/>
        <v>#DIV/0!</v>
      </c>
      <c r="V13" s="139"/>
      <c r="W13" s="35" t="e">
        <f t="shared" ref="W13:W28" si="11">IF(Q13=1,0,S13*U13)</f>
        <v>#VALUE!</v>
      </c>
      <c r="Y13" s="360"/>
      <c r="Z13" s="360"/>
      <c r="AG13" s="332"/>
      <c r="AH13" s="332"/>
      <c r="AI13" s="332"/>
      <c r="AJ13" s="332"/>
      <c r="AK13" s="332"/>
      <c r="AL13" s="332"/>
      <c r="AM13" s="332"/>
    </row>
    <row r="14" spans="1:39" ht="45.75" customHeight="1" x14ac:dyDescent="0.25">
      <c r="B14" s="288" t="s">
        <v>230</v>
      </c>
      <c r="C14" s="162" t="s">
        <v>231</v>
      </c>
      <c r="D14" s="182"/>
      <c r="E14" s="266" t="s">
        <v>232</v>
      </c>
      <c r="F14" s="269"/>
      <c r="G14" s="234" t="s">
        <v>233</v>
      </c>
      <c r="H14" s="115"/>
      <c r="I14" s="152"/>
      <c r="J14" s="124">
        <f t="shared" si="9"/>
        <v>0</v>
      </c>
      <c r="K14" s="122"/>
      <c r="L14" s="122"/>
      <c r="M14" s="122"/>
      <c r="N14" s="122"/>
      <c r="O14" s="123"/>
      <c r="P14" s="122"/>
      <c r="Q14" s="123"/>
      <c r="S14" s="125" t="str">
        <f t="shared" si="10"/>
        <v/>
      </c>
      <c r="T14" s="147"/>
      <c r="U14" s="127" t="e">
        <f t="shared" si="7"/>
        <v>#DIV/0!</v>
      </c>
      <c r="V14" s="139"/>
      <c r="W14" s="35" t="e">
        <f t="shared" si="11"/>
        <v>#VALUE!</v>
      </c>
      <c r="Y14" s="360"/>
      <c r="Z14" s="360"/>
      <c r="AG14" s="359" t="s">
        <v>1599</v>
      </c>
      <c r="AH14" s="359"/>
      <c r="AI14" s="359"/>
      <c r="AJ14" s="359"/>
      <c r="AK14" s="359"/>
      <c r="AL14" s="359"/>
      <c r="AM14" s="359"/>
    </row>
    <row r="15" spans="1:39" ht="47.25" customHeight="1" x14ac:dyDescent="0.25">
      <c r="B15" s="288" t="s">
        <v>234</v>
      </c>
      <c r="C15" s="143" t="s">
        <v>235</v>
      </c>
      <c r="D15" s="176"/>
      <c r="E15" s="266" t="s">
        <v>236</v>
      </c>
      <c r="F15" s="263"/>
      <c r="G15" s="267"/>
      <c r="H15" s="115"/>
      <c r="I15" s="152"/>
      <c r="J15" s="124">
        <f t="shared" si="9"/>
        <v>0</v>
      </c>
      <c r="K15" s="122"/>
      <c r="L15" s="122"/>
      <c r="M15" s="122"/>
      <c r="N15" s="122"/>
      <c r="O15" s="123"/>
      <c r="P15" s="122"/>
      <c r="Q15" s="123"/>
      <c r="S15" s="125" t="str">
        <f t="shared" si="10"/>
        <v/>
      </c>
      <c r="T15" s="147"/>
      <c r="U15" s="127" t="e">
        <f t="shared" si="7"/>
        <v>#DIV/0!</v>
      </c>
      <c r="V15" s="139"/>
      <c r="W15" s="35" t="e">
        <f t="shared" si="11"/>
        <v>#VALUE!</v>
      </c>
      <c r="Y15" s="360"/>
      <c r="Z15" s="360"/>
      <c r="AG15" s="359" t="s">
        <v>1600</v>
      </c>
      <c r="AH15" s="359"/>
      <c r="AI15" s="359"/>
      <c r="AJ15" s="359"/>
      <c r="AK15" s="359"/>
      <c r="AL15" s="359"/>
      <c r="AM15" s="359"/>
    </row>
    <row r="16" spans="1:39" ht="56.25" customHeight="1" x14ac:dyDescent="0.25">
      <c r="B16" s="288" t="s">
        <v>237</v>
      </c>
      <c r="C16" s="143" t="s">
        <v>238</v>
      </c>
      <c r="D16" s="176"/>
      <c r="E16" s="266" t="s">
        <v>239</v>
      </c>
      <c r="F16" s="263"/>
      <c r="G16" s="267"/>
      <c r="H16" s="115"/>
      <c r="I16" s="152"/>
      <c r="J16" s="124">
        <f t="shared" si="9"/>
        <v>0</v>
      </c>
      <c r="K16" s="122"/>
      <c r="L16" s="122"/>
      <c r="M16" s="122"/>
      <c r="N16" s="122"/>
      <c r="O16" s="123"/>
      <c r="P16" s="122"/>
      <c r="Q16" s="123"/>
      <c r="S16" s="125" t="str">
        <f t="shared" si="10"/>
        <v/>
      </c>
      <c r="T16" s="147"/>
      <c r="U16" s="127" t="e">
        <f t="shared" si="7"/>
        <v>#DIV/0!</v>
      </c>
      <c r="V16" s="139"/>
      <c r="W16" s="35" t="e">
        <f t="shared" si="11"/>
        <v>#VALUE!</v>
      </c>
      <c r="Y16" s="360"/>
      <c r="Z16" s="360"/>
      <c r="AG16" s="359" t="s">
        <v>1601</v>
      </c>
      <c r="AH16" s="359"/>
      <c r="AI16" s="359"/>
      <c r="AJ16" s="359"/>
      <c r="AK16" s="359"/>
      <c r="AL16" s="359"/>
      <c r="AM16" s="359"/>
    </row>
    <row r="17" spans="2:39" ht="45.75" customHeight="1" x14ac:dyDescent="0.25">
      <c r="B17" s="288" t="s">
        <v>240</v>
      </c>
      <c r="C17" s="143" t="s">
        <v>241</v>
      </c>
      <c r="D17" s="176"/>
      <c r="E17" s="266" t="s">
        <v>242</v>
      </c>
      <c r="F17" s="263"/>
      <c r="G17" s="267"/>
      <c r="H17" s="115"/>
      <c r="I17" s="152"/>
      <c r="J17" s="124">
        <f t="shared" si="9"/>
        <v>0</v>
      </c>
      <c r="K17" s="122"/>
      <c r="L17" s="122"/>
      <c r="M17" s="122"/>
      <c r="N17" s="122"/>
      <c r="O17" s="123"/>
      <c r="P17" s="122"/>
      <c r="Q17" s="123"/>
      <c r="S17" s="125" t="str">
        <f t="shared" si="10"/>
        <v/>
      </c>
      <c r="T17" s="147"/>
      <c r="U17" s="127" t="e">
        <f t="shared" si="7"/>
        <v>#DIV/0!</v>
      </c>
      <c r="V17" s="139"/>
      <c r="W17" s="35" t="e">
        <f t="shared" si="11"/>
        <v>#VALUE!</v>
      </c>
      <c r="Y17" s="360"/>
      <c r="Z17" s="360"/>
      <c r="AG17" s="359" t="s">
        <v>1602</v>
      </c>
      <c r="AH17" s="359"/>
      <c r="AI17" s="359"/>
      <c r="AJ17" s="359"/>
      <c r="AK17" s="359"/>
      <c r="AL17" s="359"/>
      <c r="AM17" s="359"/>
    </row>
    <row r="18" spans="2:39" ht="49.5" customHeight="1" x14ac:dyDescent="0.25">
      <c r="B18" s="288" t="s">
        <v>243</v>
      </c>
      <c r="C18" s="143" t="s">
        <v>244</v>
      </c>
      <c r="D18" s="176"/>
      <c r="E18" s="266" t="s">
        <v>245</v>
      </c>
      <c r="F18" s="263"/>
      <c r="G18" s="267"/>
      <c r="H18" s="115"/>
      <c r="I18" s="152"/>
      <c r="J18" s="124">
        <f t="shared" si="9"/>
        <v>0</v>
      </c>
      <c r="K18" s="122"/>
      <c r="L18" s="122"/>
      <c r="M18" s="122"/>
      <c r="N18" s="122"/>
      <c r="O18" s="123"/>
      <c r="P18" s="122"/>
      <c r="Q18" s="123"/>
      <c r="S18" s="125" t="str">
        <f t="shared" si="10"/>
        <v/>
      </c>
      <c r="T18" s="147"/>
      <c r="U18" s="127" t="e">
        <f t="shared" si="7"/>
        <v>#DIV/0!</v>
      </c>
      <c r="V18" s="139"/>
      <c r="W18" s="35" t="e">
        <f t="shared" si="11"/>
        <v>#VALUE!</v>
      </c>
      <c r="Y18" s="360"/>
      <c r="Z18" s="360"/>
      <c r="AG18" s="359" t="s">
        <v>1603</v>
      </c>
      <c r="AH18" s="359"/>
      <c r="AI18" s="359"/>
      <c r="AJ18" s="359"/>
      <c r="AK18" s="359"/>
      <c r="AL18" s="359"/>
      <c r="AM18" s="359"/>
    </row>
    <row r="19" spans="2:39" ht="49.5" customHeight="1" x14ac:dyDescent="0.25">
      <c r="B19" s="288" t="s">
        <v>246</v>
      </c>
      <c r="C19" s="143" t="s">
        <v>247</v>
      </c>
      <c r="D19" s="176"/>
      <c r="E19" s="266" t="s">
        <v>248</v>
      </c>
      <c r="F19" s="263"/>
      <c r="G19" s="267"/>
      <c r="H19" s="115"/>
      <c r="I19" s="152"/>
      <c r="J19" s="124">
        <f t="shared" si="9"/>
        <v>0</v>
      </c>
      <c r="K19" s="122"/>
      <c r="L19" s="122"/>
      <c r="M19" s="122"/>
      <c r="N19" s="122"/>
      <c r="O19" s="123"/>
      <c r="P19" s="122"/>
      <c r="Q19" s="123"/>
      <c r="S19" s="125" t="str">
        <f t="shared" si="10"/>
        <v/>
      </c>
      <c r="T19" s="147"/>
      <c r="U19" s="127" t="e">
        <f t="shared" si="7"/>
        <v>#DIV/0!</v>
      </c>
      <c r="V19" s="139"/>
      <c r="W19" s="35" t="e">
        <f t="shared" si="11"/>
        <v>#VALUE!</v>
      </c>
      <c r="Y19" s="360"/>
      <c r="Z19" s="360"/>
      <c r="AG19" s="359" t="s">
        <v>1604</v>
      </c>
      <c r="AH19" s="359"/>
      <c r="AI19" s="359"/>
      <c r="AJ19" s="359"/>
      <c r="AK19" s="359"/>
      <c r="AL19" s="359"/>
      <c r="AM19" s="359"/>
    </row>
    <row r="20" spans="2:39" ht="51" customHeight="1" x14ac:dyDescent="0.25">
      <c r="B20" s="288" t="s">
        <v>249</v>
      </c>
      <c r="C20" s="143" t="s">
        <v>250</v>
      </c>
      <c r="D20" s="176"/>
      <c r="E20" s="266" t="s">
        <v>251</v>
      </c>
      <c r="F20" s="263"/>
      <c r="G20" s="267"/>
      <c r="H20" s="115"/>
      <c r="I20" s="152"/>
      <c r="J20" s="124">
        <f t="shared" si="9"/>
        <v>0</v>
      </c>
      <c r="K20" s="122"/>
      <c r="L20" s="122"/>
      <c r="M20" s="122"/>
      <c r="N20" s="122"/>
      <c r="O20" s="123"/>
      <c r="P20" s="122"/>
      <c r="Q20" s="123"/>
      <c r="S20" s="125" t="str">
        <f t="shared" si="10"/>
        <v/>
      </c>
      <c r="T20" s="147"/>
      <c r="U20" s="127" t="e">
        <f t="shared" si="7"/>
        <v>#DIV/0!</v>
      </c>
      <c r="V20" s="139"/>
      <c r="W20" s="35" t="e">
        <f t="shared" si="11"/>
        <v>#VALUE!</v>
      </c>
      <c r="Y20" s="360"/>
      <c r="Z20" s="360"/>
      <c r="AG20" s="359" t="s">
        <v>1605</v>
      </c>
      <c r="AH20" s="359"/>
      <c r="AI20" s="359"/>
      <c r="AJ20" s="359"/>
      <c r="AK20" s="359"/>
      <c r="AL20" s="359"/>
      <c r="AM20" s="359"/>
    </row>
    <row r="21" spans="2:39" ht="52.5" customHeight="1" x14ac:dyDescent="0.25">
      <c r="B21" s="288" t="s">
        <v>252</v>
      </c>
      <c r="C21" s="144" t="s">
        <v>253</v>
      </c>
      <c r="D21" s="176"/>
      <c r="E21" s="266" t="s">
        <v>254</v>
      </c>
      <c r="F21" s="263"/>
      <c r="G21" s="267"/>
      <c r="H21" s="115"/>
      <c r="I21" s="152"/>
      <c r="J21" s="124">
        <f t="shared" si="9"/>
        <v>0</v>
      </c>
      <c r="K21" s="122"/>
      <c r="L21" s="122"/>
      <c r="M21" s="122"/>
      <c r="N21" s="122"/>
      <c r="O21" s="123"/>
      <c r="P21" s="122"/>
      <c r="Q21" s="123"/>
      <c r="S21" s="125" t="str">
        <f t="shared" si="10"/>
        <v/>
      </c>
      <c r="T21" s="147"/>
      <c r="U21" s="127" t="e">
        <f t="shared" si="7"/>
        <v>#DIV/0!</v>
      </c>
      <c r="V21" s="139"/>
      <c r="W21" s="35" t="e">
        <f t="shared" si="11"/>
        <v>#VALUE!</v>
      </c>
      <c r="Y21" s="360"/>
      <c r="Z21" s="360"/>
      <c r="AG21" s="359" t="s">
        <v>1606</v>
      </c>
      <c r="AH21" s="359"/>
      <c r="AI21" s="359"/>
      <c r="AJ21" s="359"/>
      <c r="AK21" s="359"/>
      <c r="AL21" s="359"/>
      <c r="AM21" s="359"/>
    </row>
    <row r="22" spans="2:39" ht="51" customHeight="1" x14ac:dyDescent="0.25">
      <c r="B22" s="288">
        <v>3</v>
      </c>
      <c r="C22" s="141" t="s">
        <v>255</v>
      </c>
      <c r="D22" s="176"/>
      <c r="E22" s="266" t="s">
        <v>256</v>
      </c>
      <c r="F22" s="263"/>
      <c r="G22" s="267"/>
      <c r="H22" s="115"/>
      <c r="I22" s="124">
        <f>SUM(K22:P22)</f>
        <v>0</v>
      </c>
      <c r="J22" s="124">
        <f t="shared" si="9"/>
        <v>0</v>
      </c>
      <c r="K22" s="122"/>
      <c r="L22" s="122"/>
      <c r="M22" s="122"/>
      <c r="N22" s="122"/>
      <c r="O22" s="123"/>
      <c r="P22" s="122"/>
      <c r="Q22" s="123"/>
      <c r="S22" s="125" t="str">
        <f t="shared" si="10"/>
        <v/>
      </c>
      <c r="T22" s="147" t="e">
        <f>1/$I$29</f>
        <v>#DIV/0!</v>
      </c>
      <c r="U22" s="127" t="e">
        <f t="shared" si="7"/>
        <v>#DIV/0!</v>
      </c>
      <c r="V22" s="139" t="e">
        <f>IF(Q22=1,0,S22*T22)</f>
        <v>#VALUE!</v>
      </c>
      <c r="W22" s="35" t="e">
        <f t="shared" si="11"/>
        <v>#VALUE!</v>
      </c>
      <c r="Y22" s="360"/>
      <c r="Z22" s="360"/>
      <c r="AG22" s="332"/>
      <c r="AH22" s="332"/>
      <c r="AI22" s="332"/>
      <c r="AJ22" s="332"/>
      <c r="AK22" s="332"/>
      <c r="AL22" s="332"/>
      <c r="AM22" s="332"/>
    </row>
    <row r="23" spans="2:39" ht="48.75" customHeight="1" x14ac:dyDescent="0.25">
      <c r="B23" s="288">
        <v>4</v>
      </c>
      <c r="C23" s="141" t="s">
        <v>257</v>
      </c>
      <c r="D23" s="176"/>
      <c r="E23" s="266" t="s">
        <v>258</v>
      </c>
      <c r="F23" s="263"/>
      <c r="G23" s="234" t="s">
        <v>259</v>
      </c>
      <c r="H23" s="115"/>
      <c r="I23" s="124">
        <f>SUM(K23:P23)</f>
        <v>0</v>
      </c>
      <c r="J23" s="124">
        <f t="shared" si="9"/>
        <v>0</v>
      </c>
      <c r="K23" s="122"/>
      <c r="L23" s="122"/>
      <c r="M23" s="122"/>
      <c r="N23" s="122"/>
      <c r="O23" s="184"/>
      <c r="P23" s="122"/>
      <c r="Q23" s="123"/>
      <c r="S23" s="125" t="str">
        <f t="shared" si="10"/>
        <v/>
      </c>
      <c r="T23" s="147" t="e">
        <f>1/$I$29</f>
        <v>#DIV/0!</v>
      </c>
      <c r="U23" s="127" t="e">
        <f t="shared" si="7"/>
        <v>#DIV/0!</v>
      </c>
      <c r="V23" s="139" t="e">
        <f>IF(Q23=1,0,S23*T23)</f>
        <v>#VALUE!</v>
      </c>
      <c r="W23" s="35" t="e">
        <f t="shared" si="11"/>
        <v>#VALUE!</v>
      </c>
      <c r="Y23" s="360"/>
      <c r="Z23" s="360"/>
      <c r="AG23" s="359" t="s">
        <v>1607</v>
      </c>
      <c r="AH23" s="359"/>
      <c r="AI23" s="359"/>
      <c r="AJ23" s="359"/>
      <c r="AK23" s="359"/>
      <c r="AL23" s="359"/>
      <c r="AM23" s="359"/>
    </row>
    <row r="24" spans="2:39" ht="68.25" customHeight="1" x14ac:dyDescent="0.25">
      <c r="B24" s="288">
        <v>5</v>
      </c>
      <c r="C24" s="141" t="s">
        <v>260</v>
      </c>
      <c r="D24" s="176"/>
      <c r="E24" s="266" t="s">
        <v>261</v>
      </c>
      <c r="F24" s="263"/>
      <c r="G24" s="234" t="s">
        <v>262</v>
      </c>
      <c r="H24" s="115"/>
      <c r="I24" s="124">
        <f>SUM(K24:P24)</f>
        <v>0</v>
      </c>
      <c r="J24" s="124">
        <f t="shared" si="9"/>
        <v>0</v>
      </c>
      <c r="K24" s="122"/>
      <c r="L24" s="122"/>
      <c r="M24" s="122"/>
      <c r="N24" s="122"/>
      <c r="O24" s="123"/>
      <c r="P24" s="122"/>
      <c r="Q24" s="123"/>
      <c r="S24" s="125" t="str">
        <f t="shared" si="10"/>
        <v/>
      </c>
      <c r="T24" s="147" t="e">
        <f>1/$I$29</f>
        <v>#DIV/0!</v>
      </c>
      <c r="U24" s="127" t="e">
        <f t="shared" si="7"/>
        <v>#DIV/0!</v>
      </c>
      <c r="V24" s="139" t="e">
        <f>IF(Q24=1,0,S24*T24)</f>
        <v>#VALUE!</v>
      </c>
      <c r="W24" s="35" t="e">
        <f t="shared" si="11"/>
        <v>#VALUE!</v>
      </c>
      <c r="Y24" s="360"/>
      <c r="Z24" s="360"/>
      <c r="AG24" s="359" t="s">
        <v>1608</v>
      </c>
      <c r="AH24" s="359"/>
      <c r="AI24" s="359"/>
      <c r="AJ24" s="359"/>
      <c r="AK24" s="359"/>
      <c r="AL24" s="359"/>
      <c r="AM24" s="359"/>
    </row>
    <row r="25" spans="2:39" ht="51" customHeight="1" x14ac:dyDescent="0.25">
      <c r="B25" s="288">
        <v>6</v>
      </c>
      <c r="C25" s="141" t="s">
        <v>263</v>
      </c>
      <c r="D25" s="176"/>
      <c r="E25" s="266" t="s">
        <v>264</v>
      </c>
      <c r="F25" s="263"/>
      <c r="G25" s="267"/>
      <c r="H25" s="115"/>
      <c r="I25" s="124">
        <f>SUM(K25:P25)</f>
        <v>0</v>
      </c>
      <c r="J25" s="124">
        <f t="shared" si="9"/>
        <v>0</v>
      </c>
      <c r="K25" s="122"/>
      <c r="L25" s="122"/>
      <c r="M25" s="122"/>
      <c r="N25" s="122"/>
      <c r="O25" s="123"/>
      <c r="P25" s="122"/>
      <c r="Q25" s="123"/>
      <c r="S25" s="125" t="str">
        <f t="shared" si="10"/>
        <v/>
      </c>
      <c r="T25" s="147" t="e">
        <f>1/$I$29</f>
        <v>#DIV/0!</v>
      </c>
      <c r="U25" s="127" t="e">
        <f t="shared" si="7"/>
        <v>#DIV/0!</v>
      </c>
      <c r="V25" s="139" t="e">
        <f>IF(Q25=1,0,S25*T25)</f>
        <v>#VALUE!</v>
      </c>
      <c r="W25" s="35" t="e">
        <f t="shared" si="11"/>
        <v>#VALUE!</v>
      </c>
      <c r="Y25" s="360"/>
      <c r="Z25" s="360"/>
      <c r="AG25" s="359" t="s">
        <v>1609</v>
      </c>
      <c r="AH25" s="359"/>
      <c r="AI25" s="359"/>
      <c r="AJ25" s="359"/>
      <c r="AK25" s="359"/>
      <c r="AL25" s="359"/>
      <c r="AM25" s="359"/>
    </row>
    <row r="26" spans="2:39" ht="45.75" customHeight="1" x14ac:dyDescent="0.25">
      <c r="B26" s="288" t="s">
        <v>265</v>
      </c>
      <c r="C26" s="142" t="s">
        <v>266</v>
      </c>
      <c r="D26" s="176"/>
      <c r="E26" s="266" t="s">
        <v>267</v>
      </c>
      <c r="F26" s="263"/>
      <c r="G26" s="234" t="s">
        <v>268</v>
      </c>
      <c r="H26" s="115"/>
      <c r="I26" s="152"/>
      <c r="J26" s="124">
        <f t="shared" si="9"/>
        <v>0</v>
      </c>
      <c r="K26" s="122"/>
      <c r="L26" s="122"/>
      <c r="M26" s="122"/>
      <c r="N26" s="122"/>
      <c r="O26" s="123"/>
      <c r="P26" s="122"/>
      <c r="Q26" s="123"/>
      <c r="S26" s="125" t="str">
        <f t="shared" si="10"/>
        <v/>
      </c>
      <c r="T26" s="147"/>
      <c r="U26" s="127" t="e">
        <f t="shared" si="7"/>
        <v>#DIV/0!</v>
      </c>
      <c r="V26" s="139"/>
      <c r="W26" s="35" t="e">
        <f t="shared" si="11"/>
        <v>#VALUE!</v>
      </c>
      <c r="Y26" s="360"/>
      <c r="Z26" s="360"/>
      <c r="AG26" s="359" t="s">
        <v>1610</v>
      </c>
      <c r="AH26" s="359"/>
      <c r="AI26" s="359"/>
      <c r="AJ26" s="359"/>
      <c r="AK26" s="359"/>
      <c r="AL26" s="359"/>
      <c r="AM26" s="359"/>
    </row>
    <row r="27" spans="2:39" ht="45.75" customHeight="1" x14ac:dyDescent="0.25">
      <c r="B27" s="288" t="s">
        <v>269</v>
      </c>
      <c r="C27" s="143" t="s">
        <v>270</v>
      </c>
      <c r="D27" s="176"/>
      <c r="E27" s="266" t="s">
        <v>271</v>
      </c>
      <c r="F27" s="263"/>
      <c r="G27" s="234" t="s">
        <v>272</v>
      </c>
      <c r="H27" s="115"/>
      <c r="I27" s="152"/>
      <c r="J27" s="124">
        <f t="shared" si="9"/>
        <v>0</v>
      </c>
      <c r="K27" s="122"/>
      <c r="L27" s="122"/>
      <c r="M27" s="122"/>
      <c r="N27" s="122"/>
      <c r="O27" s="123"/>
      <c r="P27" s="122"/>
      <c r="Q27" s="123"/>
      <c r="S27" s="125" t="str">
        <f t="shared" si="10"/>
        <v/>
      </c>
      <c r="T27" s="147"/>
      <c r="U27" s="127" t="e">
        <f t="shared" si="7"/>
        <v>#DIV/0!</v>
      </c>
      <c r="V27" s="139"/>
      <c r="W27" s="35" t="e">
        <f t="shared" si="11"/>
        <v>#VALUE!</v>
      </c>
      <c r="Y27" s="360"/>
      <c r="Z27" s="360"/>
      <c r="AG27" s="359" t="s">
        <v>1611</v>
      </c>
      <c r="AH27" s="359"/>
      <c r="AI27" s="359"/>
      <c r="AJ27" s="359"/>
      <c r="AK27" s="359"/>
      <c r="AL27" s="359"/>
      <c r="AM27" s="359"/>
    </row>
    <row r="28" spans="2:39" ht="43.5" customHeight="1" x14ac:dyDescent="0.25">
      <c r="B28" s="288" t="s">
        <v>273</v>
      </c>
      <c r="C28" s="144" t="s">
        <v>274</v>
      </c>
      <c r="D28" s="176"/>
      <c r="E28" s="266" t="s">
        <v>275</v>
      </c>
      <c r="F28" s="263"/>
      <c r="G28" s="234" t="s">
        <v>276</v>
      </c>
      <c r="H28" s="126"/>
      <c r="I28" s="152"/>
      <c r="J28" s="124">
        <f t="shared" si="9"/>
        <v>0</v>
      </c>
      <c r="K28" s="122"/>
      <c r="L28" s="122"/>
      <c r="M28" s="122"/>
      <c r="N28" s="122"/>
      <c r="O28" s="123"/>
      <c r="P28" s="122"/>
      <c r="Q28" s="123"/>
      <c r="S28" s="125" t="str">
        <f t="shared" si="10"/>
        <v/>
      </c>
      <c r="T28" s="147"/>
      <c r="U28" s="127" t="e">
        <f t="shared" si="7"/>
        <v>#DIV/0!</v>
      </c>
      <c r="V28" s="139"/>
      <c r="W28" s="35" t="e">
        <f t="shared" si="11"/>
        <v>#VALUE!</v>
      </c>
      <c r="Y28" s="360"/>
      <c r="Z28" s="360"/>
      <c r="AG28" s="359" t="s">
        <v>1612</v>
      </c>
      <c r="AH28" s="359"/>
      <c r="AI28" s="359"/>
      <c r="AJ28" s="359"/>
      <c r="AK28" s="359"/>
      <c r="AL28" s="359"/>
      <c r="AM28" s="359"/>
    </row>
    <row r="29" spans="2:39" x14ac:dyDescent="0.25">
      <c r="C29" s="152"/>
      <c r="D29" s="178"/>
      <c r="E29" s="178"/>
      <c r="F29" s="178"/>
      <c r="G29" s="178"/>
      <c r="I29" s="150">
        <f>SUM(I10:I28)</f>
        <v>0</v>
      </c>
      <c r="J29" s="181">
        <f>SUM(J10:J28)</f>
        <v>0</v>
      </c>
      <c r="V29" s="171" t="e">
        <f>SUM(V10:V25)</f>
        <v>#VALUE!</v>
      </c>
      <c r="W29" s="171" t="e">
        <f>SUM(W10:W28)</f>
        <v>#VALUE!</v>
      </c>
      <c r="Y29" s="167"/>
      <c r="Z29" s="167"/>
      <c r="AG29" s="332"/>
      <c r="AH29" s="332"/>
      <c r="AI29" s="332"/>
      <c r="AJ29" s="332"/>
      <c r="AK29" s="332"/>
      <c r="AL29" s="332"/>
      <c r="AM29" s="332"/>
    </row>
    <row r="30" spans="2:39" x14ac:dyDescent="0.25">
      <c r="C30" s="152"/>
      <c r="D30" s="152"/>
      <c r="E30" s="152"/>
      <c r="F30" s="152"/>
      <c r="G30" s="152"/>
      <c r="R30" s="118" t="s">
        <v>277</v>
      </c>
      <c r="S30" s="129">
        <f>SUMIF(I29,6-V32,V29)</f>
        <v>0</v>
      </c>
      <c r="W30"/>
      <c r="Y30" s="167"/>
      <c r="Z30" s="167"/>
    </row>
    <row r="31" spans="2:39" x14ac:dyDescent="0.25">
      <c r="C31" s="152"/>
      <c r="D31" s="152"/>
      <c r="E31" s="152"/>
      <c r="F31" s="152"/>
      <c r="G31" s="152"/>
      <c r="R31" s="118" t="s">
        <v>278</v>
      </c>
      <c r="S31" s="129">
        <f>SUMIF(J29,19-V33,W29)</f>
        <v>0</v>
      </c>
      <c r="X31" s="128"/>
      <c r="Y31"/>
      <c r="Z31"/>
    </row>
    <row r="32" spans="2:39" x14ac:dyDescent="0.25">
      <c r="C32" s="152"/>
      <c r="D32" s="152"/>
      <c r="E32" s="152"/>
      <c r="F32" s="152"/>
      <c r="G32" s="152"/>
      <c r="U32" s="150" t="s">
        <v>285</v>
      </c>
      <c r="V32" s="150">
        <f>SUM(Q10,Q12,Q22:Q25)</f>
        <v>0</v>
      </c>
      <c r="X32" s="128"/>
    </row>
    <row r="33" spans="3:32" x14ac:dyDescent="0.25">
      <c r="C33" s="152"/>
      <c r="D33" s="152"/>
      <c r="E33" s="152"/>
      <c r="F33" s="152"/>
      <c r="G33" s="152"/>
      <c r="U33" s="150" t="s">
        <v>286</v>
      </c>
      <c r="V33" s="150">
        <f>SUM(Q10:Q28)</f>
        <v>0</v>
      </c>
    </row>
    <row r="34" spans="3:32" ht="13.5" customHeight="1" x14ac:dyDescent="0.25">
      <c r="C34" s="152"/>
      <c r="D34" s="152"/>
      <c r="E34" s="152"/>
      <c r="F34" s="152"/>
      <c r="G34" s="152"/>
    </row>
    <row r="35" spans="3:32" x14ac:dyDescent="0.25">
      <c r="C35" s="152"/>
      <c r="D35" s="152"/>
      <c r="E35" s="152"/>
      <c r="F35" s="152"/>
      <c r="G35" s="152"/>
    </row>
    <row r="42" spans="3:32" ht="22.5" customHeight="1" x14ac:dyDescent="0.25">
      <c r="AA42" s="151"/>
      <c r="AB42" s="151"/>
      <c r="AC42" s="151"/>
    </row>
    <row r="44" spans="3:32" ht="15" customHeight="1" x14ac:dyDescent="0.25">
      <c r="AA44" s="151"/>
      <c r="AB44" s="151"/>
      <c r="AC44" s="151"/>
      <c r="AD44" s="151"/>
      <c r="AE44" s="151"/>
      <c r="AF44" s="151"/>
    </row>
  </sheetData>
  <sheetProtection formatCells="0" formatColumns="0" formatRows="0" insertColumns="0" insertRows="0" insertHyperlinks="0" deleteColumns="0" deleteRows="0" sort="0" autoFilter="0" pivotTables="0"/>
  <mergeCells count="47">
    <mergeCell ref="Y17:Z17"/>
    <mergeCell ref="C6:R6"/>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AG20:AM20"/>
    <mergeCell ref="AG28:AM28"/>
    <mergeCell ref="AG21:AM21"/>
    <mergeCell ref="AG26:AM26"/>
    <mergeCell ref="AG25:AM25"/>
    <mergeCell ref="AG27:AM27"/>
    <mergeCell ref="AG23:AM23"/>
    <mergeCell ref="AG24:AM24"/>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Y11:Z11"/>
    <mergeCell ref="Y12:Z12"/>
    <mergeCell ref="AG7:AM8"/>
    <mergeCell ref="AG10:AM10"/>
    <mergeCell ref="B1:Z1"/>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5.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2.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4.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5.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6.xml><?xml version="1.0" encoding="utf-8"?>
<ds:datastoreItem xmlns:ds="http://schemas.openxmlformats.org/officeDocument/2006/customXml" ds:itemID="{C9053258-AB1D-4C95-ADB6-2E3B627DEA39}">
  <ds:schemaRefs>
    <ds:schemaRef ds:uri="http://schemas.microsoft.com/sharepoint/events"/>
  </ds:schemaRefs>
</ds:datastoreItem>
</file>

<file path=customXml/itemProps7.xml><?xml version="1.0" encoding="utf-8"?>
<ds:datastoreItem xmlns:ds="http://schemas.openxmlformats.org/officeDocument/2006/customXml" ds:itemID="{B0098D88-FCAD-4526-B5B0-9BE2F409519E}">
  <ds:schemaRefs>
    <ds:schemaRef ds:uri="http://schemas.microsoft.com/office/2006/metadata/longPropertie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Introducción</vt:lpstr>
      <vt:lpstr>Marco</vt:lpstr>
      <vt:lpstr>D1</vt:lpstr>
      <vt:lpstr>D2</vt:lpstr>
      <vt:lpstr>D3</vt:lpstr>
      <vt:lpstr>D4</vt:lpstr>
      <vt:lpstr>D5</vt:lpstr>
      <vt:lpstr>D6</vt:lpstr>
      <vt:lpstr>D7</vt:lpstr>
      <vt:lpstr>Resumen</vt:lpstr>
      <vt:lpstr>Descripción de los BSI y CSI</vt:lpstr>
      <vt:lpstr>Figures</vt:lpstr>
      <vt:lpstr>Marco de la OMS</vt:lpstr>
      <vt:lpstr>'D1'!Print_Area</vt:lpstr>
      <vt:lpstr>'D2'!Print_Area</vt:lpstr>
      <vt:lpstr>'D3'!Print_Area</vt:lpstr>
      <vt:lpstr>'D4'!Print_Area</vt:lpstr>
      <vt:lpstr>'D5'!Print_Area</vt:lpstr>
      <vt:lpstr>'D6'!Print_Area</vt:lpstr>
      <vt:lpstr>'D7'!Print_Area</vt:lpstr>
      <vt:lpstr>'Descripción de los BSI y CSI'!Print_Area</vt:lpstr>
      <vt:lpstr>Introducción!Print_Area</vt:lpstr>
      <vt:lpstr>Marco!Print_Area</vt:lpstr>
      <vt:lpstr>'Marco de la OMS'!Print_Area</vt:lpstr>
      <vt:lpstr>Resumen!Print_Area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2019-01-18T12:20:47.0000000Z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y fmtid="{D5CDD505-2E9C-101B-9397-08002B2CF9AE}" pid="18" name="JobId">
    <vt:lpwstr>00bc4996-49ad-446d-b3b3-a99200ec4765</vt:lpwstr>
  </property>
</Properties>
</file>