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6.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7.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8.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9.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10.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11.xml" ContentType="application/vnd.openxmlformats-officedocument.drawing+xml"/>
  <Override PartName="/xl/charts/chart3.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Projects\eCdT_jobs\post-processing\Cherazade\2019\ECDC 8664\"/>
    </mc:Choice>
  </mc:AlternateContent>
  <bookViews>
    <workbookView xWindow="2295" yWindow="135" windowWidth="10545" windowHeight="7725" tabRatio="781" firstSheet="4" activeTab="4"/>
  </bookViews>
  <sheets>
    <sheet name="11" sheetId="18" state="hidden" r:id="rId1"/>
    <sheet name="1" sheetId="14" state="hidden" r:id="rId2"/>
    <sheet name="2" sheetId="15" state="hidden" r:id="rId3"/>
    <sheet name="3" sheetId="17" state="hidden" r:id="rId4"/>
    <sheet name="Johdanto" sheetId="79" r:id="rId5"/>
    <sheet name="Kehys" sheetId="81" r:id="rId6"/>
    <sheet name="A1" sheetId="73" r:id="rId7"/>
    <sheet name="A2" sheetId="74" r:id="rId8"/>
    <sheet name="A3" sheetId="75" r:id="rId9"/>
    <sheet name="A4" sheetId="70" r:id="rId10"/>
    <sheet name="A5" sheetId="76" r:id="rId11"/>
    <sheet name="A6" sheetId="78" r:id="rId12"/>
    <sheet name="A7" sheetId="77" r:id="rId13"/>
    <sheet name="Yhteenveto" sheetId="27" r:id="rId14"/>
    <sheet name="Overview BSI &amp; CSI" sheetId="85" r:id="rId15"/>
    <sheet name="Figures" sheetId="56" state="hidden" r:id="rId16"/>
    <sheet name="WHO-kehys" sheetId="84" r:id="rId17"/>
  </sheets>
  <definedNames>
    <definedName name="_xlnm.Print_Area" localSheetId="6">'A1'!$A$1:$AF$52</definedName>
    <definedName name="_xlnm.Print_Area" localSheetId="7">'A2'!$A$1:$AG$27</definedName>
    <definedName name="_xlnm.Print_Area" localSheetId="8">'A3'!$A$1:$AE$33</definedName>
    <definedName name="_xlnm.Print_Area" localSheetId="9">'A4'!$A$1:$AG$31</definedName>
    <definedName name="_xlnm.Print_Area" localSheetId="10">'A5'!$A$1:$AG$65</definedName>
    <definedName name="_xlnm.Print_Area" localSheetId="11">'A6'!$A$1:$AF$22</definedName>
    <definedName name="_xlnm.Print_Area" localSheetId="12">'A7'!$A$1:$AF$19</definedName>
    <definedName name="_xlnm.Print_Area" localSheetId="4">Johdanto!$A$1:$D$18</definedName>
    <definedName name="_xlnm.Print_Area" localSheetId="5">Kehys!$A$1:$G$24</definedName>
    <definedName name="_xlnm.Print_Area" localSheetId="14">'Overview BSI &amp; CSI'!$A$1:$E$140</definedName>
    <definedName name="_xlnm.Print_Area" localSheetId="16">'WHO-kehys'!$A$1:$J$56</definedName>
    <definedName name="_xlnm.Print_Area" localSheetId="13">Yhteenveto!$A$1:$J$135</definedName>
    <definedName name="s">#REF!</definedName>
  </definedNames>
  <calcPr calcId="162913"/>
</workbook>
</file>

<file path=xl/calcChain.xml><?xml version="1.0" encoding="utf-8"?>
<calcChain xmlns="http://schemas.openxmlformats.org/spreadsheetml/2006/main">
  <c r="G19" i="81" l="1"/>
  <c r="I126" i="27"/>
  <c r="I125" i="27"/>
  <c r="I117" i="27"/>
  <c r="I106" i="27"/>
  <c r="I98" i="27"/>
  <c r="I81" i="27"/>
  <c r="H33" i="27"/>
  <c r="H32" i="27"/>
  <c r="U19" i="77"/>
  <c r="U18" i="77"/>
  <c r="S16" i="77" s="1"/>
  <c r="G29" i="27" s="1"/>
  <c r="G40" i="27" s="1"/>
  <c r="I16" i="77"/>
  <c r="T10" i="77" s="1"/>
  <c r="V10" i="77" s="1"/>
  <c r="V16" i="77" s="1"/>
  <c r="S14" i="77"/>
  <c r="J14" i="77"/>
  <c r="S13" i="77"/>
  <c r="J13" i="77"/>
  <c r="J16" i="77" s="1"/>
  <c r="S12" i="77"/>
  <c r="J12" i="77"/>
  <c r="I12" i="77"/>
  <c r="S11" i="77"/>
  <c r="J11" i="77"/>
  <c r="I11" i="77"/>
  <c r="S10" i="77"/>
  <c r="J10" i="77"/>
  <c r="I10" i="77"/>
  <c r="V22" i="78"/>
  <c r="V21" i="78"/>
  <c r="S19" i="78" s="1"/>
  <c r="G25" i="27" s="1"/>
  <c r="G39" i="27" s="1"/>
  <c r="S17" i="78"/>
  <c r="J17" i="78"/>
  <c r="I17" i="78"/>
  <c r="S16" i="78"/>
  <c r="J16" i="78"/>
  <c r="S15" i="78"/>
  <c r="J15" i="78"/>
  <c r="S14" i="78"/>
  <c r="J14" i="78"/>
  <c r="S13" i="78"/>
  <c r="J13" i="78"/>
  <c r="S12" i="78"/>
  <c r="J12" i="78"/>
  <c r="I12" i="78"/>
  <c r="S11" i="78"/>
  <c r="J11" i="78"/>
  <c r="S10" i="78"/>
  <c r="J10" i="78"/>
  <c r="J19" i="78" s="1"/>
  <c r="I10" i="78"/>
  <c r="I19" i="78" s="1"/>
  <c r="W65" i="76"/>
  <c r="T63" i="76" s="1"/>
  <c r="G22" i="27" s="1"/>
  <c r="G50" i="27" s="1"/>
  <c r="W64" i="76"/>
  <c r="T62" i="76" s="1"/>
  <c r="G21" i="27" s="1"/>
  <c r="G38" i="27" s="1"/>
  <c r="T60" i="76"/>
  <c r="K60" i="76"/>
  <c r="T59" i="76"/>
  <c r="K59" i="76"/>
  <c r="T58" i="76"/>
  <c r="K58" i="76"/>
  <c r="T57" i="76"/>
  <c r="K57" i="76"/>
  <c r="T56" i="76"/>
  <c r="K56" i="76"/>
  <c r="T55" i="76"/>
  <c r="K55" i="76"/>
  <c r="T54" i="76"/>
  <c r="K54" i="76"/>
  <c r="J54" i="76"/>
  <c r="T53" i="76"/>
  <c r="I130" i="27" s="1"/>
  <c r="K53" i="76"/>
  <c r="T52" i="76"/>
  <c r="K52" i="76"/>
  <c r="T51" i="76"/>
  <c r="I131" i="27" s="1"/>
  <c r="K51" i="76"/>
  <c r="J51" i="76"/>
  <c r="T50" i="76"/>
  <c r="K50" i="76"/>
  <c r="T49" i="76"/>
  <c r="K49" i="76"/>
  <c r="T48" i="76"/>
  <c r="K48" i="76"/>
  <c r="J48" i="76"/>
  <c r="T47" i="76"/>
  <c r="K47" i="76"/>
  <c r="T46" i="76"/>
  <c r="K46" i="76"/>
  <c r="T45" i="76"/>
  <c r="K45" i="76"/>
  <c r="T44" i="76"/>
  <c r="K44" i="76"/>
  <c r="T43" i="76"/>
  <c r="K43" i="76"/>
  <c r="T42" i="76"/>
  <c r="I105" i="27" s="1"/>
  <c r="K42" i="76"/>
  <c r="T41" i="76"/>
  <c r="K41" i="76"/>
  <c r="J41" i="76"/>
  <c r="T40" i="76"/>
  <c r="K40" i="76"/>
  <c r="T39" i="76"/>
  <c r="K39" i="76"/>
  <c r="T38" i="76"/>
  <c r="K38" i="76"/>
  <c r="T37" i="76"/>
  <c r="K37" i="76"/>
  <c r="T36" i="76"/>
  <c r="K36" i="76"/>
  <c r="T35" i="76"/>
  <c r="K35" i="76"/>
  <c r="T34" i="76"/>
  <c r="K34" i="76"/>
  <c r="I10" i="76" s="1"/>
  <c r="J34" i="76"/>
  <c r="T33" i="76"/>
  <c r="K33" i="76"/>
  <c r="T32" i="76"/>
  <c r="K32" i="76"/>
  <c r="T31" i="76"/>
  <c r="K31" i="76"/>
  <c r="T30" i="76"/>
  <c r="I85" i="27" s="1"/>
  <c r="K30" i="76"/>
  <c r="T29" i="76"/>
  <c r="K29" i="76"/>
  <c r="T28" i="76"/>
  <c r="I119" i="27" s="1"/>
  <c r="K28" i="76"/>
  <c r="T27" i="76"/>
  <c r="K27" i="76"/>
  <c r="T26" i="76"/>
  <c r="K26" i="76"/>
  <c r="J26" i="76"/>
  <c r="T25" i="76"/>
  <c r="K25" i="76"/>
  <c r="J25" i="76"/>
  <c r="T24" i="76"/>
  <c r="I129" i="27" s="1"/>
  <c r="K24" i="76"/>
  <c r="T23" i="76"/>
  <c r="K23" i="76"/>
  <c r="T22" i="76"/>
  <c r="I124" i="27" s="1"/>
  <c r="K22" i="76"/>
  <c r="T21" i="76"/>
  <c r="K21" i="76"/>
  <c r="T20" i="76"/>
  <c r="I123" i="27" s="1"/>
  <c r="K20" i="76"/>
  <c r="T19" i="76"/>
  <c r="K19" i="76"/>
  <c r="T18" i="76"/>
  <c r="K18" i="76"/>
  <c r="T17" i="76"/>
  <c r="K17" i="76"/>
  <c r="J17" i="76"/>
  <c r="T16" i="76"/>
  <c r="I114" i="27" s="1"/>
  <c r="K16" i="76"/>
  <c r="J16" i="76"/>
  <c r="T15" i="76"/>
  <c r="K15" i="76"/>
  <c r="T14" i="76"/>
  <c r="K14" i="76"/>
  <c r="J14" i="76"/>
  <c r="T13" i="76"/>
  <c r="K13" i="76"/>
  <c r="T12" i="76"/>
  <c r="K12" i="76"/>
  <c r="J12" i="76"/>
  <c r="T11" i="76"/>
  <c r="K11" i="76"/>
  <c r="T10" i="76"/>
  <c r="K10" i="76"/>
  <c r="K62" i="76" s="1"/>
  <c r="J10" i="76"/>
  <c r="J62" i="76" s="1"/>
  <c r="W32" i="70"/>
  <c r="T29" i="70" s="1"/>
  <c r="G18" i="27" s="1"/>
  <c r="G49" i="27" s="1"/>
  <c r="W31" i="70"/>
  <c r="T28" i="70" s="1"/>
  <c r="G17" i="27" s="1"/>
  <c r="G37" i="27" s="1"/>
  <c r="T26" i="70"/>
  <c r="K26" i="70"/>
  <c r="T25" i="70"/>
  <c r="K25" i="70"/>
  <c r="T24" i="70"/>
  <c r="K24" i="70"/>
  <c r="T23" i="70"/>
  <c r="K23" i="70"/>
  <c r="T22" i="70"/>
  <c r="K22" i="70"/>
  <c r="T21" i="70"/>
  <c r="K21" i="70"/>
  <c r="T20" i="70"/>
  <c r="K20" i="70"/>
  <c r="T19" i="70"/>
  <c r="K19" i="70"/>
  <c r="J19" i="70"/>
  <c r="T18" i="70"/>
  <c r="K18" i="70"/>
  <c r="T17" i="70"/>
  <c r="K17" i="70"/>
  <c r="T16" i="70"/>
  <c r="K16" i="70"/>
  <c r="T15" i="70"/>
  <c r="K15" i="70"/>
  <c r="T14" i="70"/>
  <c r="K14" i="70"/>
  <c r="T13" i="70"/>
  <c r="K13" i="70"/>
  <c r="T12" i="70"/>
  <c r="K12" i="70"/>
  <c r="T11" i="70"/>
  <c r="K11" i="70"/>
  <c r="K28" i="70" s="1"/>
  <c r="J11" i="70"/>
  <c r="T10" i="70"/>
  <c r="K10" i="70"/>
  <c r="J10" i="70"/>
  <c r="J28" i="70" s="1"/>
  <c r="V33" i="75"/>
  <c r="V32" i="75"/>
  <c r="S28" i="75"/>
  <c r="I103" i="27" s="1"/>
  <c r="J28" i="75"/>
  <c r="S27" i="75"/>
  <c r="I100" i="27" s="1"/>
  <c r="J27" i="75"/>
  <c r="S26" i="75"/>
  <c r="J26" i="75"/>
  <c r="S25" i="75"/>
  <c r="J25" i="75"/>
  <c r="I25" i="75"/>
  <c r="S24" i="75"/>
  <c r="J24" i="75"/>
  <c r="I24" i="75"/>
  <c r="S23" i="75"/>
  <c r="I102" i="27" s="1"/>
  <c r="J23" i="75"/>
  <c r="I23" i="75"/>
  <c r="S22" i="75"/>
  <c r="J22" i="75"/>
  <c r="I22" i="75"/>
  <c r="S21" i="75"/>
  <c r="J21" i="75"/>
  <c r="S20" i="75"/>
  <c r="J20" i="75"/>
  <c r="S19" i="75"/>
  <c r="J19" i="75"/>
  <c r="S18" i="75"/>
  <c r="J18" i="75"/>
  <c r="S17" i="75"/>
  <c r="J17" i="75"/>
  <c r="S16" i="75"/>
  <c r="J16" i="75"/>
  <c r="S15" i="75"/>
  <c r="J15" i="75"/>
  <c r="S14" i="75"/>
  <c r="J14" i="75"/>
  <c r="S13" i="75"/>
  <c r="J13" i="75"/>
  <c r="S12" i="75"/>
  <c r="I97" i="27" s="1"/>
  <c r="J12" i="75"/>
  <c r="I12" i="75"/>
  <c r="S11" i="75"/>
  <c r="J11" i="75"/>
  <c r="S10" i="75"/>
  <c r="I96" i="27" s="1"/>
  <c r="J10" i="75"/>
  <c r="J29" i="75" s="1"/>
  <c r="I10" i="75"/>
  <c r="I29" i="75" s="1"/>
  <c r="W28" i="74"/>
  <c r="W27" i="74"/>
  <c r="T22" i="74"/>
  <c r="K22" i="74"/>
  <c r="J22" i="74"/>
  <c r="T21" i="74"/>
  <c r="K21" i="74"/>
  <c r="J21" i="74"/>
  <c r="T20" i="74"/>
  <c r="K20" i="74"/>
  <c r="T19" i="74"/>
  <c r="K19" i="74"/>
  <c r="T18" i="74"/>
  <c r="K18" i="74"/>
  <c r="T17" i="74"/>
  <c r="K17" i="74"/>
  <c r="J17" i="74"/>
  <c r="T16" i="74"/>
  <c r="K16" i="74"/>
  <c r="T15" i="74"/>
  <c r="K15" i="74"/>
  <c r="J15" i="74"/>
  <c r="T14" i="74"/>
  <c r="K14" i="74"/>
  <c r="T13" i="74"/>
  <c r="K13" i="74"/>
  <c r="I10" i="74" s="1"/>
  <c r="J13" i="74"/>
  <c r="T12" i="74"/>
  <c r="K12" i="74"/>
  <c r="J12" i="74"/>
  <c r="T11" i="74"/>
  <c r="K11" i="74"/>
  <c r="J11" i="74"/>
  <c r="T10" i="74"/>
  <c r="K10" i="74"/>
  <c r="K27" i="74" s="1"/>
  <c r="J10" i="74"/>
  <c r="J27" i="74" s="1"/>
  <c r="X52" i="73"/>
  <c r="T50" i="73" s="1"/>
  <c r="G6" i="27" s="1"/>
  <c r="X51" i="73"/>
  <c r="T47" i="73"/>
  <c r="K47" i="73"/>
  <c r="T46" i="73"/>
  <c r="K46" i="73"/>
  <c r="T45" i="73"/>
  <c r="K45" i="73"/>
  <c r="T44" i="73"/>
  <c r="K44" i="73"/>
  <c r="T43" i="73"/>
  <c r="K43" i="73"/>
  <c r="T42" i="73"/>
  <c r="K42" i="73"/>
  <c r="T41" i="73"/>
  <c r="K41" i="73"/>
  <c r="T40" i="73"/>
  <c r="K40" i="73"/>
  <c r="T39" i="73"/>
  <c r="K39" i="73"/>
  <c r="T38" i="73"/>
  <c r="I122" i="27" s="1"/>
  <c r="K38" i="73"/>
  <c r="J38" i="73"/>
  <c r="T37" i="73"/>
  <c r="K37" i="73"/>
  <c r="J37" i="73"/>
  <c r="T36" i="73"/>
  <c r="K36" i="73"/>
  <c r="J36" i="73"/>
  <c r="T35" i="73"/>
  <c r="K35" i="73"/>
  <c r="J35" i="73"/>
  <c r="T34" i="73"/>
  <c r="K34" i="73"/>
  <c r="T33" i="73"/>
  <c r="I132" i="27" s="1"/>
  <c r="K33" i="73"/>
  <c r="T32" i="73"/>
  <c r="K32" i="73"/>
  <c r="J32" i="73"/>
  <c r="T31" i="73"/>
  <c r="K31" i="73"/>
  <c r="T30" i="73"/>
  <c r="K30" i="73"/>
  <c r="T29" i="73"/>
  <c r="I113" i="27" s="1"/>
  <c r="K29" i="73"/>
  <c r="J29" i="73"/>
  <c r="T28" i="73"/>
  <c r="K28" i="73"/>
  <c r="T27" i="73"/>
  <c r="K27" i="73"/>
  <c r="T26" i="73"/>
  <c r="K26" i="73"/>
  <c r="T25" i="73"/>
  <c r="K25" i="73"/>
  <c r="T24" i="73"/>
  <c r="I118" i="27" s="1"/>
  <c r="K24" i="73"/>
  <c r="J24" i="73"/>
  <c r="T23" i="73"/>
  <c r="K23" i="73"/>
  <c r="I10" i="73" s="1"/>
  <c r="T22" i="73"/>
  <c r="K22" i="73"/>
  <c r="J22" i="73"/>
  <c r="T21" i="73"/>
  <c r="K21" i="73"/>
  <c r="T20" i="73"/>
  <c r="K20" i="73"/>
  <c r="T19" i="73"/>
  <c r="K19" i="73"/>
  <c r="T18" i="73"/>
  <c r="K18" i="73"/>
  <c r="J18" i="73"/>
  <c r="T17" i="73"/>
  <c r="K17" i="73"/>
  <c r="T16" i="73"/>
  <c r="K16" i="73"/>
  <c r="J16" i="73"/>
  <c r="T15" i="73"/>
  <c r="K15" i="73"/>
  <c r="T14" i="73"/>
  <c r="K14" i="73"/>
  <c r="T13" i="73"/>
  <c r="I112" i="27" s="1"/>
  <c r="K13" i="73"/>
  <c r="T12" i="73"/>
  <c r="K12" i="73"/>
  <c r="J12" i="73"/>
  <c r="T11" i="73"/>
  <c r="K11" i="73"/>
  <c r="J11" i="73"/>
  <c r="J48" i="73" s="1"/>
  <c r="T10" i="73"/>
  <c r="K10" i="73"/>
  <c r="K48" i="73" s="1"/>
  <c r="J10" i="73"/>
  <c r="F19" i="81"/>
  <c r="T22" i="75" l="1"/>
  <c r="V22" i="75" s="1"/>
  <c r="T23" i="75"/>
  <c r="V23" i="75" s="1"/>
  <c r="T24" i="75"/>
  <c r="S30" i="75"/>
  <c r="G13" i="27" s="1"/>
  <c r="G36" i="27" s="1"/>
  <c r="T25" i="75"/>
  <c r="T12" i="75"/>
  <c r="T10" i="75"/>
  <c r="W16" i="78"/>
  <c r="W17" i="75"/>
  <c r="X14" i="76"/>
  <c r="T17" i="78"/>
  <c r="V17" i="78" s="1"/>
  <c r="T12" i="78"/>
  <c r="T10" i="78"/>
  <c r="V10" i="78" s="1"/>
  <c r="V19" i="78" s="1"/>
  <c r="W26" i="75"/>
  <c r="U10" i="77"/>
  <c r="W10" i="77" s="1"/>
  <c r="W16" i="77" s="1"/>
  <c r="U14" i="77"/>
  <c r="W14" i="77" s="1"/>
  <c r="U11" i="77"/>
  <c r="W11" i="77" s="1"/>
  <c r="U12" i="77"/>
  <c r="U13" i="77"/>
  <c r="W13" i="77" s="1"/>
  <c r="U23" i="75"/>
  <c r="W23" i="75" s="1"/>
  <c r="U11" i="75"/>
  <c r="W11" i="75" s="1"/>
  <c r="U22" i="75"/>
  <c r="W22" i="75" s="1"/>
  <c r="U27" i="75"/>
  <c r="W27" i="75" s="1"/>
  <c r="U24" i="75"/>
  <c r="W24" i="75" s="1"/>
  <c r="U20" i="75"/>
  <c r="W20" i="75" s="1"/>
  <c r="U18" i="75"/>
  <c r="W18" i="75" s="1"/>
  <c r="U16" i="75"/>
  <c r="W16" i="75" s="1"/>
  <c r="U14" i="75"/>
  <c r="W14" i="75" s="1"/>
  <c r="U25" i="75"/>
  <c r="U12" i="75"/>
  <c r="U28" i="75"/>
  <c r="U26" i="75"/>
  <c r="U21" i="75"/>
  <c r="U19" i="75"/>
  <c r="W19" i="75" s="1"/>
  <c r="U17" i="75"/>
  <c r="U15" i="75"/>
  <c r="U13" i="75"/>
  <c r="U10" i="75"/>
  <c r="S31" i="75"/>
  <c r="G14" i="27" s="1"/>
  <c r="G48" i="27" s="1"/>
  <c r="W13" i="75"/>
  <c r="W21" i="75"/>
  <c r="X14" i="70"/>
  <c r="V47" i="73"/>
  <c r="X47" i="73" s="1"/>
  <c r="V45" i="73"/>
  <c r="X45" i="73" s="1"/>
  <c r="V43" i="73"/>
  <c r="X43" i="73" s="1"/>
  <c r="V41" i="73"/>
  <c r="X41" i="73" s="1"/>
  <c r="V39" i="73"/>
  <c r="X39" i="73" s="1"/>
  <c r="V34" i="73"/>
  <c r="X34" i="73" s="1"/>
  <c r="V29" i="73"/>
  <c r="X29" i="73" s="1"/>
  <c r="V21" i="73"/>
  <c r="X21" i="73" s="1"/>
  <c r="V19" i="73"/>
  <c r="X19" i="73" s="1"/>
  <c r="V16" i="73"/>
  <c r="X16" i="73" s="1"/>
  <c r="V28" i="73"/>
  <c r="V32" i="73"/>
  <c r="X32" i="73" s="1"/>
  <c r="V10" i="73"/>
  <c r="X10" i="73" s="1"/>
  <c r="X48" i="73" s="1"/>
  <c r="V18" i="73"/>
  <c r="V13" i="73"/>
  <c r="V35" i="73"/>
  <c r="X35" i="73" s="1"/>
  <c r="V27" i="73"/>
  <c r="V25" i="73"/>
  <c r="V22" i="73"/>
  <c r="X22" i="73" s="1"/>
  <c r="V14" i="73"/>
  <c r="V11" i="73"/>
  <c r="X11" i="73" s="1"/>
  <c r="V17" i="73"/>
  <c r="V12" i="73"/>
  <c r="X12" i="73" s="1"/>
  <c r="V26" i="73"/>
  <c r="X26" i="73" s="1"/>
  <c r="V31" i="73"/>
  <c r="X31" i="73" s="1"/>
  <c r="V36" i="73"/>
  <c r="X36" i="73" s="1"/>
  <c r="V30" i="73"/>
  <c r="V24" i="73"/>
  <c r="X24" i="73" s="1"/>
  <c r="V46" i="73"/>
  <c r="X46" i="73" s="1"/>
  <c r="V44" i="73"/>
  <c r="V42" i="73"/>
  <c r="V40" i="73"/>
  <c r="X40" i="73" s="1"/>
  <c r="V37" i="73"/>
  <c r="V33" i="73"/>
  <c r="V20" i="73"/>
  <c r="V15" i="73"/>
  <c r="X15" i="73" s="1"/>
  <c r="V38" i="73"/>
  <c r="V23" i="73"/>
  <c r="X23" i="73"/>
  <c r="X30" i="73"/>
  <c r="T49" i="73"/>
  <c r="G5" i="27" s="1"/>
  <c r="V24" i="75"/>
  <c r="V26" i="70"/>
  <c r="X26" i="70" s="1"/>
  <c r="V24" i="70"/>
  <c r="X24" i="70" s="1"/>
  <c r="V22" i="70"/>
  <c r="X22" i="70" s="1"/>
  <c r="V20" i="70"/>
  <c r="X20" i="70" s="1"/>
  <c r="V11" i="70"/>
  <c r="X11" i="70" s="1"/>
  <c r="V17" i="70"/>
  <c r="X17" i="70" s="1"/>
  <c r="V10" i="70"/>
  <c r="X10" i="70" s="1"/>
  <c r="X27" i="70" s="1"/>
  <c r="V18" i="70"/>
  <c r="X18" i="70" s="1"/>
  <c r="V16" i="70"/>
  <c r="V14" i="70"/>
  <c r="V12" i="70"/>
  <c r="V15" i="70"/>
  <c r="X15" i="70" s="1"/>
  <c r="V25" i="70"/>
  <c r="X25" i="70" s="1"/>
  <c r="V23" i="70"/>
  <c r="X23" i="70" s="1"/>
  <c r="V21" i="70"/>
  <c r="X21" i="70" s="1"/>
  <c r="V13" i="70"/>
  <c r="X13" i="70" s="1"/>
  <c r="V19" i="70"/>
  <c r="U15" i="78"/>
  <c r="W15" i="78" s="1"/>
  <c r="U13" i="78"/>
  <c r="U10" i="78"/>
  <c r="W10" i="78" s="1"/>
  <c r="W19" i="78" s="1"/>
  <c r="U17" i="78"/>
  <c r="U11" i="78"/>
  <c r="U16" i="78"/>
  <c r="U14" i="78"/>
  <c r="S20" i="78"/>
  <c r="G26" i="27" s="1"/>
  <c r="G51" i="27" s="1"/>
  <c r="U12" i="78"/>
  <c r="W12" i="78" s="1"/>
  <c r="W13" i="78"/>
  <c r="G46" i="27"/>
  <c r="W17" i="78"/>
  <c r="U15" i="74"/>
  <c r="U10" i="74"/>
  <c r="U11" i="74"/>
  <c r="U17" i="74"/>
  <c r="W17" i="74" s="1"/>
  <c r="U21" i="74"/>
  <c r="U12" i="74"/>
  <c r="U22" i="74"/>
  <c r="U13" i="74"/>
  <c r="X25" i="73"/>
  <c r="X14" i="73"/>
  <c r="X28" i="73"/>
  <c r="W15" i="75"/>
  <c r="W25" i="75"/>
  <c r="X12" i="70"/>
  <c r="X16" i="70"/>
  <c r="U51" i="76"/>
  <c r="W51" i="76" s="1"/>
  <c r="U26" i="76"/>
  <c r="W26" i="76" s="1"/>
  <c r="U54" i="76"/>
  <c r="W54" i="76" s="1"/>
  <c r="U16" i="76"/>
  <c r="W16" i="76" s="1"/>
  <c r="U48" i="76"/>
  <c r="U17" i="76"/>
  <c r="W17" i="76" s="1"/>
  <c r="U10" i="76"/>
  <c r="W10" i="76" s="1"/>
  <c r="W62" i="76" s="1"/>
  <c r="U25" i="76"/>
  <c r="U14" i="76"/>
  <c r="U12" i="76"/>
  <c r="W12" i="76" s="1"/>
  <c r="U34" i="76"/>
  <c r="W34" i="76" s="1"/>
  <c r="U41" i="76"/>
  <c r="X52" i="76"/>
  <c r="W11" i="78"/>
  <c r="S17" i="77"/>
  <c r="G30" i="27" s="1"/>
  <c r="G52" i="27" s="1"/>
  <c r="X18" i="73"/>
  <c r="X42" i="73"/>
  <c r="X20" i="73"/>
  <c r="X27" i="73"/>
  <c r="X44" i="73"/>
  <c r="X33" i="76"/>
  <c r="U24" i="73"/>
  <c r="W24" i="73" s="1"/>
  <c r="U29" i="73"/>
  <c r="W29" i="73" s="1"/>
  <c r="U16" i="73"/>
  <c r="W16" i="73" s="1"/>
  <c r="U32" i="73"/>
  <c r="W32" i="73" s="1"/>
  <c r="U10" i="73"/>
  <c r="W10" i="73" s="1"/>
  <c r="W48" i="73" s="1"/>
  <c r="U22" i="73"/>
  <c r="W22" i="73" s="1"/>
  <c r="U11" i="73"/>
  <c r="U35" i="73"/>
  <c r="U18" i="73"/>
  <c r="W18" i="73" s="1"/>
  <c r="U36" i="73"/>
  <c r="U12" i="73"/>
  <c r="U37" i="73"/>
  <c r="U38" i="73"/>
  <c r="X17" i="73"/>
  <c r="X37" i="73"/>
  <c r="W15" i="74"/>
  <c r="X19" i="70"/>
  <c r="X55" i="76"/>
  <c r="W14" i="78"/>
  <c r="V20" i="74"/>
  <c r="X20" i="74" s="1"/>
  <c r="V18" i="74"/>
  <c r="X18" i="74" s="1"/>
  <c r="V15" i="74"/>
  <c r="X15" i="74" s="1"/>
  <c r="V10" i="74"/>
  <c r="X10" i="74" s="1"/>
  <c r="X24" i="74" s="1"/>
  <c r="T25" i="74"/>
  <c r="G10" i="27" s="1"/>
  <c r="G47" i="27" s="1"/>
  <c r="V11" i="74"/>
  <c r="X11" i="74" s="1"/>
  <c r="V14" i="74"/>
  <c r="X14" i="74" s="1"/>
  <c r="V21" i="74"/>
  <c r="X21" i="74" s="1"/>
  <c r="V12" i="74"/>
  <c r="X12" i="74" s="1"/>
  <c r="V22" i="74"/>
  <c r="X22" i="74" s="1"/>
  <c r="V16" i="74"/>
  <c r="V13" i="74"/>
  <c r="X13" i="74" s="1"/>
  <c r="V17" i="74"/>
  <c r="X17" i="74" s="1"/>
  <c r="V19" i="74"/>
  <c r="X19" i="74" s="1"/>
  <c r="W11" i="73"/>
  <c r="W35" i="73"/>
  <c r="W10" i="74"/>
  <c r="W24" i="74" s="1"/>
  <c r="X16" i="74"/>
  <c r="T24" i="74"/>
  <c r="G9" i="27" s="1"/>
  <c r="G35" i="27" s="1"/>
  <c r="U10" i="70"/>
  <c r="W10" i="70" s="1"/>
  <c r="W27" i="70" s="1"/>
  <c r="U11" i="70"/>
  <c r="W11" i="70" s="1"/>
  <c r="U19" i="70"/>
  <c r="V54" i="76"/>
  <c r="X54" i="76" s="1"/>
  <c r="V46" i="76"/>
  <c r="X46" i="76" s="1"/>
  <c r="V44" i="76"/>
  <c r="X44" i="76" s="1"/>
  <c r="V42" i="76"/>
  <c r="X42" i="76" s="1"/>
  <c r="V23" i="76"/>
  <c r="X23" i="76" s="1"/>
  <c r="V21" i="76"/>
  <c r="X21" i="76" s="1"/>
  <c r="V19" i="76"/>
  <c r="X19" i="76" s="1"/>
  <c r="V16" i="76"/>
  <c r="X16" i="76" s="1"/>
  <c r="V37" i="76"/>
  <c r="X37" i="76" s="1"/>
  <c r="V49" i="76"/>
  <c r="X49" i="76" s="1"/>
  <c r="V17" i="76"/>
  <c r="X17" i="76" s="1"/>
  <c r="V13" i="76"/>
  <c r="X13" i="76" s="1"/>
  <c r="V10" i="76"/>
  <c r="X10" i="76" s="1"/>
  <c r="X62" i="76" s="1"/>
  <c r="V56" i="76"/>
  <c r="X56" i="76" s="1"/>
  <c r="V52" i="76"/>
  <c r="V33" i="76"/>
  <c r="V31" i="76"/>
  <c r="X31" i="76" s="1"/>
  <c r="V29" i="76"/>
  <c r="X29" i="76" s="1"/>
  <c r="V27" i="76"/>
  <c r="X27" i="76" s="1"/>
  <c r="V58" i="76"/>
  <c r="X58" i="76" s="1"/>
  <c r="V39" i="76"/>
  <c r="X39" i="76" s="1"/>
  <c r="V59" i="76"/>
  <c r="X59" i="76" s="1"/>
  <c r="V57" i="76"/>
  <c r="X57" i="76" s="1"/>
  <c r="V55" i="76"/>
  <c r="V40" i="76"/>
  <c r="X40" i="76" s="1"/>
  <c r="V38" i="76"/>
  <c r="X38" i="76" s="1"/>
  <c r="V36" i="76"/>
  <c r="X36" i="76" s="1"/>
  <c r="V14" i="76"/>
  <c r="V51" i="76"/>
  <c r="V47" i="76"/>
  <c r="X47" i="76" s="1"/>
  <c r="V45" i="76"/>
  <c r="X45" i="76" s="1"/>
  <c r="V43" i="76"/>
  <c r="X43" i="76" s="1"/>
  <c r="V34" i="76"/>
  <c r="X34" i="76" s="1"/>
  <c r="V24" i="76"/>
  <c r="X24" i="76" s="1"/>
  <c r="V22" i="76"/>
  <c r="X22" i="76" s="1"/>
  <c r="V20" i="76"/>
  <c r="X20" i="76" s="1"/>
  <c r="V18" i="76"/>
  <c r="X18" i="76" s="1"/>
  <c r="V11" i="76"/>
  <c r="X11" i="76" s="1"/>
  <c r="V60" i="76"/>
  <c r="X60" i="76" s="1"/>
  <c r="V50" i="76"/>
  <c r="X50" i="76" s="1"/>
  <c r="V41" i="76"/>
  <c r="X41" i="76" s="1"/>
  <c r="V53" i="76"/>
  <c r="X53" i="76" s="1"/>
  <c r="V48" i="76"/>
  <c r="X48" i="76" s="1"/>
  <c r="V32" i="76"/>
  <c r="X32" i="76" s="1"/>
  <c r="V30" i="76"/>
  <c r="V28" i="76"/>
  <c r="X28" i="76" s="1"/>
  <c r="V25" i="76"/>
  <c r="X25" i="76" s="1"/>
  <c r="V15" i="76"/>
  <c r="X15" i="76" s="1"/>
  <c r="V12" i="76"/>
  <c r="X12" i="76" s="1"/>
  <c r="V35" i="76"/>
  <c r="X35" i="76" s="1"/>
  <c r="V26" i="76"/>
  <c r="X26" i="76" s="1"/>
  <c r="W12" i="77"/>
  <c r="I82" i="27"/>
  <c r="I99" i="27"/>
  <c r="I107" i="27"/>
  <c r="W25" i="76"/>
  <c r="X30" i="76"/>
  <c r="W48" i="76"/>
  <c r="X51" i="76"/>
  <c r="V12" i="78"/>
  <c r="I108" i="27"/>
  <c r="I128" i="27"/>
  <c r="W38" i="73"/>
  <c r="V10" i="75"/>
  <c r="V29" i="75" s="1"/>
  <c r="W28" i="75"/>
  <c r="W19" i="70"/>
  <c r="W41" i="76"/>
  <c r="I86" i="27"/>
  <c r="I101" i="27"/>
  <c r="I110" i="27"/>
  <c r="I120" i="27"/>
  <c r="X33" i="73"/>
  <c r="W37" i="73"/>
  <c r="X38" i="73"/>
  <c r="W13" i="74"/>
  <c r="W22" i="74"/>
  <c r="W10" i="75"/>
  <c r="W29" i="75" s="1"/>
  <c r="T12" i="77"/>
  <c r="V12" i="77" s="1"/>
  <c r="I87" i="27"/>
  <c r="I111" i="27"/>
  <c r="I121" i="27"/>
  <c r="X13" i="73"/>
  <c r="W12" i="73"/>
  <c r="W36" i="73"/>
  <c r="W12" i="74"/>
  <c r="W21" i="74"/>
  <c r="W14" i="76"/>
  <c r="T11" i="77"/>
  <c r="V11" i="77" s="1"/>
  <c r="I92" i="27"/>
  <c r="W11" i="74"/>
  <c r="V12" i="75"/>
  <c r="V25" i="75"/>
  <c r="I104" i="27"/>
  <c r="W12" i="75"/>
  <c r="E44" i="27" l="1"/>
  <c r="E32" i="27"/>
  <c r="G34" i="27"/>
</calcChain>
</file>

<file path=xl/sharedStrings.xml><?xml version="1.0" encoding="utf-8"?>
<sst xmlns="http://schemas.openxmlformats.org/spreadsheetml/2006/main" count="1701" uniqueCount="1676">
  <si>
    <r>
      <rPr>
        <b/>
        <sz val="20"/>
        <color rgb="FFFFFFFF"/>
        <rFont val="Tahoma"/>
        <family val="2"/>
      </rPr>
      <t>HEPSA: Terveydellisiin hätätilanteisiin varautumisen itsearviointityökalu</t>
    </r>
  </si>
  <si>
    <r>
      <rPr>
        <b/>
        <sz val="14"/>
        <color rgb="FF65B32E"/>
        <rFont val="Tahoma"/>
        <family val="2"/>
      </rPr>
      <t>Johdanto</t>
    </r>
  </si>
  <si>
    <r>
      <rPr>
        <sz val="11"/>
        <color rgb="FF000000"/>
        <rFont val="Calibri"/>
        <family val="2"/>
      </rPr>
      <t>HEPSA-työkalu on tarkoitettu maakohtaiseen kansaterveydellisiä hätätilanteita koskevan valmiustason itsearviointiin. Taulukkopohjainen itsearviointityökalu on tarkoitettu tunnistamaan alueet, joilla on parannettavaa. Työkalu sisältää seitsemän aluetta (</t>
    </r>
    <r>
      <rPr>
        <sz val="11"/>
        <color rgb="FF000000"/>
        <rFont val="Calibri"/>
        <family val="2"/>
      </rPr>
      <t>A1–A7)</t>
    </r>
    <r>
      <rPr>
        <sz val="11"/>
        <color rgb="FF000000"/>
        <rFont val="Calibri"/>
        <family val="2"/>
      </rPr>
      <t>, jotka yhdessä kattavat kaikki kansanterveydelliseen hätätilaan varautumista ja reagointia koskevat alueet. Lisätietoja alueista on ”Kehys”-taulukossa.</t>
    </r>
  </si>
  <si>
    <r>
      <rPr>
        <sz val="11"/>
        <color rgb="FF000000"/>
        <rFont val="Calibri"/>
        <family val="2"/>
      </rPr>
      <t xml:space="preserve">Kukin alue käsittää kohdennettuja indikaattoreita, jotka mahdollistavat valmiustason määrittämisen ja seurannan. Tulosta voidaan käyttää valmiustason seurantaan, jos tiedot täytetään vuosittain (edistymisen seuraamiseksi). Muita käyttöjä ovat jäsennellyn vuoropuhelun helpottaminen itsearvioinnin tulosten perusteella. </t>
    </r>
  </si>
  <si>
    <r>
      <rPr>
        <sz val="11"/>
        <color rgb="FF000000"/>
        <rFont val="Calibri"/>
        <family val="2"/>
      </rPr>
      <t xml:space="preserve">HEPSA-työkalu voi helpottaa kansanterveydellisten hätätilanteiden valmiusstrategioiden suunnittelua: se tunnistaa aukot </t>
    </r>
    <r>
      <rPr>
        <sz val="11"/>
        <color rgb="FF000000"/>
        <rFont val="Calibri"/>
        <family val="2"/>
      </rPr>
      <t>ja tähtää parannusten toteuttamiseen.</t>
    </r>
  </si>
  <si>
    <r>
      <rPr>
        <b/>
        <sz val="14"/>
        <color rgb="FF65B32E"/>
        <rFont val="Tahoma"/>
        <family val="2"/>
      </rPr>
      <t>Ohjeet</t>
    </r>
  </si>
  <si>
    <r>
      <rPr>
        <sz val="11"/>
        <color rgb="FF000000"/>
        <rFont val="Calibri"/>
        <family val="2"/>
      </rPr>
      <t xml:space="preserve">Lisäohjeita on seuraavassa ECDC:n julkaisussa: </t>
    </r>
    <r>
      <rPr>
        <sz val="11"/>
        <color rgb="FF000000"/>
        <rFont val="Calibri"/>
        <family val="2"/>
      </rPr>
      <t xml:space="preserve"> HEPSA – terveydellisiin hätätilanteisiin varautumisen itsearviointityökalu, käyttöopas. Tukholma: ECDC; 2018.</t>
    </r>
  </si>
  <si>
    <r>
      <rPr>
        <sz val="11"/>
        <color rgb="FF000000"/>
        <rFont val="Calibri"/>
        <family val="2"/>
      </rPr>
      <t xml:space="preserve">Jos sinulla on kysymyksiä HEPSA-työkalusta, ota yhteyttä osoitteeseen </t>
    </r>
    <r>
      <rPr>
        <b/>
        <sz val="11"/>
        <color rgb="FF000000"/>
        <rFont val="Calibri"/>
        <family val="2"/>
      </rPr>
      <t>preparedness@ecdc.europe.eu</t>
    </r>
  </si>
  <si>
    <r>
      <rPr>
        <sz val="11"/>
        <color rgb="FF000000"/>
        <rFont val="Calibri"/>
        <family val="2"/>
      </rPr>
      <t xml:space="preserve">Arviointilomake on ladattavissa erikseen. Olemme kiitollisia palautteesta, jotta voimme edelleen parantaa HEPSA-työkalua. </t>
    </r>
  </si>
  <si>
    <r>
      <rPr>
        <b/>
        <sz val="14"/>
        <color rgb="FFFFFFFF"/>
        <rFont val="Calibri"/>
        <family val="2"/>
      </rPr>
      <t xml:space="preserve">VARAUTUMISPROSESSI KANSANTERVEYDELLISIIN HÄTÄTILANTEISIIN  </t>
    </r>
  </si>
  <si>
    <r>
      <rPr>
        <sz val="11"/>
        <color rgb="FF000000"/>
        <rFont val="Calibri"/>
        <family val="2"/>
      </rPr>
      <t>Tapahtumaa edeltävä vaihe käsittää PHEP-prosessin suunnitteluun ja ennakointiin liittyvät alueet ja toimet, kun taas tapahtumavaihe keskittyy olemassa olevien valmiussuunnitelmien ja -rakenteiden täytäntöönpanoon (mahdollisen) kansanterveydellisen uhan sattuessa. Tapahtuman jälkeinen vaihe merkitsee toipumista kansanterveydellisestä uhasta, ja se korostaa kaikkien PHEP-prosessissa esitettyjen alueiden ja elementtien jatkuvaa kehittämistä.</t>
    </r>
  </si>
  <si>
    <r>
      <rPr>
        <b/>
        <sz val="14"/>
        <color rgb="FFFFFFFF"/>
        <rFont val="Calibri"/>
        <family val="2"/>
      </rPr>
      <t>Alue</t>
    </r>
  </si>
  <si>
    <r>
      <rPr>
        <b/>
        <sz val="14"/>
        <color rgb="FFFFFFFF"/>
        <rFont val="Calibri"/>
        <family val="2"/>
      </rPr>
      <t>Selitys</t>
    </r>
  </si>
  <si>
    <r>
      <rPr>
        <b/>
        <sz val="14"/>
        <color rgb="FFFFFFFF"/>
        <rFont val="Calibri"/>
        <family val="2"/>
      </rPr>
      <t xml:space="preserve">Indikaattorien määrä               </t>
    </r>
    <r>
      <rPr>
        <sz val="9"/>
        <color rgb="FFFFFFFF"/>
        <rFont val="Calibri"/>
        <family val="2"/>
      </rPr>
      <t>BSI                                    CSI</t>
    </r>
  </si>
  <si>
    <r>
      <rPr>
        <b/>
        <sz val="12"/>
        <rFont val="Calibri"/>
        <family val="2"/>
      </rPr>
      <t>Ennen tapahtumaa</t>
    </r>
  </si>
  <si>
    <r>
      <rPr>
        <b/>
        <sz val="12"/>
        <rFont val="Calibri"/>
        <family val="2"/>
      </rPr>
      <t>Tapahtumaa edeltävät valmistelut ja hallinto</t>
    </r>
  </si>
  <si>
    <r>
      <rPr>
        <sz val="12"/>
        <rFont val="Calibri"/>
        <family val="2"/>
      </rPr>
      <t>Tämä edustaa niitä rakenteita ja prosesseja, joissa sidosryhmät ovat vuorovaikutuksessa ja osallistuvat PHEP-prosessiin liittyvään päätöksentekoon. Se sisältää esimerkiksi hätävalmiutta ohjaavien kansallisten toimintaohjelmien ja lainsäädännön laatimisen, hätävalmiuden sekä reagointi- ja toipumistoimien suunnitelmat ja koordinaatiomekanismit sekä näiden täytäntöönpanon ja seurannan.</t>
    </r>
  </si>
  <si>
    <r>
      <rPr>
        <b/>
        <sz val="12"/>
        <rFont val="Calibri"/>
        <family val="2"/>
      </rPr>
      <t>Resurssit: koulutettu työvoima</t>
    </r>
  </si>
  <si>
    <r>
      <rPr>
        <sz val="12"/>
        <rFont val="Calibri"/>
        <family val="2"/>
      </rPr>
      <t>Henkilöstöhallinnan ja organisoinnin suhteen koulutettu työvoima on tärkeä osa PHEP-suunnittelua. Organisaation valmius hätätilanteisiin riippuu koulutetusta ja ammattitaitoisesta henkilökunnasta sekä tehokkaista menettelytavoista, jotta organisaatio voi reagoida tehokkaasti kansanterveydellisiin hätätiloihin. Koulutukset ja harjoitukset auttavat toimintakyvyn ja menettelytapojen kehittämisessä, arvioimisessa ja parantamisessa, minkä ansiosta organisaatio pystyy reagoimaan tehokkaasti tautitapaukseen tai kansanterveydelliseen hätätilaan.</t>
    </r>
  </si>
  <si>
    <r>
      <rPr>
        <b/>
        <sz val="12"/>
        <rFont val="Calibri"/>
        <family val="2"/>
      </rPr>
      <t>Valmiuksien tukeminen: valvonta</t>
    </r>
  </si>
  <si>
    <r>
      <rPr>
        <sz val="12"/>
        <rFont val="Calibri"/>
        <family val="2"/>
      </rPr>
      <t>Valvonta, mukaan lukien varhaisvaroitusjärjestelmät ja epidemiatietojen keruu, on olennainen osa kansanterveyden riskien nopeaa havaitsemista ja näiden riskien arvioinnin ja hallinnan käynnistämistä. Se on myös yksi ydinvalmiuksista, jotka on kuvattu kansainvälisen terveyssäännöstön (IHR) ydinvalmiuksien seurantakehyksessä. Taudinvalvonta käsittää järjestelmällisen, jatkuvan tietojen keräämisen, yhdistämisen ja analysoinnin kansanterveydellistä tarkoitusta varten sekä kansanterveystietojen oikea-aikaisen levittämisen.</t>
    </r>
  </si>
  <si>
    <r>
      <rPr>
        <b/>
        <sz val="12"/>
        <rFont val="Calibri"/>
        <family val="2"/>
      </rPr>
      <t>Tapahtuman aikana</t>
    </r>
  </si>
  <si>
    <r>
      <rPr>
        <b/>
        <sz val="12"/>
        <rFont val="Calibri"/>
        <family val="2"/>
      </rPr>
      <t>Valmiuksien tukeminen: riskinarviointi</t>
    </r>
  </si>
  <si>
    <r>
      <rPr>
        <sz val="12"/>
        <rFont val="Calibri"/>
        <family val="2"/>
      </rPr>
      <t>Riskinarviointi määritellään järjestelmälliseksi prosessiksi, jossa määritetään riskitaso (mahdolliselle) kansanterveydelliselle uhalle, joka on syntynyt maakohtaisen valvontajärjestelmän hälytysten ja varhaisvaroitusten perusteella. Näin ollen riskinarviointi käsittää asiaankuuluvien tietojen keräämisen, arvioinnin ja dokumentoinnin päätöksenteon tueksi uhan sattuessa.</t>
    </r>
  </si>
  <si>
    <r>
      <rPr>
        <b/>
        <sz val="12"/>
        <rFont val="Calibri"/>
        <family val="2"/>
      </rPr>
      <t>Tapahtumaan reagoinnin hallinta</t>
    </r>
  </si>
  <si>
    <r>
      <rPr>
        <sz val="12"/>
        <rFont val="Calibri"/>
        <family val="2"/>
      </rPr>
      <t>Tapahtumaan reagoinnin hallinta käsittää kaikki strategiat ja toimet, jotka on suunniteltu auttamaan maita äkillisten ja merkittävien kansanterveydellisten hätätilanteiden hoidossa. Kansanterveydelliset tapahtumat osoittavat, pystyykö organisaatio tekemään oikea-aikaisia, riittäviä ja huolellisia päätöksiä tilanteen kunnollisen arvioinnin ja parhaan saatavilla olevan tiedon perusteella. Tapahtumaan reagoinnin hallinnan tavoitteena on rajoittaa kansanterveydellisten tapahtumien kielteistä vaikutusta ja palata normaaliin tilanteeseen. Kansaterveysalan suunnittelijoiden vastuulla on luoda toimiva yhteistyöjärjestelmä paikallisella, kansallisella ja kansainvälisellä tasolla. Keskinäisellä yhteydenpidolla, tietojenvaihdolla ja läpinäkyvällä päätöksenteolla on suuret vaatimukset. Lainsäädännölliset viittaukset tällaisille toimille on kansallisessa lainsäädännössä, EU:n päätöksessä 1082/2013 rajat ylittävistä terveysuhkista ja IHR:ssä.</t>
    </r>
  </si>
  <si>
    <r>
      <rPr>
        <b/>
        <sz val="12"/>
        <color rgb="FFFFFFFF"/>
        <rFont val="Calibri"/>
        <family val="2"/>
      </rPr>
      <t>Tapahtuman jälkeen</t>
    </r>
  </si>
  <si>
    <r>
      <rPr>
        <b/>
        <sz val="12"/>
        <color rgb="FFFFFFFF"/>
        <rFont val="Calibri"/>
        <family val="2"/>
      </rPr>
      <t>Tapahtuman jälkiarviointi</t>
    </r>
  </si>
  <si>
    <r>
      <rPr>
        <sz val="12"/>
        <color rgb="FFFFFFFF"/>
        <rFont val="Calibri"/>
        <family val="2"/>
      </rPr>
      <t>Kansanterveydellisen hätätilanteen jälkeen on tärkeää tehdä tapahtuman jälkiarviointi. Tapahtuman arviointi mahdollistaa maan tai alueen valmiustason arvioinnin ja auttaa tunnistamaan mahdolliset aukot ja alueet, joissa on parannettavaa.</t>
    </r>
  </si>
  <si>
    <r>
      <rPr>
        <b/>
        <sz val="18"/>
        <rFont val="Calibri"/>
        <family val="2"/>
      </rPr>
      <t>Tapahtumaa edeltävät valmistelut ja hallinto</t>
    </r>
  </si>
  <si>
    <r>
      <rPr>
        <b/>
        <sz val="16"/>
        <color rgb="FFFFFFFF"/>
        <rFont val="Calibri"/>
        <family val="2"/>
      </rPr>
      <t>Suorituskyky</t>
    </r>
  </si>
  <si>
    <r>
      <rPr>
        <b/>
        <sz val="11"/>
        <color rgb="FFFFFFFF"/>
        <rFont val="Calibri"/>
        <family val="2"/>
      </rPr>
      <t>WHO</t>
    </r>
  </si>
  <si>
    <r>
      <rPr>
        <b/>
        <sz val="11"/>
        <color rgb="FFFFFFFF"/>
        <rFont val="Calibri"/>
        <family val="2"/>
      </rPr>
      <t xml:space="preserve">JEE </t>
    </r>
  </si>
  <si>
    <r>
      <rPr>
        <b/>
        <sz val="16"/>
        <color rgb="FFFFFFFF"/>
        <rFont val="Calibri"/>
        <family val="2"/>
      </rPr>
      <t>Viitteet</t>
    </r>
  </si>
  <si>
    <r>
      <rPr>
        <b/>
        <sz val="12"/>
        <rFont val="Calibri"/>
        <family val="2"/>
      </rPr>
      <t>NA/NK</t>
    </r>
  </si>
  <si>
    <r>
      <rPr>
        <b/>
        <sz val="11"/>
        <color rgb="FF000000"/>
        <rFont val="Calibri"/>
        <family val="2"/>
      </rPr>
      <t>Huomautuksia</t>
    </r>
  </si>
  <si>
    <r>
      <rPr>
        <sz val="11"/>
        <color rgb="FF000000"/>
        <rFont val="Calibri"/>
        <family val="2"/>
      </rPr>
      <t>Hätävalmius on integroitu kansallisiin terveysstrategioihin, rahoitukseen ja suunnitelmiin.</t>
    </r>
  </si>
  <si>
    <r>
      <rPr>
        <sz val="11"/>
        <color theme="1" tint="0.34998626667073579"/>
        <rFont val="Calibri"/>
        <family val="2"/>
      </rPr>
      <t>G.1
R.1</t>
    </r>
  </si>
  <si>
    <r>
      <rPr>
        <sz val="11"/>
        <color rgb="FF000000"/>
        <rFont val="Calibri"/>
        <family val="2"/>
      </rPr>
      <t>Monialainen hätätilanteita koskeva riskienhallintapolitiikka ja lainsäädäntö sisältää kansanterveydelliset uhat.</t>
    </r>
  </si>
  <si>
    <r>
      <rPr>
        <sz val="11"/>
        <color theme="1" tint="0.34998626667073579"/>
        <rFont val="Calibri"/>
        <family val="2"/>
      </rPr>
      <t>G.1</t>
    </r>
  </si>
  <si>
    <r>
      <rPr>
        <sz val="11"/>
        <color rgb="FF000000"/>
        <rFont val="Calibri"/>
        <family val="2"/>
      </rPr>
      <t>Kansallisen kansanterveydellistä hätätilannetta koskevan valmiussuunnitelman on laatinut ja sitä päivittää ja tukee esim. kansallinen toimivaltainen elin.</t>
    </r>
  </si>
  <si>
    <r>
      <rPr>
        <sz val="11"/>
        <color theme="1" tint="0.34998626667073579"/>
        <rFont val="Calibri"/>
        <family val="2"/>
      </rPr>
      <t>G.2</t>
    </r>
  </si>
  <si>
    <r>
      <rPr>
        <sz val="11"/>
        <color theme="1" tint="0.34998626667073579"/>
        <rFont val="Calibri"/>
        <family val="2"/>
      </rPr>
      <t>R.1.1</t>
    </r>
  </si>
  <si>
    <r>
      <rPr>
        <sz val="11"/>
        <color rgb="FF000000"/>
        <rFont val="Calibri"/>
        <family val="2"/>
      </rPr>
      <t>3.1</t>
    </r>
  </si>
  <si>
    <r>
      <rPr>
        <sz val="11"/>
        <color rgb="FF000000"/>
        <rFont val="Calibri"/>
        <family val="2"/>
      </rPr>
      <t>Kansallinen kansanterveydellistä hätätilannetta koskeva valmiussuunnitelma on toteutettu.</t>
    </r>
  </si>
  <si>
    <r>
      <rPr>
        <sz val="11"/>
        <color theme="1" tint="0.34998626667073579"/>
        <rFont val="Calibri"/>
        <family val="2"/>
      </rPr>
      <t>G.2</t>
    </r>
  </si>
  <si>
    <r>
      <rPr>
        <sz val="11"/>
        <color theme="1" tint="0.34998626667073579"/>
        <rFont val="Calibri"/>
        <family val="2"/>
      </rPr>
      <t>R.1.1</t>
    </r>
  </si>
  <si>
    <r>
      <rPr>
        <sz val="11"/>
        <color rgb="FF000000"/>
        <rFont val="Calibri"/>
        <family val="2"/>
      </rPr>
      <t>3.2</t>
    </r>
  </si>
  <si>
    <r>
      <rPr>
        <sz val="11"/>
        <color rgb="FF000000"/>
        <rFont val="Calibri"/>
        <family val="2"/>
      </rPr>
      <t>Valmiussuunnitelmat ovat joustavia ja helposti mukautettavia.</t>
    </r>
  </si>
  <si>
    <r>
      <rPr>
        <sz val="11"/>
        <color theme="1" tint="0.34998626667073579"/>
        <rFont val="Calibri"/>
        <family val="2"/>
      </rPr>
      <t>G.2</t>
    </r>
  </si>
  <si>
    <r>
      <rPr>
        <sz val="11"/>
        <color rgb="FF000000"/>
        <rFont val="Calibri"/>
        <family val="2"/>
      </rPr>
      <t>3.3</t>
    </r>
  </si>
  <si>
    <r>
      <rPr>
        <sz val="11"/>
        <color rgb="FF000000"/>
        <rFont val="Calibri"/>
        <family val="2"/>
      </rPr>
      <t>Valmiussuunnittelu sisältää yhteisön valmiuden kansanterveydellisiin tilanteisiin varautumiseen, niiden vastustamiseen ja niistä toipumiseen.</t>
    </r>
  </si>
  <si>
    <r>
      <rPr>
        <sz val="11"/>
        <color theme="1" tint="0.34998626667073579"/>
        <rFont val="Calibri"/>
        <family val="2"/>
      </rPr>
      <t>G.2</t>
    </r>
  </si>
  <si>
    <r>
      <rPr>
        <sz val="11"/>
        <color rgb="FF000000"/>
        <rFont val="Calibri"/>
        <family val="2"/>
      </rPr>
      <t>Valmiussuunnittelu sisältää itsearvioinnin, joka käsittää aukkojen ja mahdollisten ratkaisujen, henkilöstöresurssien valmiuden sekä asiaankuuluvien sidosryhmien tunnistamisen.</t>
    </r>
  </si>
  <si>
    <r>
      <rPr>
        <sz val="11"/>
        <color theme="1" tint="0.34998626667073579"/>
        <rFont val="Calibri"/>
        <family val="2"/>
      </rPr>
      <t>C.1</t>
    </r>
  </si>
  <si>
    <r>
      <rPr>
        <sz val="11"/>
        <color rgb="FF000000"/>
        <rFont val="Calibri"/>
        <family val="2"/>
      </rPr>
      <t>4.1</t>
    </r>
  </si>
  <si>
    <r>
      <rPr>
        <sz val="11"/>
        <color rgb="FF000000"/>
        <rFont val="Calibri"/>
        <family val="2"/>
      </rPr>
      <t xml:space="preserve">Tämä itsearviointi on integroitu olemassa olevaan strategia-, suunnittelu- ja rahoitusmekanismiin. </t>
    </r>
  </si>
  <si>
    <r>
      <rPr>
        <sz val="11"/>
        <color theme="1" tint="0.34998626667073579"/>
        <rFont val="Calibri"/>
        <family val="2"/>
      </rPr>
      <t>C.1</t>
    </r>
  </si>
  <si>
    <r>
      <rPr>
        <sz val="11"/>
        <color rgb="FF000000"/>
        <rFont val="Calibri"/>
        <family val="2"/>
      </rPr>
      <t>Valmiussuunnittelu sisältää olemassa olevien valmiuksien (rakenteet/palvelut, henkilöstön laitteisto, kirjalliset valmiussuunnitelmat, vakioidut toimintaohjeet) arvioinnin ja vahvistamisen.</t>
    </r>
  </si>
  <si>
    <r>
      <rPr>
        <sz val="11"/>
        <color theme="1" tint="0.34998626667073579"/>
        <rFont val="Calibri"/>
        <family val="2"/>
      </rPr>
      <t>C.1-6</t>
    </r>
  </si>
  <si>
    <r>
      <rPr>
        <sz val="11"/>
        <color rgb="FF000000"/>
        <rFont val="Calibri"/>
        <family val="2"/>
      </rPr>
      <t>5.1</t>
    </r>
  </si>
  <si>
    <r>
      <rPr>
        <sz val="11"/>
        <color rgb="FF000000"/>
        <rFont val="Calibri"/>
        <family val="2"/>
      </rPr>
      <t>Valmiussuunnitelmat sisältävät valmiuksien kehittämisen strategian.</t>
    </r>
  </si>
  <si>
    <r>
      <rPr>
        <sz val="11"/>
        <color theme="1" tint="0.34998626667073579"/>
        <rFont val="Calibri"/>
        <family val="2"/>
      </rPr>
      <t>C.1-6</t>
    </r>
  </si>
  <si>
    <r>
      <rPr>
        <sz val="11"/>
        <color rgb="FF000000"/>
        <rFont val="Calibri"/>
        <family val="2"/>
      </rPr>
      <t>5.2</t>
    </r>
  </si>
  <si>
    <r>
      <rPr>
        <sz val="11"/>
        <color rgb="FF000000"/>
        <rFont val="Calibri"/>
        <family val="2"/>
      </rPr>
      <t>Kansanterveydellisen hätätilan (mukaan lukien tartuntataudit) valmius- ja reagointijärjestelmä vastaa EU:n parhaita käytäntöjä.</t>
    </r>
  </si>
  <si>
    <r>
      <rPr>
        <sz val="11"/>
        <color theme="1" tint="0.34998626667073579"/>
        <rFont val="Calibri"/>
        <family val="2"/>
      </rPr>
      <t>C.6</t>
    </r>
  </si>
  <si>
    <r>
      <rPr>
        <sz val="11"/>
        <color rgb="FF000000"/>
        <rFont val="Calibri"/>
        <family val="2"/>
      </rPr>
      <t>5.3</t>
    </r>
  </si>
  <si>
    <r>
      <rPr>
        <sz val="11"/>
        <color rgb="FF000000"/>
        <rFont val="Calibri"/>
        <family val="2"/>
      </rPr>
      <t>Pandemiaa koskevat suunnitelmat ovat yhdenmukaisia kansainvälisten (esim. WHO:n ja EU:n) ohjeiden kanssa.</t>
    </r>
  </si>
  <si>
    <r>
      <rPr>
        <sz val="11"/>
        <color theme="1" tint="0.34998626667073579"/>
        <rFont val="Calibri"/>
        <family val="2"/>
      </rPr>
      <t>G.2</t>
    </r>
  </si>
  <si>
    <r>
      <rPr>
        <sz val="11"/>
        <color rgb="FF000000"/>
        <rFont val="Calibri"/>
        <family val="2"/>
      </rPr>
      <t>Valmiussuunnittelu sisältää asianmukaiset lääketieteelliset vastatoimet jäsenvaltion väestön terveyden suojaamiseksi.</t>
    </r>
  </si>
  <si>
    <r>
      <rPr>
        <sz val="11"/>
        <color theme="1" tint="0.34998626667073579"/>
        <rFont val="Calibri"/>
        <family val="2"/>
      </rPr>
      <t>G.5</t>
    </r>
  </si>
  <si>
    <r>
      <rPr>
        <sz val="11"/>
        <color rgb="FF000000"/>
        <rFont val="Calibri"/>
        <family val="2"/>
      </rPr>
      <t>6.1</t>
    </r>
  </si>
  <si>
    <r>
      <rPr>
        <sz val="11"/>
        <color rgb="FF000000"/>
        <rFont val="Calibri"/>
        <family val="2"/>
      </rPr>
      <t>Valmiussuunnittelu sisältää lääketieteellisten vastatoimien toimittajien sekä toimituskyvyn ja -ajan tunnistamisen.</t>
    </r>
  </si>
  <si>
    <r>
      <rPr>
        <sz val="11"/>
        <color theme="1" tint="0.34998626667073579"/>
        <rFont val="Calibri"/>
        <family val="2"/>
      </rPr>
      <t>G.5</t>
    </r>
  </si>
  <si>
    <r>
      <rPr>
        <sz val="11"/>
        <color rgb="FF000000"/>
        <rFont val="Calibri"/>
        <family val="2"/>
      </rPr>
      <t>Valmiussuunnittelu varmistaa eri alojen välisen yhteistyön sekä kaikkien sidosryhmien selvästi määritellyt roolit ja vastuut.</t>
    </r>
  </si>
  <si>
    <r>
      <rPr>
        <sz val="11"/>
        <color theme="1" tint="0.34998626667073579"/>
        <rFont val="Calibri"/>
        <family val="2"/>
      </rPr>
      <t xml:space="preserve">R.3 </t>
    </r>
  </si>
  <si>
    <r>
      <rPr>
        <sz val="11"/>
        <color theme="1" tint="0.34998626667073579"/>
        <rFont val="Calibri"/>
        <family val="2"/>
      </rPr>
      <t>R.3.1</t>
    </r>
  </si>
  <si>
    <r>
      <rPr>
        <sz val="11"/>
        <color rgb="FF000000"/>
        <rFont val="Calibri"/>
        <family val="2"/>
      </rPr>
      <t>7.1</t>
    </r>
  </si>
  <si>
    <r>
      <rPr>
        <sz val="11"/>
        <color rgb="FF000000"/>
        <rFont val="Calibri"/>
        <family val="2"/>
      </rPr>
      <t>Käytössä on koko hallinnon (viralliset ja epäviralliset verkostot) bioturvallisuus- ja bioturvaamisjärjestelmä ihmisten, eläinten ja maatalouden tilojen osalta.</t>
    </r>
  </si>
  <si>
    <r>
      <rPr>
        <sz val="11"/>
        <color theme="1" tint="0.34998626667073579"/>
        <rFont val="Calibri"/>
        <family val="2"/>
      </rPr>
      <t xml:space="preserve">G.3 </t>
    </r>
  </si>
  <si>
    <r>
      <rPr>
        <sz val="11"/>
        <color theme="1" tint="0.34998626667073579"/>
        <rFont val="Calibri"/>
        <family val="2"/>
      </rPr>
      <t>P.6.1</t>
    </r>
  </si>
  <si>
    <r>
      <rPr>
        <sz val="11"/>
        <color rgb="FF000000"/>
        <rFont val="Calibri"/>
        <family val="2"/>
      </rPr>
      <t>7.2</t>
    </r>
  </si>
  <si>
    <r>
      <rPr>
        <sz val="11"/>
        <color rgb="FF000000"/>
        <rFont val="Calibri"/>
        <family val="2"/>
      </rPr>
      <t>Monien eri alojen ja sidosryhmien koordinointi, komento ja valvonta perustuu vakiintuneeseen infrastruktuuriin.</t>
    </r>
  </si>
  <si>
    <r>
      <rPr>
        <sz val="11"/>
        <color theme="1" tint="0.34998626667073579"/>
        <rFont val="Calibri"/>
        <family val="2"/>
      </rPr>
      <t xml:space="preserve">G.3 </t>
    </r>
  </si>
  <si>
    <r>
      <rPr>
        <sz val="11"/>
        <color rgb="FF000000"/>
        <rFont val="Calibri"/>
        <family val="2"/>
      </rPr>
      <t>7.3</t>
    </r>
  </si>
  <si>
    <r>
      <rPr>
        <sz val="11"/>
        <color rgb="FF000000"/>
        <rFont val="Calibri"/>
        <family val="2"/>
      </rPr>
      <t xml:space="preserve">Monien eri alojen ja sidosryhmien koordinointia, komentoa ja valvontaa vahvistetaan jatkuvasti suunnitteluprosessissa.
</t>
    </r>
  </si>
  <si>
    <r>
      <rPr>
        <sz val="11"/>
        <color theme="1" tint="0.34998626667073579"/>
        <rFont val="Calibri"/>
        <family val="2"/>
      </rPr>
      <t xml:space="preserve">G.3 </t>
    </r>
  </si>
  <si>
    <r>
      <rPr>
        <sz val="11"/>
        <color rgb="FF000000"/>
        <rFont val="Calibri"/>
        <family val="2"/>
      </rPr>
      <t>7.4</t>
    </r>
  </si>
  <si>
    <r>
      <rPr>
        <sz val="11"/>
        <color rgb="FF000000"/>
        <rFont val="Calibri"/>
        <family val="2"/>
      </rPr>
      <t>Valmiussuunnittelu sisältää valmiuden tukea toimintoja välitasolla ja yhteisön tasolla / perustasolla kansanterveydellisen hätätilanteen aikana.</t>
    </r>
  </si>
  <si>
    <r>
      <rPr>
        <sz val="11"/>
        <color theme="1" tint="0.34998626667073579"/>
        <rFont val="Calibri"/>
        <family val="2"/>
      </rPr>
      <t xml:space="preserve">G.3 </t>
    </r>
  </si>
  <si>
    <r>
      <rPr>
        <sz val="11"/>
        <color rgb="FF000000"/>
        <rFont val="Calibri"/>
        <family val="2"/>
      </rPr>
      <t>Merkittävimmät kansanterveyttä koskevat riskit ja resurssit on kartoitettu ja hyödynnetty.</t>
    </r>
  </si>
  <si>
    <r>
      <rPr>
        <sz val="11"/>
        <color theme="1" tint="0.34998626667073579"/>
        <rFont val="Calibri"/>
        <family val="2"/>
      </rPr>
      <t xml:space="preserve">C.1 </t>
    </r>
  </si>
  <si>
    <r>
      <rPr>
        <sz val="11"/>
        <color theme="1" tint="0.34998626667073579"/>
        <rFont val="Calibri"/>
        <family val="2"/>
      </rPr>
      <t>R.1.2</t>
    </r>
  </si>
  <si>
    <r>
      <rPr>
        <sz val="11"/>
        <color rgb="FF000000"/>
        <rFont val="Calibri"/>
        <family val="2"/>
      </rPr>
      <t>8.1</t>
    </r>
  </si>
  <si>
    <r>
      <rPr>
        <sz val="11"/>
        <color rgb="FF000000"/>
        <rFont val="Calibri"/>
        <family val="2"/>
      </rPr>
      <t>Mikrobilääkkeiden oikeaa ja vastuullista käyttöä koskeva ohjelma (koordinoitu strategia mikrobilääkkeiden käytön parantamiseksi) on toteutettu.</t>
    </r>
  </si>
  <si>
    <r>
      <rPr>
        <sz val="11"/>
        <color theme="1" tint="0.34998626667073579"/>
        <rFont val="Calibri"/>
        <family val="2"/>
      </rPr>
      <t>C.4</t>
    </r>
  </si>
  <si>
    <r>
      <rPr>
        <sz val="11"/>
        <color theme="1" tint="0.34998626667073579"/>
        <rFont val="Calibri"/>
        <family val="2"/>
      </rPr>
      <t>P.3.4</t>
    </r>
  </si>
  <si>
    <r>
      <rPr>
        <sz val="11"/>
        <color rgb="FF000000"/>
        <rFont val="Calibri"/>
        <family val="2"/>
      </rPr>
      <t>8.2</t>
    </r>
  </si>
  <si>
    <r>
      <rPr>
        <sz val="11"/>
        <color rgb="FF000000"/>
        <rFont val="Calibri"/>
        <family val="2"/>
      </rPr>
      <t xml:space="preserve">Valmius sisältää valmiuden estää, havaita ja hoitaa taudinpurkaukset suurien ja äkillisten maahanmuuttajamäärien saapuessa. </t>
    </r>
  </si>
  <si>
    <r>
      <rPr>
        <sz val="11"/>
        <color theme="1" tint="0.34998626667073579"/>
        <rFont val="Calibri"/>
        <family val="2"/>
      </rPr>
      <t>G.2</t>
    </r>
  </si>
  <si>
    <r>
      <rPr>
        <sz val="11"/>
        <color rgb="FF000000"/>
        <rFont val="Calibri"/>
        <family val="2"/>
      </rPr>
      <t>Käytössä on erityinen kansallinen kehys priorisoitavien uhkien (kuten pandeemisen influenssan) varalta kaikilla aloilla.</t>
    </r>
  </si>
  <si>
    <r>
      <rPr>
        <sz val="11"/>
        <color theme="1" tint="0.34998626667073579"/>
        <rFont val="Calibri"/>
        <family val="2"/>
      </rPr>
      <t>G.2</t>
    </r>
  </si>
  <si>
    <r>
      <rPr>
        <sz val="11"/>
        <color rgb="FF000000"/>
        <rFont val="Calibri"/>
        <family val="2"/>
      </rPr>
      <t>9.1</t>
    </r>
  </si>
  <si>
    <r>
      <rPr>
        <sz val="11"/>
        <color rgb="FF000000"/>
        <rFont val="Calibri"/>
        <family val="2"/>
      </rPr>
      <t>Käytössä on biologisia vaaroja koskevat valmiussuunnitelmat, jotka on laadittu yhdessä kansanterveysalan ja muiden kuin terveydenhoidon alojen, kuten pelastuspalvelun, rajavalvonnan ja tulliviranomaisten, kanssa.</t>
    </r>
  </si>
  <si>
    <r>
      <rPr>
        <sz val="11"/>
        <color theme="1" tint="0.34998626667073579"/>
        <rFont val="Calibri"/>
        <family val="2"/>
      </rPr>
      <t>G.2</t>
    </r>
  </si>
  <si>
    <r>
      <rPr>
        <sz val="11"/>
        <color theme="1" tint="0.34998626667073579"/>
        <rFont val="Calibri"/>
        <family val="2"/>
      </rPr>
      <t>CE.1</t>
    </r>
  </si>
  <si>
    <r>
      <rPr>
        <sz val="11"/>
        <color rgb="FF000000"/>
        <rFont val="Calibri"/>
        <family val="2"/>
      </rPr>
      <t>9.2</t>
    </r>
  </si>
  <si>
    <r>
      <rPr>
        <sz val="11"/>
        <color rgb="FF000000"/>
        <rFont val="Calibri"/>
        <family val="2"/>
      </rPr>
      <t>Pandemiaan varautumisen suhteen vahva hallitusten välinen suunnittelu ja koordinointi on edelleen ratkaisevan tärkeää ja sitä johtaa terveysministeriö.</t>
    </r>
  </si>
  <si>
    <r>
      <rPr>
        <sz val="11"/>
        <color theme="1" tint="0.34998626667073579"/>
        <rFont val="Calibri"/>
        <family val="2"/>
      </rPr>
      <t>G.2</t>
    </r>
  </si>
  <si>
    <r>
      <rPr>
        <sz val="11"/>
        <color rgb="FF000000"/>
        <rFont val="Calibri"/>
        <family val="2"/>
      </rPr>
      <t xml:space="preserve">Valmius on vakiinnutettu kansallisissa ja alueellisissa verkostoissa. </t>
    </r>
  </si>
  <si>
    <r>
      <rPr>
        <sz val="11"/>
        <color theme="1" tint="0.34998626667073579"/>
        <rFont val="Calibri"/>
        <family val="2"/>
      </rPr>
      <t xml:space="preserve">G.3 </t>
    </r>
  </si>
  <si>
    <r>
      <rPr>
        <sz val="11"/>
        <color rgb="FF000000"/>
        <rFont val="Calibri"/>
        <family val="2"/>
      </rPr>
      <t>Maiden välistä yhteistyötä tehdään valmiuden pitämiseksi korkealla tasolla.</t>
    </r>
  </si>
  <si>
    <r>
      <rPr>
        <sz val="11"/>
        <color rgb="FF000000"/>
        <rFont val="Calibri"/>
        <family val="2"/>
      </rPr>
      <t>Kansalliset IHR-koordinointikeskukset ovat toiminnassa IHR:n (2005) määritelmän mukaisesti.</t>
    </r>
  </si>
  <si>
    <r>
      <rPr>
        <sz val="11"/>
        <color theme="1" tint="0.34998626667073579"/>
        <rFont val="Calibri"/>
        <family val="2"/>
      </rPr>
      <t>D.3.2</t>
    </r>
  </si>
  <si>
    <r>
      <rPr>
        <sz val="11"/>
        <color rgb="FF000000"/>
        <rFont val="Calibri"/>
        <family val="2"/>
      </rPr>
      <t>Kansanterveydellistä huolta aiheuttavan tapahtuman tietojen laatimista, koordinoimista ja levittämistä koskeva viestintäpolitiikka ja menettelytavat on laadittu.</t>
    </r>
  </si>
  <si>
    <r>
      <rPr>
        <sz val="11"/>
        <color theme="1" tint="0.34998626667073579"/>
        <rFont val="Calibri"/>
        <family val="2"/>
      </rPr>
      <t>C.5</t>
    </r>
  </si>
  <si>
    <r>
      <rPr>
        <sz val="11"/>
        <color theme="1" tint="0.34998626667073579"/>
        <rFont val="Calibri"/>
        <family val="2"/>
      </rPr>
      <t>R.5.1 R.5.2</t>
    </r>
  </si>
  <si>
    <r>
      <rPr>
        <sz val="11"/>
        <color rgb="FF000000"/>
        <rFont val="Calibri"/>
        <family val="2"/>
      </rPr>
      <t>13.1</t>
    </r>
  </si>
  <si>
    <r>
      <rPr>
        <sz val="11"/>
        <color rgb="FF000000"/>
        <rFont val="Calibri"/>
        <family val="2"/>
      </rPr>
      <t>Viestintästrategia varmistaa oikea-aikaisen ja tehokkaan viestinnän ennen tapahtumaa ja sen aikana.</t>
    </r>
  </si>
  <si>
    <r>
      <rPr>
        <sz val="11"/>
        <color theme="1" tint="0.34998626667073579"/>
        <rFont val="Calibri"/>
        <family val="2"/>
      </rPr>
      <t>C.5</t>
    </r>
  </si>
  <si>
    <r>
      <rPr>
        <sz val="11"/>
        <color rgb="FF000000"/>
        <rFont val="Calibri"/>
        <family val="2"/>
      </rPr>
      <t>13.2</t>
    </r>
  </si>
  <si>
    <r>
      <rPr>
        <sz val="11"/>
        <color rgb="FF000000"/>
        <rFont val="Calibri"/>
        <family val="2"/>
      </rPr>
      <t>Viestintästrategia sisältää laajentamisen lähestymistavan.</t>
    </r>
  </si>
  <si>
    <r>
      <rPr>
        <sz val="11"/>
        <color theme="1" tint="0.34998626667073579"/>
        <rFont val="Calibri"/>
        <family val="2"/>
      </rPr>
      <t>C.5</t>
    </r>
  </si>
  <si>
    <r>
      <rPr>
        <sz val="11"/>
        <color rgb="FF000000"/>
        <rFont val="Calibri"/>
        <family val="2"/>
      </rPr>
      <t>13.3</t>
    </r>
  </si>
  <si>
    <r>
      <rPr>
        <sz val="11"/>
        <color rgb="FF000000"/>
        <rFont val="Calibri"/>
        <family val="2"/>
      </rPr>
      <t>Hätäviestinnän suunnitelmat pysyvät joustavina, ja niitä päivitetään tarvittaessa.</t>
    </r>
  </si>
  <si>
    <r>
      <rPr>
        <sz val="11"/>
        <color theme="1" tint="0.34998626667073579"/>
        <rFont val="Calibri"/>
        <family val="2"/>
      </rPr>
      <t>C.5</t>
    </r>
  </si>
  <si>
    <r>
      <rPr>
        <sz val="11"/>
        <color rgb="FF000000"/>
        <rFont val="Calibri"/>
        <family val="2"/>
      </rPr>
      <t>13.4</t>
    </r>
  </si>
  <si>
    <r>
      <rPr>
        <sz val="11"/>
        <color rgb="FF000000"/>
        <rFont val="Calibri"/>
        <family val="2"/>
      </rPr>
      <t>Hätäviestinnän suunnitelmat on käytännöllisiä ja yksinkertaisia toteuttaa.</t>
    </r>
  </si>
  <si>
    <r>
      <rPr>
        <sz val="11"/>
        <color theme="1" tint="0.34998626667073579"/>
        <rFont val="Calibri"/>
        <family val="2"/>
      </rPr>
      <t>C.5</t>
    </r>
  </si>
  <si>
    <r>
      <rPr>
        <sz val="11"/>
        <color rgb="FF000000"/>
        <rFont val="Calibri"/>
        <family val="2"/>
      </rPr>
      <t>13.5</t>
    </r>
  </si>
  <si>
    <r>
      <rPr>
        <sz val="11"/>
        <color rgb="FF000000"/>
        <rFont val="Calibri"/>
        <family val="2"/>
      </rPr>
      <t>Hätäviestinnän suunnitelmat on testattu.</t>
    </r>
  </si>
  <si>
    <r>
      <rPr>
        <sz val="11"/>
        <color theme="1" tint="0.34998626667073579"/>
        <rFont val="Calibri"/>
        <family val="2"/>
      </rPr>
      <t>C.5</t>
    </r>
  </si>
  <si>
    <r>
      <rPr>
        <sz val="11"/>
        <color rgb="FF000000"/>
        <rFont val="Calibri"/>
        <family val="2"/>
      </rPr>
      <t>13.6</t>
    </r>
  </si>
  <si>
    <r>
      <rPr>
        <sz val="11"/>
        <color rgb="FF000000"/>
        <rFont val="Calibri"/>
        <family val="2"/>
      </rPr>
      <t>Hätäviestinnän suunnitelmat kattavat sen mahdollisuuden, että tietyt tapahtumat saavat suuren mediahuomion.</t>
    </r>
  </si>
  <si>
    <r>
      <rPr>
        <sz val="11"/>
        <color theme="1" tint="0.34998626667073579"/>
        <rFont val="Calibri"/>
        <family val="2"/>
      </rPr>
      <t>C.5</t>
    </r>
  </si>
  <si>
    <r>
      <rPr>
        <sz val="11"/>
        <color rgb="FF000000"/>
        <rFont val="Calibri"/>
        <family val="2"/>
      </rPr>
      <t>13.7</t>
    </r>
  </si>
  <si>
    <r>
      <rPr>
        <sz val="11"/>
        <color rgb="FF000000"/>
        <rFont val="Calibri"/>
        <family val="2"/>
      </rPr>
      <t>Hätäviestinnän suunnitelmat kattavat sen mahdollisuuden, että tietyt tapahtumat lisäävät kansalaisten tiedontarvetta.</t>
    </r>
  </si>
  <si>
    <r>
      <rPr>
        <sz val="11"/>
        <color theme="1" tint="0.34998626667073579"/>
        <rFont val="Calibri"/>
        <family val="2"/>
      </rPr>
      <t>C.5</t>
    </r>
  </si>
  <si>
    <r>
      <rPr>
        <sz val="11"/>
        <color rgb="FF000000"/>
        <rFont val="Calibri"/>
        <family val="2"/>
      </rPr>
      <t>13.8</t>
    </r>
  </si>
  <si>
    <r>
      <rPr>
        <sz val="11"/>
        <color rgb="FF000000"/>
        <rFont val="Calibri"/>
        <family val="2"/>
      </rPr>
      <t>Riskeistä tiedottamiseen on useita kanavia (esim. verkkosivusto, sähköposti, aihekohtaiset puhelinlinjat).</t>
    </r>
  </si>
  <si>
    <r>
      <rPr>
        <sz val="11"/>
        <color theme="1" tint="0.34998626667073579"/>
        <rFont val="Calibri"/>
        <family val="2"/>
      </rPr>
      <t>C.5</t>
    </r>
  </si>
  <si>
    <r>
      <rPr>
        <sz val="11"/>
        <color rgb="FF000000"/>
        <rFont val="Calibri"/>
        <family val="2"/>
      </rPr>
      <t>13.9</t>
    </r>
  </si>
  <si>
    <r>
      <rPr>
        <sz val="11"/>
        <color rgb="FF000000"/>
        <rFont val="Calibri"/>
        <family val="2"/>
      </rPr>
      <t>Terveydenhoitoalan ja muiden alojen ammattilaisille annetaan ajantasaiset tiedot ja ohjeet tapahtumasta, jotta he voivat vastata asianmukaisesti kansalaisille.</t>
    </r>
  </si>
  <si>
    <r>
      <rPr>
        <sz val="11"/>
        <color theme="1" tint="0.34998626667073579"/>
        <rFont val="Calibri"/>
        <family val="2"/>
      </rPr>
      <t>C.5</t>
    </r>
  </si>
  <si>
    <r>
      <rPr>
        <b/>
        <sz val="11"/>
        <color rgb="FF000000"/>
        <rFont val="Calibri"/>
        <family val="2"/>
      </rPr>
      <t>BSI</t>
    </r>
  </si>
  <si>
    <r>
      <rPr>
        <b/>
        <sz val="11"/>
        <color rgb="FF000000"/>
        <rFont val="Calibri"/>
        <family val="2"/>
      </rPr>
      <t>CSI</t>
    </r>
  </si>
  <si>
    <t>CHECK BSI</t>
  </si>
  <si>
    <t>CHECK CSI</t>
  </si>
  <si>
    <t>Weighted BSI</t>
  </si>
  <si>
    <t>Weighted ratio CSI</t>
  </si>
  <si>
    <t>score BSI</t>
  </si>
  <si>
    <t>score CSI</t>
  </si>
  <si>
    <t>BSI NA</t>
  </si>
  <si>
    <t>CSI NA</t>
  </si>
  <si>
    <r>
      <rPr>
        <b/>
        <sz val="18"/>
        <rFont val="Calibri"/>
        <family val="2"/>
      </rPr>
      <t>Resurssit: koulutettu työvoima</t>
    </r>
  </si>
  <si>
    <r>
      <rPr>
        <b/>
        <sz val="16"/>
        <color rgb="FFFFFFFF"/>
        <rFont val="Calibri"/>
        <family val="2"/>
      </rPr>
      <t>Suorituskyky</t>
    </r>
  </si>
  <si>
    <r>
      <rPr>
        <b/>
        <sz val="11"/>
        <color rgb="FFFFFFFF"/>
        <rFont val="Calibri"/>
        <family val="2"/>
      </rPr>
      <t>WHO</t>
    </r>
  </si>
  <si>
    <r>
      <rPr>
        <b/>
        <sz val="11"/>
        <color rgb="FFFFFFFF"/>
        <rFont val="Calibri"/>
        <family val="2"/>
      </rPr>
      <t xml:space="preserve">JEE </t>
    </r>
  </si>
  <si>
    <r>
      <rPr>
        <b/>
        <sz val="16"/>
        <color rgb="FFFFFFFF"/>
        <rFont val="Calibri"/>
        <family val="2"/>
      </rPr>
      <t>Viitteet</t>
    </r>
  </si>
  <si>
    <r>
      <rPr>
        <b/>
        <sz val="12"/>
        <rFont val="Calibri"/>
        <family val="2"/>
      </rPr>
      <t>NA/NK</t>
    </r>
  </si>
  <si>
    <r>
      <rPr>
        <b/>
        <sz val="11"/>
        <color rgb="FF000000"/>
        <rFont val="Calibri"/>
        <family val="2"/>
      </rPr>
      <t>Huomautuksia</t>
    </r>
  </si>
  <si>
    <r>
      <rPr>
        <sz val="11"/>
        <color rgb="FF000000"/>
        <rFont val="Calibri"/>
        <family val="2"/>
      </rPr>
      <t>Kansanterveysalan henkilökunnan taidot ja osaaminen ovat riittävät ylläpitämään kansanterveyden seurantaa ja reagoimaan terveysjärjestelmän kaikilla tasoilla.</t>
    </r>
  </si>
  <si>
    <r>
      <rPr>
        <sz val="11"/>
        <color theme="1" tint="0.34998626667073579"/>
        <rFont val="Calibri"/>
        <family val="2"/>
      </rPr>
      <t>R.2</t>
    </r>
  </si>
  <si>
    <r>
      <rPr>
        <sz val="11"/>
        <color theme="1" tint="0.34998626667073579"/>
        <rFont val="Calibri"/>
        <family val="2"/>
      </rPr>
      <t>D.4.3</t>
    </r>
  </si>
  <si>
    <r>
      <rPr>
        <sz val="11"/>
        <color rgb="FF000000"/>
        <rFont val="Calibri"/>
        <family val="2"/>
      </rPr>
      <t xml:space="preserve">Henkilöstöresursseja on käytettävissä IHR:n ydinvalmiusvaatimusten toteuttamiseen.
</t>
    </r>
  </si>
  <si>
    <r>
      <rPr>
        <sz val="11"/>
        <color theme="1" tint="0.34998626667073579"/>
        <rFont val="Calibri"/>
        <family val="2"/>
      </rPr>
      <t>R.2</t>
    </r>
  </si>
  <si>
    <r>
      <rPr>
        <sz val="11"/>
        <color theme="1" tint="0.34998626667073579"/>
        <rFont val="Calibri"/>
        <family val="2"/>
      </rPr>
      <t>D.4.1</t>
    </r>
  </si>
  <si>
    <r>
      <rPr>
        <sz val="11"/>
        <color rgb="FF000000"/>
        <rFont val="Calibri"/>
        <family val="2"/>
      </rPr>
      <t>Pätevän kansanterveysalan työvoiman saatavuus terveyspalvelujen jatkumolle on varmistettu.</t>
    </r>
  </si>
  <si>
    <r>
      <rPr>
        <sz val="11"/>
        <color theme="1" tint="0.34998626667073579"/>
        <rFont val="Calibri"/>
        <family val="2"/>
      </rPr>
      <t>R.2</t>
    </r>
  </si>
  <si>
    <r>
      <rPr>
        <sz val="11"/>
        <color rgb="FF000000"/>
        <rFont val="Calibri"/>
        <family val="2"/>
      </rPr>
      <t>Koulutuksia ja harjoituksia tuetaan organisaation strategisella ja operatiivisella tasolla.</t>
    </r>
  </si>
  <si>
    <r>
      <rPr>
        <sz val="11"/>
        <color theme="1" tint="0.34998626667073579"/>
        <rFont val="Calibri"/>
        <family val="2"/>
      </rPr>
      <t>R.2</t>
    </r>
  </si>
  <si>
    <r>
      <rPr>
        <sz val="11"/>
        <color rgb="FF000000"/>
        <rFont val="Calibri"/>
        <family val="2"/>
      </rPr>
      <t>4.1</t>
    </r>
  </si>
  <si>
    <r>
      <rPr>
        <sz val="11"/>
        <color rgb="FF000000"/>
        <rFont val="Calibri"/>
        <family val="2"/>
      </rPr>
      <t>Koulutukset ja harjoitukset ovat osa organisaation valmiussuunnitteluun liittyviä toimia.</t>
    </r>
  </si>
  <si>
    <r>
      <rPr>
        <sz val="11"/>
        <color theme="1" tint="0.34998626667073579"/>
        <rFont val="Calibri"/>
        <family val="2"/>
      </rPr>
      <t>R.2</t>
    </r>
  </si>
  <si>
    <r>
      <rPr>
        <sz val="11"/>
        <color rgb="FF000000"/>
        <rFont val="Calibri"/>
        <family val="2"/>
      </rPr>
      <t>Valmiustaso arvioidaan simulaatioharjoituksilla.</t>
    </r>
  </si>
  <si>
    <r>
      <rPr>
        <sz val="11"/>
        <color rgb="FF000000"/>
        <rFont val="Calibri"/>
        <family val="2"/>
      </rPr>
      <t>5.1</t>
    </r>
  </si>
  <si>
    <r>
      <rPr>
        <sz val="11"/>
        <color rgb="FF000000"/>
        <rFont val="Calibri"/>
        <family val="2"/>
      </rPr>
      <t>Asiaankuuluvat kumppaniorganisaatiot ovat mukana harjoituksissa toistensa reagointisuunnitelmien ymmärtämiseksi paremmin.</t>
    </r>
  </si>
  <si>
    <r>
      <rPr>
        <sz val="11"/>
        <color theme="1" tint="0.34998626667073579"/>
        <rFont val="Calibri"/>
        <family val="2"/>
      </rPr>
      <t>R.2</t>
    </r>
  </si>
  <si>
    <r>
      <rPr>
        <sz val="11"/>
        <color rgb="FF000000"/>
        <rFont val="Calibri"/>
        <family val="2"/>
      </rPr>
      <t>Koulutuksia, harjoituksia ja tapahtumakatsauksia käytetään riskinhallintamenettelyjen ymmärtämiseen ja parantamiseen sekä valmiuksien vahvistamiseen.</t>
    </r>
  </si>
  <si>
    <r>
      <rPr>
        <sz val="11"/>
        <color theme="1" tint="0.34998626667073579"/>
        <rFont val="Calibri"/>
        <family val="2"/>
      </rPr>
      <t>R.2</t>
    </r>
  </si>
  <si>
    <r>
      <rPr>
        <sz val="11"/>
        <color rgb="FF000000"/>
        <rFont val="Calibri"/>
        <family val="2"/>
      </rPr>
      <t>6.1</t>
    </r>
  </si>
  <si>
    <r>
      <rPr>
        <sz val="11"/>
        <color rgb="FF000000"/>
        <rFont val="Calibri"/>
        <family val="2"/>
      </rPr>
      <t>Harjoitukset perustuvat skenaarioon, ja ne räätälöidään toimintaympäristön mukaan (esim. paikallinen, alueellinen, kansallinen ja kansainvälinen).</t>
    </r>
  </si>
  <si>
    <r>
      <rPr>
        <sz val="11"/>
        <color theme="1" tint="0.34998626667073579"/>
        <rFont val="Calibri"/>
        <family val="2"/>
      </rPr>
      <t>R.2</t>
    </r>
  </si>
  <si>
    <r>
      <rPr>
        <sz val="11"/>
        <color rgb="FF000000"/>
        <rFont val="Calibri"/>
        <family val="2"/>
      </rPr>
      <t>6.2</t>
    </r>
  </si>
  <si>
    <r>
      <rPr>
        <sz val="11"/>
        <color rgb="FF000000"/>
        <rFont val="Calibri"/>
        <family val="2"/>
      </rPr>
      <t>Onnistuneen simulaatioharjoituksen suorittamiseksi suunnitteluryhmälle annetaan selvät valtuudet ja määräysvalta harjoituksen suunnitteluun, tekemiseen ja arvioimiseen.</t>
    </r>
  </si>
  <si>
    <r>
      <rPr>
        <sz val="11"/>
        <color theme="1" tint="0.34998626667073579"/>
        <rFont val="Calibri"/>
        <family val="2"/>
      </rPr>
      <t>R.2</t>
    </r>
  </si>
  <si>
    <r>
      <rPr>
        <sz val="11"/>
        <color rgb="FF000000"/>
        <rFont val="Calibri"/>
        <family val="2"/>
      </rPr>
      <t>6.3</t>
    </r>
  </si>
  <si>
    <r>
      <rPr>
        <sz val="11"/>
        <color rgb="FF000000"/>
        <rFont val="Calibri"/>
        <family val="2"/>
      </rPr>
      <t>Simulaatioharjoituksen tarkoituksena on tunnistaa alueet, joissa on parantamisen varaa.</t>
    </r>
  </si>
  <si>
    <r>
      <rPr>
        <sz val="11"/>
        <color theme="1" tint="0.34998626667073579"/>
        <rFont val="Calibri"/>
        <family val="2"/>
      </rPr>
      <t>R.2</t>
    </r>
  </si>
  <si>
    <r>
      <rPr>
        <sz val="11"/>
        <color rgb="FF000000"/>
        <rFont val="Calibri"/>
        <family val="2"/>
      </rPr>
      <t>Harjoituksia tehdään IHR:n ydinvalmiuksien todellisen toimivuuden testaamiseksi.</t>
    </r>
  </si>
  <si>
    <r>
      <rPr>
        <sz val="11"/>
        <color theme="1" tint="0.34998626667073579"/>
        <rFont val="Calibri"/>
        <family val="2"/>
      </rPr>
      <t>R.2</t>
    </r>
  </si>
  <si>
    <r>
      <rPr>
        <sz val="11"/>
        <color rgb="FF000000"/>
        <rFont val="Calibri"/>
        <family val="2"/>
      </rPr>
      <t xml:space="preserve">Koulutusten ja simulaatioharjoitusten alkuperäiset tarkoitukset ja tavoitteet arvioidaan ja saadut kokemukset dokumentoidaan raporttiin.
</t>
    </r>
  </si>
  <si>
    <r>
      <rPr>
        <sz val="11"/>
        <color theme="1" tint="0.34998626667073579"/>
        <rFont val="Calibri"/>
        <family val="2"/>
      </rPr>
      <t>R.2</t>
    </r>
  </si>
  <si>
    <r>
      <rPr>
        <b/>
        <sz val="11"/>
        <color rgb="FF000000"/>
        <rFont val="Calibri"/>
        <family val="2"/>
      </rPr>
      <t>BSI</t>
    </r>
  </si>
  <si>
    <r>
      <rPr>
        <b/>
        <sz val="11"/>
        <color rgb="FF000000"/>
        <rFont val="Calibri"/>
        <family val="2"/>
      </rPr>
      <t>CSI</t>
    </r>
  </si>
  <si>
    <t>Complete the yellow section by putting a '1' in the relevant percentage box, or N/A if the measure isn't applicable to your country</t>
  </si>
  <si>
    <t>CHECK BSI</t>
  </si>
  <si>
    <t>CHECK CSI</t>
  </si>
  <si>
    <t>Weighted BSI</t>
  </si>
  <si>
    <t>Weighted ratio CSI</t>
  </si>
  <si>
    <t>score BSI</t>
  </si>
  <si>
    <t>score CSI</t>
  </si>
  <si>
    <t>BSI NA</t>
  </si>
  <si>
    <t>CSI NA</t>
  </si>
  <si>
    <r>
      <rPr>
        <b/>
        <sz val="18"/>
        <rFont val="Calibri"/>
        <family val="2"/>
      </rPr>
      <t>Valmiuksien tukeminen: valvonta</t>
    </r>
  </si>
  <si>
    <r>
      <rPr>
        <b/>
        <sz val="16"/>
        <color rgb="FFFFFFFF"/>
        <rFont val="Calibri"/>
        <family val="2"/>
      </rPr>
      <t>Suorituskyky</t>
    </r>
  </si>
  <si>
    <r>
      <rPr>
        <b/>
        <sz val="11"/>
        <color rgb="FFFFFFFF"/>
        <rFont val="Calibri"/>
        <family val="2"/>
      </rPr>
      <t>WHO</t>
    </r>
  </si>
  <si>
    <r>
      <rPr>
        <b/>
        <sz val="11"/>
        <color rgb="FFFFFFFF"/>
        <rFont val="Calibri"/>
        <family val="2"/>
      </rPr>
      <t xml:space="preserve">JEE </t>
    </r>
  </si>
  <si>
    <r>
      <rPr>
        <b/>
        <sz val="16"/>
        <color rgb="FFFFFFFF"/>
        <rFont val="Calibri"/>
        <family val="2"/>
      </rPr>
      <t>Viitteet</t>
    </r>
  </si>
  <si>
    <r>
      <rPr>
        <b/>
        <sz val="12"/>
        <rFont val="Calibri"/>
        <family val="2"/>
      </rPr>
      <t>NA/NK</t>
    </r>
  </si>
  <si>
    <r>
      <rPr>
        <b/>
        <sz val="11"/>
        <color rgb="FF000000"/>
        <rFont val="Calibri"/>
        <family val="2"/>
      </rPr>
      <t>Huomautuksia</t>
    </r>
  </si>
  <si>
    <r>
      <rPr>
        <sz val="11"/>
        <color rgb="FF000000"/>
        <rFont val="Calibri"/>
        <family val="2"/>
      </rPr>
      <t xml:space="preserve"> </t>
    </r>
  </si>
  <si>
    <r>
      <rPr>
        <sz val="11"/>
        <color rgb="FF000000"/>
        <rFont val="Calibri"/>
        <family val="2"/>
      </rPr>
      <t>Käytössä on indikaattoreihin pohjautuva valvontajärjestelmä.</t>
    </r>
  </si>
  <si>
    <r>
      <rPr>
        <sz val="11"/>
        <color theme="1" tint="0.34998626667073579"/>
        <rFont val="Calibri"/>
        <family val="2"/>
      </rPr>
      <t>C.2</t>
    </r>
  </si>
  <si>
    <r>
      <rPr>
        <sz val="11"/>
        <color rgb="FF9BBB59" tint="-0.49989318521683401"/>
        <rFont val="Calibri"/>
        <family val="2"/>
      </rPr>
      <t>D.2.1</t>
    </r>
  </si>
  <si>
    <r>
      <rPr>
        <sz val="11"/>
        <color rgb="FF000000"/>
        <rFont val="Calibri"/>
        <family val="2"/>
      </rPr>
      <t>1.1</t>
    </r>
  </si>
  <si>
    <r>
      <rPr>
        <sz val="11"/>
        <color rgb="FF000000"/>
        <rFont val="Calibri"/>
        <family val="2"/>
      </rPr>
      <t>Nämä indikaattorit määritellään protokollissa oikea-aikaisen seurannan mahdollistamiseksi.</t>
    </r>
  </si>
  <si>
    <r>
      <rPr>
        <sz val="11"/>
        <color theme="1" tint="0.34998626667073579"/>
        <rFont val="Calibri"/>
        <family val="2"/>
      </rPr>
      <t>C.2</t>
    </r>
  </si>
  <si>
    <r>
      <rPr>
        <sz val="11"/>
        <color rgb="FF000000"/>
        <rFont val="Calibri"/>
        <family val="2"/>
      </rPr>
      <t>Käytössä on epidemiatietojen keruujärjestelmä.</t>
    </r>
  </si>
  <si>
    <r>
      <rPr>
        <sz val="11"/>
        <color theme="1" tint="0.34998626667073579"/>
        <rFont val="Calibri"/>
        <family val="2"/>
      </rPr>
      <t>C.2</t>
    </r>
  </si>
  <si>
    <r>
      <rPr>
        <sz val="11"/>
        <color rgb="FF9BBB59" tint="-0.49989318521683401"/>
        <rFont val="Calibri"/>
        <family val="2"/>
      </rPr>
      <t>D.2.1 D.2.4</t>
    </r>
  </si>
  <si>
    <r>
      <rPr>
        <sz val="11"/>
        <color rgb="FF000000"/>
        <rFont val="Calibri"/>
        <family val="2"/>
      </rPr>
      <t>2.1</t>
    </r>
  </si>
  <si>
    <r>
      <rPr>
        <sz val="11"/>
        <color rgb="FF000000"/>
        <rFont val="Calibri"/>
        <family val="2"/>
      </rPr>
      <t>Kansanterveydellistä huolta aiheuttavat tapahtumat määritellään protokollissa oikea-aikaisen seurannan mahdollistamiseksi.</t>
    </r>
  </si>
  <si>
    <r>
      <rPr>
        <sz val="11"/>
        <color theme="1" tint="0.34998626667073579"/>
        <rFont val="Calibri"/>
        <family val="2"/>
      </rPr>
      <t>C.2</t>
    </r>
  </si>
  <si>
    <r>
      <rPr>
        <sz val="11"/>
        <color rgb="FF000000"/>
        <rFont val="Calibri"/>
        <family val="2"/>
      </rPr>
      <t>2.3</t>
    </r>
  </si>
  <si>
    <r>
      <rPr>
        <sz val="11"/>
        <color rgb="FF000000"/>
        <rFont val="Calibri"/>
        <family val="2"/>
      </rPr>
      <t>Valvontajärjestelmä tarjoaa valvontatietojen reaaliaikaisen raportoinnin.</t>
    </r>
  </si>
  <si>
    <r>
      <rPr>
        <sz val="11"/>
        <color theme="1" tint="0.34998626667073579"/>
        <rFont val="Calibri"/>
        <family val="2"/>
      </rPr>
      <t>C.2</t>
    </r>
  </si>
  <si>
    <r>
      <rPr>
        <sz val="11"/>
        <color rgb="FF9BBB59" tint="-0.49989318521683401"/>
        <rFont val="Calibri"/>
        <family val="2"/>
      </rPr>
      <t>D.2.2</t>
    </r>
  </si>
  <si>
    <r>
      <rPr>
        <sz val="11"/>
        <color rgb="FF000000"/>
        <rFont val="Calibri"/>
        <family val="2"/>
      </rPr>
      <t>2.4</t>
    </r>
  </si>
  <si>
    <r>
      <rPr>
        <sz val="11"/>
        <color rgb="FF000000"/>
        <rFont val="Calibri"/>
        <family val="2"/>
      </rPr>
      <t>Valvontajärjestelmä on herkkä ja joustava havaitsemaan alkuperäiset tapaukset tai tapahtumat.</t>
    </r>
  </si>
  <si>
    <r>
      <rPr>
        <sz val="11"/>
        <color theme="1" tint="0.34998626667073579"/>
        <rFont val="Calibri"/>
        <family val="2"/>
      </rPr>
      <t>C.2</t>
    </r>
  </si>
  <si>
    <r>
      <rPr>
        <sz val="11"/>
        <color rgb="FF000000"/>
        <rFont val="Calibri"/>
        <family val="2"/>
      </rPr>
      <t>2.5</t>
    </r>
  </si>
  <si>
    <r>
      <rPr>
        <sz val="11"/>
        <color rgb="FF000000"/>
        <rFont val="Calibri"/>
        <family val="2"/>
      </rPr>
      <t xml:space="preserve">Valvontajärjestelmä saa tiedot monista erilaisista ja luotettavista lähteistä. </t>
    </r>
  </si>
  <si>
    <r>
      <rPr>
        <sz val="11"/>
        <color theme="1" tint="0.34998626667073579"/>
        <rFont val="Calibri"/>
        <family val="2"/>
      </rPr>
      <t>C.2</t>
    </r>
  </si>
  <si>
    <r>
      <rPr>
        <sz val="11"/>
        <color rgb="FF000000"/>
        <rFont val="Calibri"/>
        <family val="2"/>
      </rPr>
      <t>2.6</t>
    </r>
  </si>
  <si>
    <r>
      <rPr>
        <sz val="11"/>
        <color rgb="FF000000"/>
        <rFont val="Calibri"/>
        <family val="2"/>
      </rPr>
      <t>Valvontaverkosto sisältää eläinlääketieteellisten valvontajärjestelmien tiedot.</t>
    </r>
  </si>
  <si>
    <r>
      <rPr>
        <sz val="11"/>
        <color theme="1" tint="0.34998626667073579"/>
        <rFont val="Calibri"/>
        <family val="2"/>
      </rPr>
      <t>C.2</t>
    </r>
  </si>
  <si>
    <r>
      <rPr>
        <sz val="11"/>
        <color rgb="FF000000"/>
        <rFont val="Calibri"/>
        <family val="2"/>
      </rPr>
      <t>2.7</t>
    </r>
  </si>
  <si>
    <r>
      <rPr>
        <sz val="11"/>
        <color rgb="FF000000"/>
        <rFont val="Calibri"/>
        <family val="2"/>
      </rPr>
      <t>Valvontaverkosto sisältää entomologisten valvontajärjestelmien tiedot.</t>
    </r>
  </si>
  <si>
    <r>
      <rPr>
        <sz val="11"/>
        <color theme="1" tint="0.34998626667073579"/>
        <rFont val="Calibri"/>
        <family val="2"/>
      </rPr>
      <t>C.2</t>
    </r>
  </si>
  <si>
    <r>
      <rPr>
        <sz val="11"/>
        <color rgb="FF000000"/>
        <rFont val="Calibri"/>
        <family val="2"/>
      </rPr>
      <t>2.8</t>
    </r>
  </si>
  <si>
    <r>
      <rPr>
        <sz val="11"/>
        <color rgb="FF000000"/>
        <rFont val="Calibri"/>
        <family val="2"/>
      </rPr>
      <t>Valvontaverkosto sisältää ympäristön valvontajärjestelmien tiedot.</t>
    </r>
  </si>
  <si>
    <r>
      <rPr>
        <sz val="11"/>
        <color theme="1" tint="0.34998626667073579"/>
        <rFont val="Calibri"/>
        <family val="2"/>
      </rPr>
      <t>C.2</t>
    </r>
  </si>
  <si>
    <r>
      <rPr>
        <sz val="11"/>
        <color rgb="FF000000"/>
        <rFont val="Calibri"/>
        <family val="2"/>
      </rPr>
      <t>2.9</t>
    </r>
  </si>
  <si>
    <r>
      <rPr>
        <sz val="11"/>
        <color rgb="FF000000"/>
        <rFont val="Calibri"/>
        <family val="2"/>
      </rPr>
      <t>Valvontaverkosto sisältää meteorologisten valvontajärjestelmien tiedot.</t>
    </r>
  </si>
  <si>
    <r>
      <rPr>
        <sz val="11"/>
        <color theme="1" tint="0.34998626667073579"/>
        <rFont val="Calibri"/>
        <family val="2"/>
      </rPr>
      <t>C.2</t>
    </r>
  </si>
  <si>
    <r>
      <rPr>
        <sz val="11"/>
        <color rgb="FF000000"/>
        <rFont val="Calibri"/>
        <family val="2"/>
      </rPr>
      <t>2.10</t>
    </r>
  </si>
  <si>
    <r>
      <rPr>
        <sz val="11"/>
        <color rgb="FF000000"/>
        <rFont val="Calibri"/>
        <family val="2"/>
      </rPr>
      <t>Valvontaverkosto sisältää mikrobiologisten valvontajärjestelmien tiedot.</t>
    </r>
  </si>
  <si>
    <r>
      <rPr>
        <sz val="11"/>
        <color theme="1" tint="0.34998626667073579"/>
        <rFont val="Calibri"/>
        <family val="2"/>
      </rPr>
      <t>C.2</t>
    </r>
  </si>
  <si>
    <r>
      <rPr>
        <sz val="11"/>
        <color rgb="FF000000"/>
        <rFont val="Calibri"/>
        <family val="2"/>
      </rPr>
      <t>Valvontajärjestelmä tuottaa varhaisen varoitusignaalin mahdollisesta kansanterveydellistä huolta aiheuttavasta tapahtumasta.</t>
    </r>
  </si>
  <si>
    <r>
      <rPr>
        <sz val="11"/>
        <color theme="1" tint="0.34998626667073579"/>
        <rFont val="Calibri"/>
        <family val="2"/>
      </rPr>
      <t>C.2</t>
    </r>
  </si>
  <si>
    <r>
      <rPr>
        <sz val="11"/>
        <color rgb="FF000000"/>
        <rFont val="Calibri"/>
        <family val="2"/>
      </rPr>
      <t>Osallistuminen EU:n valvontaverkostoihin on vakiintunutta.</t>
    </r>
  </si>
  <si>
    <r>
      <rPr>
        <sz val="11"/>
        <color theme="1" tint="0.34998626667073579"/>
        <rFont val="Calibri"/>
        <family val="2"/>
      </rPr>
      <t>C.2</t>
    </r>
  </si>
  <si>
    <r>
      <rPr>
        <sz val="11"/>
        <color rgb="FF9BBB59" tint="-0.49989318521683401"/>
        <rFont val="Calibri"/>
        <family val="2"/>
      </rPr>
      <t>D.2.2</t>
    </r>
  </si>
  <si>
    <r>
      <rPr>
        <sz val="11"/>
        <color rgb="FF000000"/>
        <rFont val="Calibri"/>
        <family val="2"/>
      </rPr>
      <t>Valvontajärjestelmä täyttää EU:n ja WHO:n standardit, mitä tulee kaikkien EU:n valvomien tautien epidemiologisiin tietoihin, niiden tapausmääritelmiin ja raportointiprotokolliin.</t>
    </r>
  </si>
  <si>
    <r>
      <rPr>
        <sz val="11"/>
        <color theme="1" tint="0.34998626667073579"/>
        <rFont val="Calibri"/>
        <family val="2"/>
      </rPr>
      <t>C.2</t>
    </r>
  </si>
  <si>
    <r>
      <rPr>
        <sz val="11"/>
        <color rgb="FF9BBB59" tint="-0.49989318521683401"/>
        <rFont val="Calibri"/>
        <family val="2"/>
      </rPr>
      <t>D.2.2</t>
    </r>
  </si>
  <si>
    <r>
      <rPr>
        <sz val="11"/>
        <color rgb="FF000000"/>
        <rFont val="Calibri"/>
        <family val="2"/>
      </rPr>
      <t>Valvontatiedot ovat järjestelmällisiä, ja ne raportoidaan säännöllisesti asiaankuuluville aloille ja sidosryhmille.</t>
    </r>
  </si>
  <si>
    <r>
      <rPr>
        <sz val="11"/>
        <color theme="1" tint="0.34998626667073579"/>
        <rFont val="Calibri"/>
        <family val="2"/>
      </rPr>
      <t>C.2</t>
    </r>
  </si>
  <si>
    <r>
      <rPr>
        <sz val="11"/>
        <color rgb="FF000000"/>
        <rFont val="Calibri"/>
        <family val="2"/>
      </rPr>
      <t>6.1</t>
    </r>
  </si>
  <si>
    <r>
      <rPr>
        <sz val="11"/>
        <color rgb="FF000000"/>
        <rFont val="Calibri"/>
        <family val="2"/>
      </rPr>
      <t>Kaikki asiaankuuluvat valvontajärjestelmät on integroitu verkostoon, jossa tietojenvaihto on jatkuvaa.</t>
    </r>
  </si>
  <si>
    <r>
      <rPr>
        <sz val="11"/>
        <color theme="1" tint="0.34998626667073579"/>
        <rFont val="Calibri"/>
        <family val="2"/>
      </rPr>
      <t>C.2</t>
    </r>
  </si>
  <si>
    <r>
      <rPr>
        <sz val="11"/>
        <color rgb="FF9BBB59" tint="-0.49989318521683401"/>
        <rFont val="Calibri"/>
        <family val="2"/>
      </rPr>
      <t>D.2.2</t>
    </r>
  </si>
  <si>
    <r>
      <rPr>
        <sz val="11"/>
        <color rgb="FF000000"/>
        <rFont val="Calibri"/>
        <family val="2"/>
      </rPr>
      <t>6.2</t>
    </r>
  </si>
  <si>
    <r>
      <rPr>
        <sz val="11"/>
        <color rgb="FF000000"/>
        <rFont val="Calibri"/>
        <family val="2"/>
      </rPr>
      <t>Käytössä on raportointiverkostot ja -protokollat.</t>
    </r>
  </si>
  <si>
    <r>
      <rPr>
        <sz val="11"/>
        <color theme="1" tint="0.34998626667073579"/>
        <rFont val="Calibri"/>
        <family val="2"/>
      </rPr>
      <t>C.2</t>
    </r>
  </si>
  <si>
    <r>
      <rPr>
        <sz val="11"/>
        <color rgb="FF9BBB59" tint="-0.49989318521683401"/>
        <rFont val="Calibri"/>
        <family val="2"/>
      </rPr>
      <t>D.2.2 D.3.2</t>
    </r>
  </si>
  <si>
    <r>
      <rPr>
        <sz val="11"/>
        <color rgb="FF000000"/>
        <rFont val="Calibri"/>
        <family val="2"/>
      </rPr>
      <t>6.3</t>
    </r>
  </si>
  <si>
    <r>
      <rPr>
        <sz val="11"/>
        <color rgb="FF000000"/>
        <rFont val="Calibri"/>
        <family val="2"/>
      </rPr>
      <t xml:space="preserve">Valvontajärjestelmä pystyy tarjoamaan tietoa, jota tarvitaan tiedottamiseen ja reagointiin.
</t>
    </r>
  </si>
  <si>
    <r>
      <rPr>
        <sz val="11"/>
        <color theme="1" tint="0.34998626667073579"/>
        <rFont val="Calibri"/>
        <family val="2"/>
      </rPr>
      <t>C.2</t>
    </r>
  </si>
  <si>
    <r>
      <rPr>
        <sz val="11"/>
        <color rgb="FF9BBB59" tint="-0.49989318521683401"/>
        <rFont val="Calibri"/>
        <family val="2"/>
      </rPr>
      <t>D.2.3</t>
    </r>
  </si>
  <si>
    <r>
      <rPr>
        <b/>
        <sz val="11"/>
        <color rgb="FF000000"/>
        <rFont val="Calibri"/>
        <family val="2"/>
      </rPr>
      <t>BSI</t>
    </r>
  </si>
  <si>
    <r>
      <rPr>
        <b/>
        <sz val="11"/>
        <color rgb="FF000000"/>
        <rFont val="Calibri"/>
        <family val="2"/>
      </rPr>
      <t>CSI</t>
    </r>
  </si>
  <si>
    <t>CHECK BSI</t>
  </si>
  <si>
    <t>CHECK CSI</t>
  </si>
  <si>
    <t>Weighted BSI</t>
  </si>
  <si>
    <t>Weighted ratio CSI</t>
  </si>
  <si>
    <t>score BSI</t>
  </si>
  <si>
    <t>score CSI</t>
  </si>
  <si>
    <t>BSI NA</t>
  </si>
  <si>
    <t>CSI NA</t>
  </si>
  <si>
    <r>
      <rPr>
        <b/>
        <sz val="18"/>
        <rFont val="Calibri"/>
        <family val="2"/>
      </rPr>
      <t>Valmiuksien tukeminen: riskinarviointi</t>
    </r>
  </si>
  <si>
    <r>
      <rPr>
        <b/>
        <sz val="16"/>
        <color rgb="FFFFFFFF"/>
        <rFont val="Calibri"/>
        <family val="2"/>
      </rPr>
      <t>Suorituskyky</t>
    </r>
  </si>
  <si>
    <r>
      <rPr>
        <b/>
        <sz val="11"/>
        <color rgb="FFFFFFFF"/>
        <rFont val="Calibri"/>
        <family val="2"/>
      </rPr>
      <t>WHO</t>
    </r>
  </si>
  <si>
    <r>
      <rPr>
        <b/>
        <sz val="11"/>
        <color rgb="FFFFFFFF"/>
        <rFont val="Calibri"/>
        <family val="2"/>
      </rPr>
      <t xml:space="preserve">JEE </t>
    </r>
  </si>
  <si>
    <r>
      <rPr>
        <b/>
        <sz val="16"/>
        <color rgb="FFFFFFFF"/>
        <rFont val="Calibri"/>
        <family val="2"/>
      </rPr>
      <t>Viitteet</t>
    </r>
  </si>
  <si>
    <r>
      <rPr>
        <b/>
        <sz val="12"/>
        <rFont val="Calibri"/>
        <family val="2"/>
      </rPr>
      <t>NA/NK</t>
    </r>
  </si>
  <si>
    <r>
      <rPr>
        <b/>
        <sz val="11"/>
        <color rgb="FF000000"/>
        <rFont val="Calibri"/>
        <family val="2"/>
      </rPr>
      <t>Huomautuksia</t>
    </r>
  </si>
  <si>
    <r>
      <rPr>
        <sz val="11"/>
        <color rgb="FF000000"/>
        <rFont val="Calibri"/>
        <family val="2"/>
      </rPr>
      <t>Hälytykset ja varhaisvaroitukset arvioidaan valvontatietojen ja muiden saatavilla olevien tietojen yhteisanalyysin perusteella.</t>
    </r>
  </si>
  <si>
    <r>
      <rPr>
        <sz val="11"/>
        <color theme="1" tint="0.34998626667073579"/>
        <rFont val="Calibri"/>
        <family val="2"/>
      </rPr>
      <t>C.1</t>
    </r>
  </si>
  <si>
    <r>
      <rPr>
        <sz val="11"/>
        <color rgb="FF000000"/>
        <rFont val="Calibri"/>
        <family val="2"/>
      </rPr>
      <t>Riskinarviointiryhmä on koottu arvioimaan (mahdollisen) kansanterveydellistä huolta aiheuttavan tapahtuman riskit.</t>
    </r>
  </si>
  <si>
    <r>
      <rPr>
        <sz val="11"/>
        <color theme="1" tint="0.34998626667073579"/>
        <rFont val="Calibri"/>
        <family val="2"/>
      </rPr>
      <t>C.1</t>
    </r>
  </si>
  <si>
    <r>
      <rPr>
        <sz val="11"/>
        <color rgb="FF000000"/>
        <rFont val="Calibri"/>
        <family val="2"/>
      </rPr>
      <t>2.2</t>
    </r>
  </si>
  <si>
    <r>
      <rPr>
        <sz val="11"/>
        <color rgb="FF000000"/>
        <rFont val="Calibri"/>
        <family val="2"/>
      </rPr>
      <t>Riskinarviointiryhmä sisältää täydentävää asiantuntemusta (esim. toksikologia, eläinten terveys, ruoan turvallisuus jne.).</t>
    </r>
  </si>
  <si>
    <r>
      <rPr>
        <sz val="11"/>
        <color theme="1" tint="0.34998626667073579"/>
        <rFont val="Calibri"/>
        <family val="2"/>
      </rPr>
      <t>C.1</t>
    </r>
  </si>
  <si>
    <r>
      <rPr>
        <sz val="11"/>
        <color rgb="FF000000"/>
        <rFont val="Calibri"/>
        <family val="2"/>
      </rPr>
      <t>2.3</t>
    </r>
  </si>
  <si>
    <r>
      <rPr>
        <sz val="11"/>
        <color rgb="FF000000"/>
        <rFont val="Calibri"/>
        <family val="2"/>
      </rPr>
      <t>Riskinarviointiryhmä määrittää taudin ominaisuuksien perusteella, kuinka usein riskinarviointi on päivitettävä.</t>
    </r>
  </si>
  <si>
    <r>
      <rPr>
        <sz val="11"/>
        <color theme="1" tint="0.34998626667073579"/>
        <rFont val="Calibri"/>
        <family val="2"/>
      </rPr>
      <t>C.1</t>
    </r>
  </si>
  <si>
    <r>
      <rPr>
        <sz val="11"/>
        <color rgb="FF000000"/>
        <rFont val="Calibri"/>
        <family val="2"/>
      </rPr>
      <t>2.4</t>
    </r>
  </si>
  <si>
    <r>
      <rPr>
        <sz val="11"/>
        <color rgb="FF000000"/>
        <rFont val="Calibri"/>
        <family val="2"/>
      </rPr>
      <t>Tapahtumalle määritetty riskitaso perustuu epäiltyyn (tai tunnettuun) vaaraan.</t>
    </r>
  </si>
  <si>
    <r>
      <rPr>
        <sz val="11"/>
        <color theme="1" tint="0.34998626667073579"/>
        <rFont val="Calibri"/>
        <family val="2"/>
      </rPr>
      <t>C.1</t>
    </r>
  </si>
  <si>
    <r>
      <rPr>
        <sz val="11"/>
        <color rgb="FF000000"/>
        <rFont val="Calibri"/>
        <family val="2"/>
      </rPr>
      <t>2.5</t>
    </r>
  </si>
  <si>
    <r>
      <rPr>
        <sz val="11"/>
        <color rgb="FF000000"/>
        <rFont val="Calibri"/>
        <family val="2"/>
      </rPr>
      <t>Tapahtumalle määritetty riskitaso perustuu mahdolliselle altistumiselle vaaraan.</t>
    </r>
  </si>
  <si>
    <r>
      <rPr>
        <sz val="11"/>
        <color theme="1" tint="0.34998626667073579"/>
        <rFont val="Calibri"/>
        <family val="2"/>
      </rPr>
      <t>C.1</t>
    </r>
  </si>
  <si>
    <r>
      <rPr>
        <sz val="11"/>
        <color rgb="FF000000"/>
        <rFont val="Calibri"/>
        <family val="2"/>
      </rPr>
      <t>2.6</t>
    </r>
  </si>
  <si>
    <r>
      <rPr>
        <sz val="11"/>
        <color rgb="FF000000"/>
        <rFont val="Calibri"/>
        <family val="2"/>
      </rPr>
      <t>Tapahtumalle määritetty riskitaso perustuu asiayhteyteen, jossa tapahtuma ilmenee.</t>
    </r>
  </si>
  <si>
    <r>
      <rPr>
        <sz val="11"/>
        <color theme="1" tint="0.34998626667073579"/>
        <rFont val="Calibri"/>
        <family val="2"/>
      </rPr>
      <t>C.1</t>
    </r>
  </si>
  <si>
    <r>
      <rPr>
        <sz val="11"/>
        <color rgb="FF000000"/>
        <rFont val="Calibri"/>
        <family val="2"/>
      </rPr>
      <t>2.7</t>
    </r>
  </si>
  <si>
    <r>
      <rPr>
        <sz val="11"/>
        <color rgb="FF000000"/>
        <rFont val="Calibri"/>
        <family val="2"/>
      </rPr>
      <t>Määritetty riskitaso perustuu taudin ominaisuuksiin (tapausten/kuolemien määrä, vaikean taudin osuus väestössä, eniten sairastuneet kliiniset ryhmät jne.).</t>
    </r>
  </si>
  <si>
    <r>
      <rPr>
        <sz val="11"/>
        <color theme="1" tint="0.34998626667073579"/>
        <rFont val="Calibri"/>
        <family val="2"/>
      </rPr>
      <t>C.1</t>
    </r>
  </si>
  <si>
    <r>
      <rPr>
        <sz val="11"/>
        <color rgb="FF000000"/>
        <rFont val="Calibri"/>
        <family val="2"/>
      </rPr>
      <t>2.8</t>
    </r>
  </si>
  <si>
    <r>
      <rPr>
        <sz val="11"/>
        <color rgb="FF000000"/>
        <rFont val="Calibri"/>
        <family val="2"/>
      </rPr>
      <t>Määritetty riskitaso perustuu palvelujen kapasiteettiin (esim. perusterveydenhuoltoon saapuneiden / sairaalaan ja tehohoitoon otettujen potilaiden määrä).</t>
    </r>
  </si>
  <si>
    <r>
      <rPr>
        <sz val="11"/>
        <color theme="1" tint="0.34998626667073579"/>
        <rFont val="Calibri"/>
        <family val="2"/>
      </rPr>
      <t>C.1</t>
    </r>
  </si>
  <si>
    <r>
      <rPr>
        <sz val="11"/>
        <color rgb="FF000000"/>
        <rFont val="Calibri"/>
        <family val="2"/>
      </rPr>
      <t>Riskinarviointeja käytetään valmiussuunnittelun ja reagointitoimien apuna.</t>
    </r>
  </si>
  <si>
    <r>
      <rPr>
        <sz val="11"/>
        <color theme="1" tint="0.34998626667073579"/>
        <rFont val="Calibri"/>
        <family val="2"/>
      </rPr>
      <t>C.1</t>
    </r>
  </si>
  <si>
    <r>
      <rPr>
        <sz val="11"/>
        <color rgb="FF000000"/>
        <rFont val="Calibri"/>
        <family val="2"/>
      </rPr>
      <t>3.1</t>
    </r>
  </si>
  <si>
    <r>
      <rPr>
        <sz val="11"/>
        <color rgb="FF000000"/>
        <rFont val="Calibri"/>
        <family val="2"/>
      </rPr>
      <t>Selvästi määriteltyjä kysymyksiä käytetään riskinarvioinnin osana priorisoitavien toimien tunnistamisen apuna.</t>
    </r>
  </si>
  <si>
    <r>
      <rPr>
        <sz val="11"/>
        <color theme="1" tint="0.34998626667073579"/>
        <rFont val="Calibri"/>
        <family val="2"/>
      </rPr>
      <t>C.1</t>
    </r>
  </si>
  <si>
    <r>
      <rPr>
        <sz val="11"/>
        <color rgb="FF000000"/>
        <rFont val="Calibri"/>
        <family val="2"/>
      </rPr>
      <t>3.2</t>
    </r>
  </si>
  <si>
    <r>
      <rPr>
        <sz val="11"/>
        <color rgb="FF000000"/>
        <rFont val="Calibri"/>
        <family val="2"/>
      </rPr>
      <t>Riskinarviointia käytetään riskialueiden tunnistamiseen.</t>
    </r>
  </si>
  <si>
    <r>
      <rPr>
        <sz val="11"/>
        <color theme="1" tint="0.34998626667073579"/>
        <rFont val="Calibri"/>
        <family val="2"/>
      </rPr>
      <t>C.1</t>
    </r>
  </si>
  <si>
    <r>
      <rPr>
        <sz val="11"/>
        <color rgb="FF000000"/>
        <rFont val="Calibri"/>
        <family val="2"/>
      </rPr>
      <t>3.3</t>
    </r>
  </si>
  <si>
    <r>
      <rPr>
        <sz val="11"/>
        <color rgb="FF000000"/>
        <rFont val="Calibri"/>
        <family val="2"/>
      </rPr>
      <t>Riskinarviointia käytetään riskialueiden tunnistamiseen.</t>
    </r>
  </si>
  <si>
    <r>
      <rPr>
        <sz val="11"/>
        <color theme="1" tint="0.34998626667073579"/>
        <rFont val="Calibri"/>
        <family val="2"/>
      </rPr>
      <t>C.1</t>
    </r>
  </si>
  <si>
    <r>
      <rPr>
        <sz val="11"/>
        <color rgb="FF000000"/>
        <rFont val="Calibri"/>
        <family val="2"/>
      </rPr>
      <t>3.4</t>
    </r>
  </si>
  <si>
    <r>
      <rPr>
        <sz val="11"/>
        <color rgb="FF000000"/>
        <rFont val="Calibri"/>
        <family val="2"/>
      </rPr>
      <t>Riskinarviointia käytetään operatiivisten kumppaneiden tunnistamiseen ja sitouttamiseen.</t>
    </r>
  </si>
  <si>
    <r>
      <rPr>
        <sz val="11"/>
        <color theme="1" tint="0.34998626667073579"/>
        <rFont val="Calibri"/>
        <family val="2"/>
      </rPr>
      <t>C.1</t>
    </r>
  </si>
  <si>
    <r>
      <rPr>
        <sz val="11"/>
        <color rgb="FF000000"/>
        <rFont val="Calibri"/>
        <family val="2"/>
      </rPr>
      <t>3.5</t>
    </r>
  </si>
  <si>
    <r>
      <rPr>
        <sz val="11"/>
        <color rgb="FF000000"/>
        <rFont val="Calibri"/>
        <family val="2"/>
      </rPr>
      <t>Riskinarviointia käytetään tärkeimpien kumppanuuksien tunnistamiseen ja sitouttamiseen.</t>
    </r>
  </si>
  <si>
    <r>
      <rPr>
        <sz val="11"/>
        <color theme="1" tint="0.34998626667073579"/>
        <rFont val="Calibri"/>
        <family val="2"/>
      </rPr>
      <t>C.1</t>
    </r>
  </si>
  <si>
    <r>
      <rPr>
        <sz val="11"/>
        <color rgb="FF000000"/>
        <rFont val="Calibri"/>
        <family val="2"/>
      </rPr>
      <t>3.6</t>
    </r>
  </si>
  <si>
    <r>
      <rPr>
        <sz val="11"/>
        <color rgb="FF000000"/>
        <rFont val="Calibri"/>
        <family val="2"/>
      </rPr>
      <t>Riskin luonnehdinta pohjautuu kvantitatiivisten mallien tietoihin, jos sellaisia on saatavilla ja käytettävissä.</t>
    </r>
  </si>
  <si>
    <r>
      <rPr>
        <sz val="11"/>
        <color theme="1" tint="0.34998626667073579"/>
        <rFont val="Calibri"/>
        <family val="2"/>
      </rPr>
      <t>C.1</t>
    </r>
  </si>
  <si>
    <r>
      <rPr>
        <sz val="11"/>
        <color rgb="FF000000"/>
        <rFont val="Calibri"/>
        <family val="2"/>
      </rPr>
      <t>3.7</t>
    </r>
  </si>
  <si>
    <r>
      <rPr>
        <sz val="11"/>
        <color rgb="FF000000"/>
        <rFont val="Calibri"/>
        <family val="2"/>
      </rPr>
      <t>Riskin luonnehdinta perustuu asiantuntijalausuntoihin.</t>
    </r>
  </si>
  <si>
    <r>
      <rPr>
        <sz val="11"/>
        <color theme="1" tint="0.34998626667073579"/>
        <rFont val="Calibri"/>
        <family val="2"/>
      </rPr>
      <t>C.1</t>
    </r>
  </si>
  <si>
    <r>
      <rPr>
        <b/>
        <sz val="11"/>
        <color rgb="FF000000"/>
        <rFont val="Calibri"/>
        <family val="2"/>
      </rPr>
      <t>BSI</t>
    </r>
  </si>
  <si>
    <r>
      <rPr>
        <b/>
        <sz val="11"/>
        <color rgb="FF000000"/>
        <rFont val="Calibri"/>
        <family val="2"/>
      </rPr>
      <t>CSI</t>
    </r>
  </si>
  <si>
    <t>CHECK BSI</t>
  </si>
  <si>
    <t>CHECK CSI</t>
  </si>
  <si>
    <t>Weighted BSI</t>
  </si>
  <si>
    <t>Weighted ratio CSI</t>
  </si>
  <si>
    <t>score BSI</t>
  </si>
  <si>
    <t>score CSI</t>
  </si>
  <si>
    <t>BSI NA</t>
  </si>
  <si>
    <t>CSI NA</t>
  </si>
  <si>
    <r>
      <rPr>
        <b/>
        <sz val="18"/>
        <rFont val="Calibri"/>
        <family val="2"/>
      </rPr>
      <t>Tapahtumaan reagoinnin hallinta</t>
    </r>
  </si>
  <si>
    <r>
      <rPr>
        <b/>
        <sz val="16"/>
        <color rgb="FFFFFFFF"/>
        <rFont val="Calibri"/>
        <family val="2"/>
      </rPr>
      <t>Suorituskyky</t>
    </r>
  </si>
  <si>
    <r>
      <rPr>
        <b/>
        <sz val="11"/>
        <color rgb="FFFFFFFF"/>
        <rFont val="Calibri"/>
        <family val="2"/>
      </rPr>
      <t>WHO</t>
    </r>
  </si>
  <si>
    <r>
      <rPr>
        <b/>
        <sz val="11"/>
        <color rgb="FFFFFFFF"/>
        <rFont val="Calibri"/>
        <family val="2"/>
      </rPr>
      <t>JEE</t>
    </r>
  </si>
  <si>
    <r>
      <rPr>
        <b/>
        <sz val="16"/>
        <color rgb="FFFFFFFF"/>
        <rFont val="Calibri"/>
        <family val="2"/>
      </rPr>
      <t>Viitteet</t>
    </r>
  </si>
  <si>
    <r>
      <rPr>
        <b/>
        <sz val="12"/>
        <rFont val="Calibri"/>
        <family val="2"/>
      </rPr>
      <t>NA/NK</t>
    </r>
  </si>
  <si>
    <r>
      <rPr>
        <b/>
        <sz val="11"/>
        <color rgb="FF000000"/>
        <rFont val="Calibri"/>
        <family val="2"/>
      </rPr>
      <t>Huomautuksia</t>
    </r>
  </si>
  <si>
    <r>
      <rPr>
        <sz val="11"/>
        <color rgb="FF000000"/>
        <rFont val="Calibri"/>
        <family val="2"/>
      </rPr>
      <t>Käytössä on erityismenettelyt terveydellisiin hätätilanteisiin reagoinnin aktivointiin ja deaktivointiin (”poistamiseen käytöstä”).</t>
    </r>
  </si>
  <si>
    <r>
      <rPr>
        <sz val="11"/>
        <color theme="1" tint="0.34998626667073579"/>
        <rFont val="Calibri"/>
        <family val="2"/>
      </rPr>
      <t>G.3</t>
    </r>
  </si>
  <si>
    <r>
      <rPr>
        <sz val="11"/>
        <color rgb="FF000000"/>
        <rFont val="Calibri"/>
        <family val="2"/>
      </rPr>
      <t>1.1</t>
    </r>
  </si>
  <si>
    <r>
      <rPr>
        <sz val="11"/>
        <color rgb="FF000000"/>
        <rFont val="Calibri"/>
        <family val="2"/>
      </rPr>
      <t>Reagointipäätöksissä huomioidaan seuraavat periaatteet: varautuminen, suhteellisuus ja joustavuus.</t>
    </r>
  </si>
  <si>
    <r>
      <rPr>
        <sz val="11"/>
        <color theme="1" tint="0.34998626667073579"/>
        <rFont val="Calibri"/>
        <family val="2"/>
      </rPr>
      <t>G.3</t>
    </r>
  </si>
  <si>
    <r>
      <rPr>
        <sz val="11"/>
        <color rgb="FF000000"/>
        <rFont val="Calibri"/>
        <family val="2"/>
      </rPr>
      <t>Infektioiden ehkäisyn ja torjunnan standardit on määritelty, ja ne ovat käytössä kansallisella tasolla ja sairaalatasolla.</t>
    </r>
  </si>
  <si>
    <r>
      <rPr>
        <sz val="11"/>
        <color theme="1" tint="0.34998626667073579"/>
        <rFont val="Calibri"/>
        <family val="2"/>
      </rPr>
      <t>C.4</t>
    </r>
  </si>
  <si>
    <r>
      <rPr>
        <sz val="11"/>
        <color theme="1" tint="0.34998626667073579"/>
        <rFont val="Calibri"/>
        <family val="2"/>
      </rPr>
      <t>P.3.3</t>
    </r>
  </si>
  <si>
    <r>
      <rPr>
        <sz val="11"/>
        <color rgb="FF000000"/>
        <rFont val="Calibri"/>
        <family val="2"/>
      </rPr>
      <t>2.1</t>
    </r>
  </si>
  <si>
    <r>
      <rPr>
        <sz val="11"/>
        <color rgb="FF000000"/>
        <rFont val="Calibri"/>
        <family val="2"/>
      </rPr>
      <t>Käytössä on varotoimet patogeenisten aineiden käsittelyyn, ja terveydenhuollon työntekijät tuntevat ne.</t>
    </r>
  </si>
  <si>
    <r>
      <rPr>
        <sz val="11"/>
        <color theme="1" tint="0.34998626667073579"/>
        <rFont val="Calibri"/>
        <family val="2"/>
      </rPr>
      <t>C.4</t>
    </r>
  </si>
  <si>
    <r>
      <rPr>
        <sz val="11"/>
        <color rgb="FF000000"/>
        <rFont val="Calibri"/>
        <family val="2"/>
      </rPr>
      <t>Laboratoriopalvelut ovat saatavilla merkittävimpien terveysuhkien testaamiseen.</t>
    </r>
  </si>
  <si>
    <r>
      <rPr>
        <sz val="11"/>
        <color theme="1" tint="0.34998626667073579"/>
        <rFont val="Calibri"/>
        <family val="2"/>
      </rPr>
      <t>C.3</t>
    </r>
  </si>
  <si>
    <r>
      <rPr>
        <sz val="11"/>
        <color theme="1" tint="0.34998626667073579"/>
        <rFont val="Calibri"/>
        <family val="2"/>
      </rPr>
      <t>D.1.1</t>
    </r>
  </si>
  <si>
    <r>
      <rPr>
        <sz val="11"/>
        <color rgb="FF000000"/>
        <rFont val="Calibri"/>
        <family val="2"/>
      </rPr>
      <t>3.1</t>
    </r>
  </si>
  <si>
    <r>
      <rPr>
        <sz val="11"/>
        <color rgb="FF000000"/>
        <rFont val="Calibri"/>
        <family val="2"/>
      </rPr>
      <t>Laboratorioiden bioturvallisuus- ja bioturvaamiskäytännöt (bioriskien hallinta) ovat käytössä ja toteutettu.</t>
    </r>
  </si>
  <si>
    <r>
      <rPr>
        <sz val="11"/>
        <color theme="1" tint="0.34998626667073579"/>
        <rFont val="Calibri"/>
        <family val="2"/>
      </rPr>
      <t>C.4</t>
    </r>
  </si>
  <si>
    <r>
      <rPr>
        <sz val="11"/>
        <color rgb="FF000000"/>
        <rFont val="Calibri"/>
        <family val="2"/>
      </rPr>
      <t>Käytössä on toimintaohjelma hätätilanteita varten, joka käsittää tilannejohtokeskuksen, toimintaohjeet ja -suunnitelmat sekä valmiuden hätätilannetoiminnan aktivointiin.</t>
    </r>
  </si>
  <si>
    <r>
      <rPr>
        <sz val="11"/>
        <color theme="1" tint="0.34998626667073579"/>
        <rFont val="Calibri"/>
        <family val="2"/>
      </rPr>
      <t>G.3</t>
    </r>
  </si>
  <si>
    <r>
      <rPr>
        <sz val="11"/>
        <color theme="1" tint="0.34998626667073579"/>
        <rFont val="Calibri"/>
        <family val="2"/>
      </rPr>
      <t>R.2.1 R.2.2 R.2.3</t>
    </r>
  </si>
  <si>
    <r>
      <rPr>
        <sz val="11"/>
        <color rgb="FF000000"/>
        <rFont val="Calibri"/>
        <family val="2"/>
      </rPr>
      <t>Käytössä on testattu komento- ja valvontarakenne, jossa on selkeät roolit ja vastuut.</t>
    </r>
  </si>
  <si>
    <r>
      <rPr>
        <sz val="11"/>
        <color theme="1" tint="0.34998626667073579"/>
        <rFont val="Calibri"/>
        <family val="2"/>
      </rPr>
      <t>G.3</t>
    </r>
  </si>
  <si>
    <r>
      <rPr>
        <sz val="11"/>
        <color rgb="FF000000"/>
        <rFont val="Calibri"/>
        <family val="2"/>
      </rPr>
      <t>5.1</t>
    </r>
  </si>
  <si>
    <r>
      <rPr>
        <sz val="11"/>
        <color rgb="FF000000"/>
        <rFont val="Calibri"/>
        <family val="2"/>
      </rPr>
      <t>Koordinointi, komento ja valvonta perustuvat vakiintuneeseen infrastruktuuriin.</t>
    </r>
  </si>
  <si>
    <r>
      <rPr>
        <sz val="11"/>
        <color theme="1" tint="0.34998626667073579"/>
        <rFont val="Calibri"/>
        <family val="2"/>
      </rPr>
      <t>G.3</t>
    </r>
  </si>
  <si>
    <r>
      <rPr>
        <sz val="11"/>
        <color rgb="FF000000"/>
        <rFont val="Calibri"/>
        <family val="2"/>
      </rPr>
      <t>5.2</t>
    </r>
  </si>
  <si>
    <r>
      <rPr>
        <sz val="11"/>
        <color rgb="FF000000"/>
        <rFont val="Calibri"/>
        <family val="2"/>
      </rPr>
      <t>Koordinointia, komentoa ja valvontaa vahvistetaan jatkuvasti.</t>
    </r>
  </si>
  <si>
    <r>
      <rPr>
        <sz val="11"/>
        <color theme="1" tint="0.34998626667073579"/>
        <rFont val="Calibri"/>
        <family val="2"/>
      </rPr>
      <t>G.3</t>
    </r>
  </si>
  <si>
    <r>
      <rPr>
        <sz val="11"/>
        <color rgb="FF000000"/>
        <rFont val="Calibri"/>
        <family val="2"/>
      </rPr>
      <t>5.3</t>
    </r>
  </si>
  <si>
    <r>
      <rPr>
        <sz val="11"/>
        <color rgb="FF000000"/>
        <rFont val="Calibri"/>
        <family val="2"/>
      </rPr>
      <t>Menettelytavat kaikkien asiaankuuluvien terveydenhuoltojärjestelmän kumppanien (esim. kansanterveys, sairaanhoitopalvelut ja mielenterveyspalvelut) koordinoimiseksi on määritelty.</t>
    </r>
  </si>
  <si>
    <r>
      <rPr>
        <sz val="11"/>
        <color theme="1" tint="0.34998626667073579"/>
        <rFont val="Calibri"/>
        <family val="2"/>
      </rPr>
      <t>G.3</t>
    </r>
  </si>
  <si>
    <r>
      <rPr>
        <sz val="11"/>
        <color theme="1" tint="0.34998626667073579"/>
        <rFont val="Calibri"/>
        <family val="2"/>
      </rPr>
      <t>R.5.2</t>
    </r>
  </si>
  <si>
    <r>
      <rPr>
        <sz val="11"/>
        <color rgb="FF000000"/>
        <rFont val="Calibri"/>
        <family val="2"/>
      </rPr>
      <t>5.4</t>
    </r>
  </si>
  <si>
    <r>
      <rPr>
        <sz val="11"/>
        <color rgb="FF000000"/>
        <rFont val="Calibri"/>
        <family val="2"/>
      </rPr>
      <t>Koordinointi käsittää väestöpohjaisen hoidon ja resurssien mobilisoinnin.</t>
    </r>
  </si>
  <si>
    <r>
      <rPr>
        <sz val="11"/>
        <color theme="1" tint="0.34998626667073579"/>
        <rFont val="Calibri"/>
        <family val="2"/>
      </rPr>
      <t>G.3</t>
    </r>
  </si>
  <si>
    <r>
      <rPr>
        <sz val="11"/>
        <color rgb="FF000000"/>
        <rFont val="Calibri"/>
        <family val="2"/>
      </rPr>
      <t>5.5</t>
    </r>
  </si>
  <si>
    <r>
      <rPr>
        <sz val="11"/>
        <color rgb="FF000000"/>
        <rFont val="Calibri"/>
        <family val="2"/>
      </rPr>
      <t>Koordinointi käsittää tukiverkostojen, asiantuntijaryhmien, kumppaniverkostojen ja viestinnän aktivoinnin.</t>
    </r>
  </si>
  <si>
    <r>
      <rPr>
        <sz val="11"/>
        <color theme="1" tint="0.34998626667073579"/>
        <rFont val="Calibri"/>
        <family val="2"/>
      </rPr>
      <t>G.3</t>
    </r>
  </si>
  <si>
    <r>
      <rPr>
        <sz val="11"/>
        <color theme="1" tint="0.34998626667073579"/>
        <rFont val="Calibri"/>
        <family val="2"/>
      </rPr>
      <t>R.5.2</t>
    </r>
  </si>
  <si>
    <r>
      <rPr>
        <sz val="11"/>
        <color rgb="FF000000"/>
        <rFont val="Calibri"/>
        <family val="2"/>
      </rPr>
      <t>5.6</t>
    </r>
  </si>
  <si>
    <r>
      <rPr>
        <sz val="11"/>
        <color rgb="FF000000"/>
        <rFont val="Calibri"/>
        <family val="2"/>
      </rPr>
      <t>Kriisinhallintaryhmät tukevat kansanterveysjärjestelmää kaikilla tasoilla.</t>
    </r>
  </si>
  <si>
    <r>
      <rPr>
        <sz val="11"/>
        <color theme="1" tint="0.34998626667073579"/>
        <rFont val="Calibri"/>
        <family val="2"/>
      </rPr>
      <t>G.3</t>
    </r>
  </si>
  <si>
    <r>
      <rPr>
        <sz val="11"/>
        <color rgb="FF000000"/>
        <rFont val="Calibri"/>
        <family val="2"/>
      </rPr>
      <t>5.7</t>
    </r>
  </si>
  <si>
    <r>
      <rPr>
        <sz val="11"/>
        <color rgb="FF000000"/>
        <rFont val="Calibri"/>
        <family val="2"/>
      </rPr>
      <t>Odotettu käyttäytyminen (esim. väestön kokema huolen aste) huomioidaan päätöksentekoprosessissa.</t>
    </r>
  </si>
  <si>
    <r>
      <rPr>
        <sz val="11"/>
        <color theme="1" tint="0.34998626667073579"/>
        <rFont val="Calibri"/>
        <family val="2"/>
      </rPr>
      <t>G.3</t>
    </r>
  </si>
  <si>
    <r>
      <rPr>
        <sz val="11"/>
        <color theme="1" tint="0.34998626667073579"/>
        <rFont val="Calibri"/>
        <family val="2"/>
      </rPr>
      <t>R.5.5</t>
    </r>
  </si>
  <si>
    <r>
      <rPr>
        <sz val="11"/>
        <color rgb="FF000000"/>
        <rFont val="Calibri"/>
        <family val="2"/>
      </rPr>
      <t>Menettelytavat monien eri alojen toimintojen koordinoimiseksi ministeriöiden ja alojen välillä ovat käytössä.</t>
    </r>
  </si>
  <si>
    <r>
      <rPr>
        <sz val="11"/>
        <color theme="1" tint="0.34998626667073579"/>
        <rFont val="Calibri"/>
        <family val="2"/>
      </rPr>
      <t>G.3</t>
    </r>
  </si>
  <si>
    <r>
      <rPr>
        <sz val="11"/>
        <color rgb="FF000000"/>
        <rFont val="Calibri"/>
        <family val="2"/>
      </rPr>
      <t xml:space="preserve">Monialainen nopean toiminnan valmius on käytössä ja saatavilla joka päivä läpi vuorokauden. </t>
    </r>
  </si>
  <si>
    <r>
      <rPr>
        <sz val="11"/>
        <color theme="1" tint="0.34998626667073579"/>
        <rFont val="Calibri"/>
        <family val="2"/>
      </rPr>
      <t>G.3</t>
    </r>
  </si>
  <si>
    <r>
      <rPr>
        <sz val="11"/>
        <color rgb="FF000000"/>
        <rFont val="Calibri"/>
        <family val="2"/>
      </rPr>
      <t>7.1</t>
    </r>
  </si>
  <si>
    <r>
      <rPr>
        <sz val="11"/>
        <color rgb="FF000000"/>
        <rFont val="Calibri"/>
        <family val="2"/>
      </rPr>
      <t>Käytössä on menettelytavat lääketieteellisten vastatoimien täytäntöönpanoon ja jakeluun.</t>
    </r>
  </si>
  <si>
    <r>
      <rPr>
        <sz val="11"/>
        <color theme="1" tint="0.34998626667073579"/>
        <rFont val="Calibri"/>
        <family val="2"/>
      </rPr>
      <t>R.3</t>
    </r>
  </si>
  <si>
    <r>
      <rPr>
        <sz val="11"/>
        <color rgb="FF000000"/>
        <rFont val="Calibri"/>
        <family val="2"/>
      </rPr>
      <t>7.2</t>
    </r>
  </si>
  <si>
    <r>
      <rPr>
        <sz val="11"/>
        <color rgb="FF000000"/>
        <rFont val="Calibri"/>
        <family val="2"/>
      </rPr>
      <t>Käytössä on menettelytavat lääketieteellisten vastatoimien lähettämiseen ja vastaanottamiseen kansanterveydellisen hätätilanteen aikana.</t>
    </r>
  </si>
  <si>
    <r>
      <rPr>
        <sz val="11"/>
        <color theme="1" tint="0.34998626667073579"/>
        <rFont val="Calibri"/>
        <family val="2"/>
      </rPr>
      <t>R.3</t>
    </r>
  </si>
  <si>
    <r>
      <rPr>
        <sz val="11"/>
        <color theme="1" tint="0.34998626667073579"/>
        <rFont val="Calibri"/>
        <family val="2"/>
      </rPr>
      <t>R.4.1</t>
    </r>
  </si>
  <si>
    <r>
      <rPr>
        <sz val="11"/>
        <color rgb="FF000000"/>
        <rFont val="Calibri"/>
        <family val="2"/>
      </rPr>
      <t>7.3</t>
    </r>
  </si>
  <si>
    <r>
      <rPr>
        <sz val="11"/>
        <color rgb="FF000000"/>
        <rFont val="Calibri"/>
        <family val="2"/>
      </rPr>
      <t>Valmiustoimet elintarvikevälitteisten tautien ja elintarvikkeiden saastumisen varalta ovat vakiintuneet ja toimivat.</t>
    </r>
  </si>
  <si>
    <r>
      <rPr>
        <sz val="10"/>
        <color theme="1" tint="0.34998626667073579"/>
        <rFont val="Verdana"/>
        <family val="2"/>
      </rPr>
      <t>G.2</t>
    </r>
  </si>
  <si>
    <r>
      <rPr>
        <sz val="11"/>
        <color theme="1" tint="0.34998626667073579"/>
        <rFont val="Calibri"/>
        <family val="2"/>
      </rPr>
      <t>P.5.1</t>
    </r>
  </si>
  <si>
    <r>
      <rPr>
        <sz val="11"/>
        <color rgb="FF000000"/>
        <rFont val="Calibri"/>
        <family val="2"/>
      </rPr>
      <t>7.4</t>
    </r>
  </si>
  <si>
    <r>
      <rPr>
        <sz val="11"/>
        <color rgb="FF000000"/>
        <rFont val="Calibri"/>
        <family val="2"/>
      </rPr>
      <t>Valmiustoimet zoonoosin ja mahdollisen zoonoosin varalta ovat vakiintuneet ja toimivat.</t>
    </r>
  </si>
  <si>
    <r>
      <rPr>
        <sz val="10"/>
        <color theme="1" tint="0.34998626667073579"/>
        <rFont val="Verdana"/>
        <family val="2"/>
      </rPr>
      <t>G.2</t>
    </r>
  </si>
  <si>
    <r>
      <rPr>
        <sz val="11"/>
        <color theme="1" tint="0.34998626667073579"/>
        <rFont val="Calibri"/>
        <family val="2"/>
      </rPr>
      <t>P.4.3</t>
    </r>
  </si>
  <si>
    <r>
      <rPr>
        <sz val="11"/>
        <color rgb="FF000000"/>
        <rFont val="Calibri"/>
        <family val="2"/>
      </rPr>
      <t>7.5</t>
    </r>
  </si>
  <si>
    <r>
      <rPr>
        <sz val="11"/>
        <color rgb="FF000000"/>
        <rFont val="Calibri"/>
        <family val="2"/>
      </rPr>
      <t>Alueille, jotka ovat alttiita arbovirusten leviämiselle, on laadittu vakioidut toimintaohjeet kenttätutkimuksille ja nopeille tartunnanlevittäjien torjuntatoimille.</t>
    </r>
  </si>
  <si>
    <r>
      <rPr>
        <sz val="10"/>
        <color theme="1" tint="0.34998626667073579"/>
        <rFont val="Verdana"/>
        <family val="2"/>
      </rPr>
      <t>G.2</t>
    </r>
  </si>
  <si>
    <r>
      <rPr>
        <sz val="11"/>
        <color rgb="FF000000"/>
        <rFont val="Calibri"/>
        <family val="2"/>
      </rPr>
      <t>7.6</t>
    </r>
  </si>
  <si>
    <r>
      <rPr>
        <sz val="11"/>
        <color rgb="FF000000"/>
        <rFont val="Calibri"/>
        <family val="2"/>
      </rPr>
      <t>Käytössä on kansanterveys-, sairaanhoito- ja mielenterveysjärjestelmät, jotka tukevat toipumista.</t>
    </r>
  </si>
  <si>
    <r>
      <rPr>
        <sz val="10"/>
        <color theme="1" tint="0.34998626667073579"/>
        <rFont val="Verdana"/>
        <family val="2"/>
      </rPr>
      <t>G.2</t>
    </r>
  </si>
  <si>
    <r>
      <rPr>
        <sz val="11"/>
        <color rgb="FF000000"/>
        <rFont val="Calibri"/>
        <family val="2"/>
      </rPr>
      <t>7.7</t>
    </r>
  </si>
  <si>
    <r>
      <rPr>
        <sz val="11"/>
        <color rgb="FF000000"/>
        <rFont val="Calibri"/>
        <family val="2"/>
      </rPr>
      <t>Käytössä on protokolla lääketieteellisistä syistä tapahtuvaan evakuointiin niille hätätyöntekijöille, jotka auttavat kansanterveydellisessä hätätilanteessa ulkomailla.</t>
    </r>
  </si>
  <si>
    <r>
      <rPr>
        <sz val="10"/>
        <color theme="1" tint="0.34998626667073579"/>
        <rFont val="Verdana"/>
        <family val="2"/>
      </rPr>
      <t>G.2</t>
    </r>
  </si>
  <si>
    <r>
      <rPr>
        <sz val="11"/>
        <color theme="1" tint="0.34998626667073579"/>
        <rFont val="Calibri"/>
        <family val="2"/>
      </rPr>
      <t>R.4.2</t>
    </r>
  </si>
  <si>
    <r>
      <rPr>
        <sz val="11"/>
        <color rgb="FF000000"/>
        <rFont val="Calibri"/>
        <family val="2"/>
      </rPr>
      <t>Reagointitoimien tehokkuus arvioidaan usein kerättyjen seurantatietojen perusteella.</t>
    </r>
  </si>
  <si>
    <r>
      <rPr>
        <sz val="11"/>
        <color rgb="FF000000"/>
        <rFont val="Calibri"/>
        <family val="2"/>
      </rPr>
      <t>8.1</t>
    </r>
  </si>
  <si>
    <r>
      <rPr>
        <sz val="11"/>
        <color rgb="FF000000"/>
        <rFont val="Calibri"/>
        <family val="2"/>
      </rPr>
      <t>Reagointitoimia mukautetaan jatkuvasti uuden tilanteen mukaan.</t>
    </r>
  </si>
  <si>
    <r>
      <rPr>
        <sz val="11"/>
        <color rgb="FF000000"/>
        <rFont val="Calibri"/>
        <family val="2"/>
      </rPr>
      <t>8.2</t>
    </r>
  </si>
  <si>
    <r>
      <rPr>
        <sz val="11"/>
        <color rgb="FF000000"/>
        <rFont val="Calibri"/>
        <family val="2"/>
      </rPr>
      <t xml:space="preserve">Terveysvalvontajärjestelmiä vahvistetaan tapahtuman aikana. </t>
    </r>
  </si>
  <si>
    <r>
      <rPr>
        <sz val="11"/>
        <color rgb="FF000000"/>
        <rFont val="Calibri"/>
        <family val="2"/>
      </rPr>
      <t>8.3</t>
    </r>
  </si>
  <si>
    <r>
      <rPr>
        <sz val="11"/>
        <color rgb="FF000000"/>
        <rFont val="Calibri"/>
        <family val="2"/>
      </rPr>
      <t>Tapahtumaan liittyvät terveysvalvontatiedot arvioidaan usein tapahtuman aikana.</t>
    </r>
  </si>
  <si>
    <r>
      <rPr>
        <sz val="11"/>
        <color rgb="FF000000"/>
        <rFont val="Calibri"/>
        <family val="2"/>
      </rPr>
      <t>8.4</t>
    </r>
  </si>
  <si>
    <r>
      <rPr>
        <sz val="11"/>
        <color rgb="FF000000"/>
        <rFont val="Calibri"/>
        <family val="2"/>
      </rPr>
      <t>Terveysvalvontajärjestelmät seuraavat kehittyvää tapahtumaa (esim. maantieteellinen ja/tai ajallinen levinneisyys).</t>
    </r>
  </si>
  <si>
    <r>
      <rPr>
        <sz val="11"/>
        <color rgb="FF000000"/>
        <rFont val="Calibri"/>
        <family val="2"/>
      </rPr>
      <t>8.5</t>
    </r>
  </si>
  <si>
    <r>
      <rPr>
        <sz val="11"/>
        <color rgb="FF000000"/>
        <rFont val="Calibri"/>
        <family val="2"/>
      </rPr>
      <t>Terveysvalvontajärjestelmät seuraavat välttämättömien palvelujen toimintaa.</t>
    </r>
  </si>
  <si>
    <r>
      <rPr>
        <sz val="11"/>
        <color rgb="FF000000"/>
        <rFont val="Calibri"/>
        <family val="2"/>
      </rPr>
      <t>8.6</t>
    </r>
  </si>
  <si>
    <r>
      <rPr>
        <sz val="11"/>
        <color rgb="FF000000"/>
        <rFont val="Calibri"/>
        <family val="2"/>
      </rPr>
      <t>Terveysvalvontajärjestelmät on yhdistetty laboratorioihin ja terveyspalveluihin.</t>
    </r>
  </si>
  <si>
    <r>
      <rPr>
        <sz val="11"/>
        <color rgb="FF000000"/>
        <rFont val="Calibri"/>
        <family val="2"/>
      </rPr>
      <t>Kattava viestintästrategia on kehitetty kaikkien asiaankuuluvien sidosryhmien, kuten kansanterveysalan ammattilaisten, median ja julkisen alan sekä muun kuin terveydenhuollon alan, sitouttamiseksi.</t>
    </r>
  </si>
  <si>
    <r>
      <rPr>
        <sz val="10"/>
        <color theme="1" tint="0.34998626667073579"/>
        <rFont val="Verdana"/>
        <family val="2"/>
      </rPr>
      <t>C.5</t>
    </r>
  </si>
  <si>
    <r>
      <rPr>
        <sz val="11"/>
        <color rgb="FF000000"/>
        <rFont val="Calibri"/>
        <family val="2"/>
      </rPr>
      <t>9.1</t>
    </r>
  </si>
  <si>
    <r>
      <rPr>
        <sz val="11"/>
        <color rgb="FF000000"/>
        <rFont val="Calibri"/>
        <family val="2"/>
      </rPr>
      <t>Vastuuketjut on selvästi määritelty tehokkaan viestinnän varmistamiseksi kansallisella ja kansainvälisellä tasolla.</t>
    </r>
  </si>
  <si>
    <r>
      <rPr>
        <sz val="10"/>
        <color theme="1" tint="0.34998626667073579"/>
        <rFont val="Verdana"/>
        <family val="2"/>
      </rPr>
      <t>C.5</t>
    </r>
  </si>
  <si>
    <r>
      <rPr>
        <sz val="11"/>
        <color theme="1" tint="0.34998626667073579"/>
        <rFont val="Calibri"/>
        <family val="2"/>
      </rPr>
      <t>D.3.1</t>
    </r>
  </si>
  <si>
    <r>
      <rPr>
        <sz val="11"/>
        <color rgb="FF000000"/>
        <rFont val="Calibri"/>
        <family val="2"/>
      </rPr>
      <t>9.2</t>
    </r>
  </si>
  <si>
    <r>
      <rPr>
        <sz val="11"/>
        <color rgb="FF000000"/>
        <rFont val="Calibri"/>
        <family val="2"/>
      </rPr>
      <t>Kaikki asiaankuuluvat sidosryhmät on sitoutettu ja hyvin informoitu etukäteen, tapahtuman aikana ja sen jälkeen.</t>
    </r>
  </si>
  <si>
    <r>
      <rPr>
        <sz val="10"/>
        <color theme="1" tint="0.34998626667073579"/>
        <rFont val="Verdana"/>
        <family val="2"/>
      </rPr>
      <t>C.5</t>
    </r>
  </si>
  <si>
    <r>
      <rPr>
        <sz val="11"/>
        <color rgb="FF000000"/>
        <rFont val="Calibri"/>
        <family val="2"/>
      </rPr>
      <t>9.3</t>
    </r>
  </si>
  <si>
    <r>
      <rPr>
        <sz val="11"/>
        <color rgb="FF000000"/>
        <rFont val="Calibri"/>
        <family val="2"/>
      </rPr>
      <t>Tapahtuman aikana eri viranomaisten antamat ydinviestit on koordinoitu ja standardisoitu.</t>
    </r>
  </si>
  <si>
    <r>
      <rPr>
        <sz val="10"/>
        <color theme="1" tint="0.34998626667073579"/>
        <rFont val="Verdana"/>
        <family val="2"/>
      </rPr>
      <t>C.5</t>
    </r>
  </si>
  <si>
    <r>
      <rPr>
        <sz val="11"/>
        <color rgb="FF000000"/>
        <rFont val="Calibri"/>
        <family val="2"/>
      </rPr>
      <t>9.4</t>
    </r>
  </si>
  <si>
    <r>
      <rPr>
        <sz val="11"/>
        <color rgb="FF000000"/>
        <rFont val="Calibri"/>
        <family val="2"/>
      </rPr>
      <t>Kehittyvää tapahtumaa koskevat tiedot viestitään asiaankuuluville sidosryhmille ja kansalaisille.</t>
    </r>
  </si>
  <si>
    <r>
      <rPr>
        <sz val="10"/>
        <color theme="1" tint="0.34998626667073579"/>
        <rFont val="Verdana"/>
        <family val="2"/>
      </rPr>
      <t>C.5</t>
    </r>
  </si>
  <si>
    <r>
      <rPr>
        <sz val="11"/>
        <color rgb="FF000000"/>
        <rFont val="Calibri"/>
        <family val="2"/>
      </rPr>
      <t>9.5</t>
    </r>
  </si>
  <si>
    <r>
      <rPr>
        <sz val="11"/>
        <color rgb="FF000000"/>
        <rFont val="Calibri"/>
        <family val="2"/>
      </rPr>
      <t>Kriittiset viestintäverkot on määritelty ja kartoitettu, ja niitä seurataan.</t>
    </r>
  </si>
  <si>
    <r>
      <rPr>
        <sz val="10"/>
        <color theme="1" tint="0.34998626667073579"/>
        <rFont val="Verdana"/>
        <family val="2"/>
      </rPr>
      <t>C.5</t>
    </r>
  </si>
  <si>
    <r>
      <rPr>
        <sz val="11"/>
        <color rgb="FF000000"/>
        <rFont val="Calibri"/>
        <family val="2"/>
      </rPr>
      <t>9.6</t>
    </r>
  </si>
  <si>
    <r>
      <rPr>
        <sz val="11"/>
        <color rgb="FF000000"/>
        <rFont val="Calibri"/>
        <family val="2"/>
      </rPr>
      <t>Ad hoc -tiedotusmateriaalia (esim. selkokieliset tapausmääritelmät kansalaisille) on valmisteltu.</t>
    </r>
  </si>
  <si>
    <r>
      <rPr>
        <sz val="11"/>
        <color theme="1" tint="0.34998626667073579"/>
        <rFont val="Calibri"/>
        <family val="2"/>
      </rPr>
      <t>C.5</t>
    </r>
  </si>
  <si>
    <r>
      <rPr>
        <sz val="11"/>
        <color rgb="FF000000"/>
        <rFont val="Calibri"/>
        <family val="2"/>
      </rPr>
      <t>Tapahtuman aikana keskeinen viranomainen levittää johdonmukaisia viestejä.</t>
    </r>
  </si>
  <si>
    <r>
      <rPr>
        <sz val="10"/>
        <color theme="1" tint="0.34998626667073579"/>
        <rFont val="Verdana"/>
        <family val="2"/>
      </rPr>
      <t>C.5</t>
    </r>
  </si>
  <si>
    <r>
      <rPr>
        <sz val="11"/>
        <color rgb="FF000000"/>
        <rFont val="Calibri"/>
        <family val="2"/>
      </rPr>
      <t>10.1</t>
    </r>
  </si>
  <si>
    <r>
      <rPr>
        <sz val="11"/>
        <color rgb="FF000000"/>
        <rFont val="Calibri"/>
        <family val="2"/>
      </rPr>
      <t>Tapahtumaa koskevat tiedot levitetään kaikille asiaankuuluville sidosryhmille terveydenhuoltoalalla.</t>
    </r>
  </si>
  <si>
    <r>
      <rPr>
        <sz val="10"/>
        <color theme="1" tint="0.34998626667073579"/>
        <rFont val="Verdana"/>
        <family val="2"/>
      </rPr>
      <t>C.5</t>
    </r>
  </si>
  <si>
    <r>
      <rPr>
        <sz val="11"/>
        <color rgb="FF000000"/>
        <rFont val="Calibri"/>
        <family val="2"/>
      </rPr>
      <t>10.2</t>
    </r>
  </si>
  <si>
    <r>
      <rPr>
        <sz val="11"/>
        <color rgb="FF000000"/>
        <rFont val="Calibri"/>
        <family val="2"/>
      </rPr>
      <t xml:space="preserve">Tapahtumaa koskevat tiedot levitetään kaikille asiaankuuluville sidosryhmille muilla kuin terveydenhuollon aloilla.
</t>
    </r>
  </si>
  <si>
    <r>
      <rPr>
        <sz val="10"/>
        <color theme="1" tint="0.34998626667073579"/>
        <rFont val="Verdana"/>
        <family val="2"/>
      </rPr>
      <t>C.5</t>
    </r>
  </si>
  <si>
    <r>
      <rPr>
        <sz val="11"/>
        <color rgb="FF000000"/>
        <rFont val="Calibri"/>
        <family val="2"/>
      </rPr>
      <t>Tehokas kansanterveyttä koskeva toimintavalmius maahantulopaikoilla on käytössä IHR-säännöstön mukaisesti.</t>
    </r>
  </si>
  <si>
    <r>
      <rPr>
        <sz val="11"/>
        <color theme="1" tint="0.34998626667073579"/>
        <rFont val="Calibri"/>
        <family val="2"/>
      </rPr>
      <t>PoE.2</t>
    </r>
  </si>
  <si>
    <r>
      <rPr>
        <sz val="11"/>
        <color rgb="FF000000"/>
        <rFont val="Calibri"/>
        <family val="2"/>
      </rPr>
      <t>11.1</t>
    </r>
  </si>
  <si>
    <r>
      <rPr>
        <sz val="11"/>
        <color rgb="FF000000"/>
        <rFont val="Calibri"/>
        <family val="2"/>
      </rPr>
      <t>Palveluohjauksen menettelytavat on toteutettu IHR:n merkityksellisten vaarojen varalta.</t>
    </r>
  </si>
  <si>
    <r>
      <rPr>
        <sz val="11"/>
        <color theme="1" tint="0.34998626667073579"/>
        <rFont val="Calibri"/>
        <family val="2"/>
      </rPr>
      <t>R.2.4</t>
    </r>
  </si>
  <si>
    <r>
      <rPr>
        <sz val="11"/>
        <color rgb="FF000000"/>
        <rFont val="Calibri"/>
        <family val="2"/>
      </rPr>
      <t>11.2</t>
    </r>
  </si>
  <si>
    <r>
      <rPr>
        <sz val="11"/>
        <color rgb="FF000000"/>
        <rFont val="Calibri"/>
        <family val="2"/>
      </rPr>
      <t>IHR:n velvoitteet maahantulopaikkojen suhteen on täytetty.</t>
    </r>
  </si>
  <si>
    <r>
      <rPr>
        <sz val="11"/>
        <color theme="1" tint="0.34998626667073579"/>
        <rFont val="Calibri"/>
        <family val="2"/>
      </rPr>
      <t>PoE.1</t>
    </r>
  </si>
  <si>
    <r>
      <rPr>
        <sz val="11"/>
        <color rgb="FF000000"/>
        <rFont val="Calibri"/>
        <family val="2"/>
      </rPr>
      <t>Tapahtumaa koskevaa tietoa levitetään kansalaisille taudinpurkauksen selittämiseksi, luottamuksen aikaansaamiseksi ja tartuntariskin minimoimiseksi.</t>
    </r>
  </si>
  <si>
    <r>
      <rPr>
        <sz val="11"/>
        <color theme="1" tint="0.34998626667073579"/>
        <rFont val="Calibri"/>
        <family val="2"/>
      </rPr>
      <t>C.5</t>
    </r>
  </si>
  <si>
    <r>
      <rPr>
        <sz val="11"/>
        <color theme="1" tint="0.34998626667073579"/>
        <rFont val="Calibri"/>
        <family val="2"/>
      </rPr>
      <t>R.5.3</t>
    </r>
  </si>
  <si>
    <r>
      <rPr>
        <sz val="11"/>
        <color rgb="FF000000"/>
        <rFont val="Calibri"/>
        <family val="2"/>
      </rPr>
      <t>12.1</t>
    </r>
  </si>
  <si>
    <r>
      <rPr>
        <sz val="11"/>
        <color rgb="FF000000"/>
        <rFont val="Calibri"/>
        <family val="2"/>
      </rPr>
      <t>Viestintä kansalaisille on yhtenäistetty muiden kansallisten ja kansainvälisten organisaatioiden kanssa.</t>
    </r>
  </si>
  <si>
    <r>
      <rPr>
        <sz val="11"/>
        <color theme="1" tint="0.34998626667073579"/>
        <rFont val="Calibri"/>
        <family val="2"/>
      </rPr>
      <t>C.5</t>
    </r>
  </si>
  <si>
    <r>
      <rPr>
        <sz val="11"/>
        <color rgb="FF000000"/>
        <rFont val="Calibri"/>
        <family val="2"/>
      </rPr>
      <t>12.2</t>
    </r>
  </si>
  <si>
    <r>
      <rPr>
        <sz val="11"/>
        <color rgb="FF000000"/>
        <rFont val="Calibri"/>
        <family val="2"/>
      </rPr>
      <t>Julkisen tiedottamisen tärkeimmät viestit on laadittu.</t>
    </r>
  </si>
  <si>
    <r>
      <rPr>
        <sz val="11"/>
        <color theme="1" tint="0.34998626667073579"/>
        <rFont val="Calibri"/>
        <family val="2"/>
      </rPr>
      <t>C.5</t>
    </r>
  </si>
  <si>
    <r>
      <rPr>
        <sz val="11"/>
        <color theme="1" tint="0.34998626667073579"/>
        <rFont val="Calibri"/>
        <family val="2"/>
      </rPr>
      <t>R.5.3</t>
    </r>
  </si>
  <si>
    <r>
      <rPr>
        <sz val="11"/>
        <color rgb="FF000000"/>
        <rFont val="Calibri"/>
        <family val="2"/>
      </rPr>
      <t>12.3</t>
    </r>
  </si>
  <si>
    <r>
      <rPr>
        <sz val="11"/>
        <color rgb="FF000000"/>
        <rFont val="Calibri"/>
        <family val="2"/>
      </rPr>
      <t>Tiedotus kansalaisille on merkityksellistä, asiaankuuluvaa ja oikea-aikaista.</t>
    </r>
  </si>
  <si>
    <r>
      <rPr>
        <sz val="11"/>
        <color theme="1" tint="0.34998626667073579"/>
        <rFont val="Calibri"/>
        <family val="2"/>
      </rPr>
      <t>C.5</t>
    </r>
  </si>
  <si>
    <r>
      <rPr>
        <sz val="11"/>
        <color rgb="FF000000"/>
        <rFont val="Calibri"/>
        <family val="2"/>
      </rPr>
      <t>12.4</t>
    </r>
  </si>
  <si>
    <r>
      <rPr>
        <sz val="11"/>
        <color rgb="FF000000"/>
        <rFont val="Calibri"/>
        <family val="2"/>
      </rPr>
      <t xml:space="preserve">Tiedotus kansalaisille on avointa ja läpinäkyvää. </t>
    </r>
  </si>
  <si>
    <r>
      <rPr>
        <sz val="11"/>
        <color theme="1" tint="0.34998626667073579"/>
        <rFont val="Calibri"/>
        <family val="2"/>
      </rPr>
      <t>C.5</t>
    </r>
  </si>
  <si>
    <r>
      <rPr>
        <sz val="11"/>
        <color rgb="FF000000"/>
        <rFont val="Calibri"/>
        <family val="2"/>
      </rPr>
      <t>12.5</t>
    </r>
  </si>
  <si>
    <r>
      <rPr>
        <sz val="11"/>
        <color rgb="FF000000"/>
        <rFont val="Calibri"/>
        <family val="2"/>
      </rPr>
      <t>Tiedotus kansalaisille huomioi kansalaisten riskikäsitykset.</t>
    </r>
  </si>
  <si>
    <r>
      <rPr>
        <sz val="11"/>
        <color theme="1" tint="0.34998626667073579"/>
        <rFont val="Calibri"/>
        <family val="2"/>
      </rPr>
      <t>C.5</t>
    </r>
  </si>
  <si>
    <r>
      <rPr>
        <sz val="11"/>
        <color theme="1" tint="0.34998626667073579"/>
        <rFont val="Calibri"/>
        <family val="2"/>
      </rPr>
      <t>R.5.5</t>
    </r>
  </si>
  <si>
    <r>
      <rPr>
        <sz val="11"/>
        <color rgb="FF000000"/>
        <rFont val="Calibri"/>
        <family val="2"/>
      </rPr>
      <t>12.6</t>
    </r>
  </si>
  <si>
    <r>
      <rPr>
        <sz val="11"/>
        <color rgb="FF000000"/>
        <rFont val="Calibri"/>
        <family val="2"/>
      </rPr>
      <t>Viestintä kansalaisille huomioi väestön omaisuudet, kuten kielen sekä sosiaaliset, uskonnolliset, kulttuuriset, poliittiset ja/tai taloudelliset näkökohdat.</t>
    </r>
  </si>
  <si>
    <r>
      <rPr>
        <sz val="11"/>
        <color theme="1" tint="0.34998626667073579"/>
        <rFont val="Calibri"/>
        <family val="2"/>
      </rPr>
      <t>C.5</t>
    </r>
  </si>
  <si>
    <r>
      <rPr>
        <b/>
        <sz val="11"/>
        <color rgb="FF000000"/>
        <rFont val="Calibri"/>
        <family val="2"/>
      </rPr>
      <t>BSI</t>
    </r>
  </si>
  <si>
    <r>
      <rPr>
        <b/>
        <sz val="11"/>
        <color rgb="FF000000"/>
        <rFont val="Calibri"/>
        <family val="2"/>
      </rPr>
      <t>CSI</t>
    </r>
  </si>
  <si>
    <t>CHECK BSI</t>
  </si>
  <si>
    <t>CHECK CSI</t>
  </si>
  <si>
    <t>Weighted BSI</t>
  </si>
  <si>
    <t>Weighted ratio CSI</t>
  </si>
  <si>
    <t>score BSI</t>
  </si>
  <si>
    <t>score CSI</t>
  </si>
  <si>
    <t>BSI NA</t>
  </si>
  <si>
    <t>CSI NA</t>
  </si>
  <si>
    <r>
      <rPr>
        <b/>
        <sz val="18"/>
        <rFont val="Calibri"/>
        <family val="2"/>
      </rPr>
      <t>Tapahtuman jälkiarviointi</t>
    </r>
  </si>
  <si>
    <r>
      <rPr>
        <b/>
        <sz val="16"/>
        <color rgb="FFFFFFFF"/>
        <rFont val="Calibri"/>
        <family val="2"/>
      </rPr>
      <t>Suorituskyky</t>
    </r>
  </si>
  <si>
    <r>
      <rPr>
        <b/>
        <sz val="11"/>
        <color rgb="FFFFFFFF"/>
        <rFont val="Calibri"/>
        <family val="2"/>
      </rPr>
      <t>WHO</t>
    </r>
  </si>
  <si>
    <r>
      <rPr>
        <b/>
        <sz val="11"/>
        <color rgb="FFFFFFFF"/>
        <rFont val="Calibri"/>
        <family val="2"/>
      </rPr>
      <t xml:space="preserve">JEE </t>
    </r>
  </si>
  <si>
    <r>
      <rPr>
        <b/>
        <sz val="16"/>
        <color rgb="FFFFFFFF"/>
        <rFont val="Calibri"/>
        <family val="2"/>
      </rPr>
      <t>Viitteet</t>
    </r>
  </si>
  <si>
    <r>
      <rPr>
        <b/>
        <sz val="12"/>
        <rFont val="Calibri"/>
        <family val="2"/>
      </rPr>
      <t>NA/NK</t>
    </r>
  </si>
  <si>
    <r>
      <rPr>
        <b/>
        <sz val="11"/>
        <color rgb="FF000000"/>
        <rFont val="Calibri"/>
        <family val="2"/>
      </rPr>
      <t>Huomautuksia</t>
    </r>
  </si>
  <si>
    <r>
      <rPr>
        <sz val="11"/>
        <color rgb="FF000000"/>
        <rFont val="Calibri"/>
        <family val="2"/>
      </rPr>
      <t>Valmiustaso on arvioitu arvioimalla kansanterveydellistä huolta aiheuttavat tapahtumat.</t>
    </r>
  </si>
  <si>
    <r>
      <rPr>
        <sz val="11"/>
        <color theme="1" tint="0.34998626667073579"/>
        <rFont val="Calibri"/>
        <family val="2"/>
      </rPr>
      <t>C.6</t>
    </r>
  </si>
  <si>
    <r>
      <rPr>
        <sz val="11"/>
        <color rgb="FF000000"/>
        <rFont val="Calibri"/>
        <family val="2"/>
      </rPr>
      <t>1.1</t>
    </r>
  </si>
  <si>
    <r>
      <rPr>
        <sz val="11"/>
        <color rgb="FF000000"/>
        <rFont val="Calibri"/>
        <family val="2"/>
      </rPr>
      <t>Valmius on arvioitu puolueettomasti.</t>
    </r>
  </si>
  <si>
    <r>
      <rPr>
        <sz val="11"/>
        <color theme="1" tint="0.34998626667073579"/>
        <rFont val="Calibri"/>
        <family val="2"/>
      </rPr>
      <t>C.4</t>
    </r>
  </si>
  <si>
    <r>
      <rPr>
        <sz val="11"/>
        <color rgb="FF000000"/>
        <rFont val="Calibri"/>
        <family val="2"/>
      </rPr>
      <t>Tapahtuman jälkiarvioinnit ovat osa organisaation valmiussuunnitteluun liittyviä toimia.</t>
    </r>
  </si>
  <si>
    <r>
      <rPr>
        <sz val="11"/>
        <color theme="1" tint="0.34998626667073579"/>
        <rFont val="Calibri"/>
        <family val="2"/>
      </rPr>
      <t>C.6</t>
    </r>
  </si>
  <si>
    <r>
      <rPr>
        <sz val="11"/>
        <color rgb="FF000000"/>
        <rFont val="Calibri"/>
        <family val="2"/>
      </rPr>
      <t>2.1</t>
    </r>
  </si>
  <si>
    <r>
      <rPr>
        <sz val="11"/>
        <color rgb="FF000000"/>
        <rFont val="Calibri"/>
        <family val="2"/>
      </rPr>
      <t>Tapahtuman jälkiarvioinnit tehdään mahdollisimman pian tapahtuman jälkeen.</t>
    </r>
  </si>
  <si>
    <r>
      <rPr>
        <sz val="11"/>
        <color theme="1" tint="0.34998626667073579"/>
        <rFont val="Calibri"/>
        <family val="2"/>
      </rPr>
      <t>C.6</t>
    </r>
  </si>
  <si>
    <r>
      <rPr>
        <sz val="11"/>
        <color rgb="FF000000"/>
        <rFont val="Calibri"/>
        <family val="2"/>
      </rPr>
      <t>2.2</t>
    </r>
  </si>
  <si>
    <r>
      <rPr>
        <sz val="11"/>
        <color rgb="FF000000"/>
        <rFont val="Calibri"/>
        <family val="2"/>
      </rPr>
      <t>Tapahtuman jälkiarvioinnit ovat luonteeltaan laadullisia.</t>
    </r>
  </si>
  <si>
    <r>
      <rPr>
        <sz val="11"/>
        <color theme="1" tint="0.34998626667073579"/>
        <rFont val="Calibri"/>
        <family val="2"/>
      </rPr>
      <t>C.6</t>
    </r>
  </si>
  <si>
    <r>
      <rPr>
        <sz val="11"/>
        <color rgb="FF000000"/>
        <rFont val="Calibri"/>
        <family val="2"/>
      </rPr>
      <t>2.3</t>
    </r>
  </si>
  <si>
    <r>
      <rPr>
        <sz val="11"/>
        <color rgb="FF000000"/>
        <rFont val="Calibri"/>
        <family val="2"/>
      </rPr>
      <t>Tapahtuman jälkiarvioinnit muodostuvat sisäisestä tarkastuksesta, joka käsittää kaikki välttämättömistä kansanterveystoiminnoista vastuussa olevat kansalliset sidosryhmät.</t>
    </r>
  </si>
  <si>
    <r>
      <rPr>
        <sz val="11"/>
        <color theme="1" tint="0.34998626667073579"/>
        <rFont val="Calibri"/>
        <family val="2"/>
      </rPr>
      <t>C.6</t>
    </r>
  </si>
  <si>
    <r>
      <rPr>
        <sz val="11"/>
        <color rgb="FF000000"/>
        <rFont val="Calibri"/>
        <family val="2"/>
      </rPr>
      <t>2.4</t>
    </r>
  </si>
  <si>
    <r>
      <rPr>
        <sz val="11"/>
        <color rgb="FF000000"/>
        <rFont val="Calibri"/>
        <family val="2"/>
      </rPr>
      <t>Tapahtuman jälkiarvioinnit muodostuvat ulkopuolisesta vertaisarvioinnista, johon toinen IHR-sopimusvaltio, WHO:n sihteeristö tai asiaankuuluva EU-virasto on pyydetty osallistumaan.</t>
    </r>
  </si>
  <si>
    <r>
      <rPr>
        <sz val="11"/>
        <color theme="1" tint="0.34998626667073579"/>
        <rFont val="Calibri"/>
        <family val="2"/>
      </rPr>
      <t>C.6</t>
    </r>
  </si>
  <si>
    <r>
      <rPr>
        <sz val="11"/>
        <color rgb="FF000000"/>
        <rFont val="Calibri"/>
        <family val="2"/>
      </rPr>
      <t>Saadut kokemukset kaikilta aloilta tallennetaan järjestelmällisesti tapahtuman jälkeisiin raportteihin.</t>
    </r>
  </si>
  <si>
    <r>
      <rPr>
        <sz val="11"/>
        <color theme="1" tint="0.34998626667073579"/>
        <rFont val="Calibri"/>
        <family val="2"/>
      </rPr>
      <t>C.6</t>
    </r>
  </si>
  <si>
    <r>
      <rPr>
        <b/>
        <sz val="11"/>
        <color rgb="FF000000"/>
        <rFont val="Calibri"/>
        <family val="2"/>
      </rPr>
      <t>BSI</t>
    </r>
  </si>
  <si>
    <r>
      <rPr>
        <b/>
        <sz val="11"/>
        <color rgb="FF000000"/>
        <rFont val="Calibri"/>
        <family val="2"/>
      </rPr>
      <t>CSI</t>
    </r>
  </si>
  <si>
    <t>CHECK BSI</t>
  </si>
  <si>
    <t>CHECK CSI</t>
  </si>
  <si>
    <t>Weighted BSI</t>
  </si>
  <si>
    <t>Weighted ratio CSI</t>
  </si>
  <si>
    <t>score BSI</t>
  </si>
  <si>
    <t>score CSI</t>
  </si>
  <si>
    <t>BSI NA</t>
  </si>
  <si>
    <t>CSI NA</t>
  </si>
  <si>
    <r>
      <rPr>
        <b/>
        <sz val="16"/>
        <color rgb="FFFFFFFF"/>
        <rFont val="Calibri"/>
        <family val="2"/>
      </rPr>
      <t>Suorituskyky</t>
    </r>
  </si>
  <si>
    <r>
      <rPr>
        <b/>
        <sz val="11"/>
        <color rgb="FFFFFFFF"/>
        <rFont val="Calibri"/>
        <family val="2"/>
      </rPr>
      <t>WHO</t>
    </r>
  </si>
  <si>
    <r>
      <rPr>
        <b/>
        <sz val="11"/>
        <color rgb="FFFFFFFF"/>
        <rFont val="Calibri"/>
        <family val="2"/>
      </rPr>
      <t xml:space="preserve">JEE </t>
    </r>
  </si>
  <si>
    <r>
      <rPr>
        <b/>
        <sz val="16"/>
        <color rgb="FFFFFFFF"/>
        <rFont val="Calibri"/>
        <family val="2"/>
      </rPr>
      <t>Viitteet</t>
    </r>
  </si>
  <si>
    <r>
      <rPr>
        <b/>
        <sz val="12"/>
        <rFont val="Calibri"/>
        <family val="2"/>
      </rPr>
      <t>NA/NK</t>
    </r>
  </si>
  <si>
    <r>
      <rPr>
        <b/>
        <sz val="11"/>
        <color rgb="FF000000"/>
        <rFont val="Calibri"/>
        <family val="2"/>
      </rPr>
      <t>Huomautuksia</t>
    </r>
  </si>
  <si>
    <r>
      <rPr>
        <sz val="11"/>
        <color rgb="FF000000"/>
        <rFont val="Calibri"/>
        <family val="2"/>
      </rPr>
      <t>C.6</t>
    </r>
  </si>
  <si>
    <r>
      <rPr>
        <sz val="11"/>
        <color rgb="FF000000"/>
        <rFont val="Calibri"/>
        <family val="2"/>
      </rPr>
      <t>C.6</t>
    </r>
  </si>
  <si>
    <r>
      <rPr>
        <sz val="11"/>
        <color rgb="FF000000"/>
        <rFont val="Calibri"/>
        <family val="2"/>
      </rPr>
      <t>C.6</t>
    </r>
  </si>
  <si>
    <r>
      <rPr>
        <sz val="11"/>
        <color rgb="FF000000"/>
        <rFont val="Calibri"/>
        <family val="2"/>
      </rPr>
      <t>3.1</t>
    </r>
  </si>
  <si>
    <r>
      <rPr>
        <sz val="11"/>
        <color rgb="FF000000"/>
        <rFont val="Calibri"/>
        <family val="2"/>
      </rPr>
      <t>C.6</t>
    </r>
  </si>
  <si>
    <r>
      <rPr>
        <sz val="11"/>
        <color rgb="FF000000"/>
        <rFont val="Calibri"/>
        <family val="2"/>
      </rPr>
      <t>3.2</t>
    </r>
  </si>
  <si>
    <r>
      <rPr>
        <sz val="11"/>
        <color rgb="FF000000"/>
        <rFont val="Calibri"/>
        <family val="2"/>
      </rPr>
      <t>Henkilökuntaa kehotetaan kirjoittamaan arviointiraportin tiivistelmä englanniksi, jotta se voidaan jakaa edelleen kansainväliselle yhteisölle.</t>
    </r>
  </si>
  <si>
    <r>
      <rPr>
        <sz val="11"/>
        <color rgb="FF000000"/>
        <rFont val="Calibri"/>
        <family val="2"/>
      </rPr>
      <t>C.6</t>
    </r>
  </si>
  <si>
    <r>
      <rPr>
        <b/>
        <sz val="11"/>
        <color rgb="FF000000"/>
        <rFont val="Calibri"/>
        <family val="2"/>
      </rPr>
      <t>BSI</t>
    </r>
  </si>
  <si>
    <r>
      <rPr>
        <b/>
        <sz val="11"/>
        <color rgb="FF000000"/>
        <rFont val="Calibri"/>
        <family val="2"/>
      </rPr>
      <t>CSI</t>
    </r>
  </si>
  <si>
    <t>CHECK BSI</t>
  </si>
  <si>
    <t>CHECK CSI</t>
  </si>
  <si>
    <t>Weighted BSI</t>
  </si>
  <si>
    <t>Weighted ratio CSI</t>
  </si>
  <si>
    <t>score BSI</t>
  </si>
  <si>
    <t>score CSI</t>
  </si>
  <si>
    <t>BSI NA</t>
  </si>
  <si>
    <t>CSI NA</t>
  </si>
  <si>
    <r>
      <rPr>
        <b/>
        <sz val="18"/>
        <color rgb="FFFFFFFF"/>
        <rFont val="Calibri"/>
        <family val="2"/>
      </rPr>
      <t>TULOSTEN YHTEENVETO</t>
    </r>
  </si>
  <si>
    <r>
      <rPr>
        <b/>
        <sz val="14"/>
        <color rgb="FFFFFFFF"/>
        <rFont val="Calibri"/>
        <family val="2"/>
      </rPr>
      <t>Tapahtumaa edeltävät valmistelut ja hallinto</t>
    </r>
  </si>
  <si>
    <r>
      <rPr>
        <b/>
        <sz val="10"/>
        <color rgb="FFFFFFFF"/>
        <rFont val="Calibri"/>
        <family val="2"/>
      </rPr>
      <t>Painotettu pistemäärä</t>
    </r>
  </si>
  <si>
    <r>
      <rPr>
        <b/>
        <sz val="11"/>
        <rFont val="Calibri"/>
        <family val="2"/>
      </rPr>
      <t>BSI</t>
    </r>
  </si>
  <si>
    <r>
      <rPr>
        <sz val="11"/>
        <rFont val="Calibri"/>
        <family val="2"/>
      </rPr>
      <t>asiantuntijoiden vähimmäistasona pitämä kansanterveydellinen valmiustaso</t>
    </r>
  </si>
  <si>
    <r>
      <rPr>
        <b/>
        <sz val="11"/>
        <rFont val="Calibri"/>
        <family val="2"/>
      </rPr>
      <t>CSI</t>
    </r>
  </si>
  <si>
    <r>
      <rPr>
        <sz val="11"/>
        <rFont val="Calibri"/>
        <family val="2"/>
      </rPr>
      <t>asiantuntijoiden korkeana tasona pitämä kansanterveydellinen valmiustaso</t>
    </r>
  </si>
  <si>
    <r>
      <rPr>
        <b/>
        <sz val="14"/>
        <color rgb="FFFFFFFF"/>
        <rFont val="Calibri"/>
        <family val="2"/>
      </rPr>
      <t>Resurssit: koulutettu työvoima</t>
    </r>
  </si>
  <si>
    <r>
      <rPr>
        <b/>
        <sz val="10"/>
        <color rgb="FFFFFFFF"/>
        <rFont val="Calibri"/>
        <family val="2"/>
      </rPr>
      <t>Painotettu pistemäärä</t>
    </r>
  </si>
  <si>
    <r>
      <rPr>
        <b/>
        <sz val="11"/>
        <rFont val="Calibri"/>
        <family val="2"/>
      </rPr>
      <t>BSI</t>
    </r>
  </si>
  <si>
    <r>
      <rPr>
        <sz val="11"/>
        <rFont val="Calibri"/>
        <family val="2"/>
      </rPr>
      <t>asiantuntijoiden vähimmäistasona pitämä kansanterveydellinen valmiustaso</t>
    </r>
  </si>
  <si>
    <r>
      <rPr>
        <b/>
        <sz val="11"/>
        <rFont val="Calibri"/>
        <family val="2"/>
      </rPr>
      <t>CSI</t>
    </r>
  </si>
  <si>
    <r>
      <rPr>
        <sz val="11"/>
        <rFont val="Calibri"/>
        <family val="2"/>
      </rPr>
      <t>asiantuntijoiden korkeana tasona pitämä kansanterveydellinen valmiustaso</t>
    </r>
  </si>
  <si>
    <r>
      <rPr>
        <b/>
        <sz val="14"/>
        <color rgb="FFFFFFFF"/>
        <rFont val="Calibri"/>
        <family val="2"/>
      </rPr>
      <t>Valmiuksien tukeminen: valvonta</t>
    </r>
  </si>
  <si>
    <r>
      <rPr>
        <b/>
        <sz val="10"/>
        <color rgb="FFFFFFFF"/>
        <rFont val="Calibri"/>
        <family val="2"/>
      </rPr>
      <t>Painotettu pistemäärä</t>
    </r>
  </si>
  <si>
    <r>
      <rPr>
        <b/>
        <sz val="11"/>
        <rFont val="Calibri"/>
        <family val="2"/>
      </rPr>
      <t>BSI</t>
    </r>
  </si>
  <si>
    <r>
      <rPr>
        <sz val="11"/>
        <rFont val="Calibri"/>
        <family val="2"/>
      </rPr>
      <t>asiantuntijoiden vähimmäistasona pitämä kansanterveydellinen valmiustaso</t>
    </r>
  </si>
  <si>
    <r>
      <rPr>
        <b/>
        <sz val="11"/>
        <rFont val="Calibri"/>
        <family val="2"/>
      </rPr>
      <t>CSI</t>
    </r>
  </si>
  <si>
    <r>
      <rPr>
        <sz val="11"/>
        <rFont val="Calibri"/>
        <family val="2"/>
      </rPr>
      <t>asiantuntijoiden korkeana tasona pitämä kansanterveydellinen valmiustaso</t>
    </r>
  </si>
  <si>
    <r>
      <rPr>
        <b/>
        <sz val="14"/>
        <color rgb="FFFFFFFF"/>
        <rFont val="Calibri"/>
        <family val="2"/>
      </rPr>
      <t>Valmiuksien tukeminen: riskinarviointi</t>
    </r>
  </si>
  <si>
    <r>
      <rPr>
        <b/>
        <sz val="10"/>
        <color rgb="FFFFFFFF"/>
        <rFont val="Calibri"/>
        <family val="2"/>
      </rPr>
      <t>Painotettu pistemäärä</t>
    </r>
  </si>
  <si>
    <r>
      <rPr>
        <b/>
        <sz val="11"/>
        <rFont val="Calibri"/>
        <family val="2"/>
      </rPr>
      <t>BSI</t>
    </r>
  </si>
  <si>
    <r>
      <rPr>
        <sz val="11"/>
        <rFont val="Calibri"/>
        <family val="2"/>
      </rPr>
      <t>asiantuntijoiden vähimmäistasona pitämä kansanterveydellinen valmiustaso</t>
    </r>
  </si>
  <si>
    <r>
      <rPr>
        <b/>
        <sz val="11"/>
        <rFont val="Calibri"/>
        <family val="2"/>
      </rPr>
      <t>CSI</t>
    </r>
  </si>
  <si>
    <r>
      <rPr>
        <sz val="11"/>
        <rFont val="Calibri"/>
        <family val="2"/>
      </rPr>
      <t>asiantuntijoiden korkeana tasona pitämä kansanterveydellinen valmiustaso</t>
    </r>
  </si>
  <si>
    <r>
      <rPr>
        <b/>
        <sz val="14"/>
        <color rgb="FFFFFFFF"/>
        <rFont val="Calibri"/>
        <family val="2"/>
      </rPr>
      <t>Tapahtumaan reagoinnin hallinta</t>
    </r>
  </si>
  <si>
    <r>
      <rPr>
        <b/>
        <sz val="10"/>
        <color rgb="FFFFFFFF"/>
        <rFont val="Calibri"/>
        <family val="2"/>
      </rPr>
      <t>Painotettu pistemäärä</t>
    </r>
  </si>
  <si>
    <r>
      <rPr>
        <b/>
        <sz val="11"/>
        <rFont val="Calibri"/>
        <family val="2"/>
      </rPr>
      <t>BSI</t>
    </r>
  </si>
  <si>
    <r>
      <rPr>
        <sz val="11"/>
        <rFont val="Calibri"/>
        <family val="2"/>
      </rPr>
      <t>asiantuntijoiden vähimmäistasona pitämä kansanterveydellinen valmiustaso</t>
    </r>
  </si>
  <si>
    <r>
      <rPr>
        <b/>
        <sz val="11"/>
        <rFont val="Calibri"/>
        <family val="2"/>
      </rPr>
      <t>CSI</t>
    </r>
  </si>
  <si>
    <r>
      <rPr>
        <sz val="11"/>
        <rFont val="Calibri"/>
        <family val="2"/>
      </rPr>
      <t>asiantuntijoiden korkeana tasona pitämä kansanterveydellinen valmiustaso</t>
    </r>
  </si>
  <si>
    <r>
      <rPr>
        <b/>
        <sz val="14"/>
        <color rgb="FFFFFFFF"/>
        <rFont val="Calibri"/>
        <family val="2"/>
      </rPr>
      <t>Tapahtuman jälkiarviointi</t>
    </r>
  </si>
  <si>
    <r>
      <rPr>
        <b/>
        <sz val="10"/>
        <color rgb="FFFFFFFF"/>
        <rFont val="Calibri"/>
        <family val="2"/>
      </rPr>
      <t>Painotettu pistemäärä</t>
    </r>
  </si>
  <si>
    <r>
      <rPr>
        <b/>
        <sz val="11"/>
        <rFont val="Calibri"/>
        <family val="2"/>
      </rPr>
      <t>BSI</t>
    </r>
  </si>
  <si>
    <r>
      <rPr>
        <sz val="11"/>
        <rFont val="Calibri"/>
        <family val="2"/>
      </rPr>
      <t>asiantuntijoiden vähimmäistasona pitämä kansanterveydellinen valmiustaso</t>
    </r>
  </si>
  <si>
    <r>
      <rPr>
        <b/>
        <sz val="11"/>
        <rFont val="Calibri"/>
        <family val="2"/>
      </rPr>
      <t>CSI</t>
    </r>
  </si>
  <si>
    <r>
      <rPr>
        <sz val="11"/>
        <rFont val="Calibri"/>
        <family val="2"/>
      </rPr>
      <t>asiantuntijoiden korkeana tasona pitämä kansanterveydellinen valmiustaso</t>
    </r>
  </si>
  <si>
    <r>
      <rPr>
        <b/>
        <sz val="10"/>
        <color rgb="FFFFFFFF"/>
        <rFont val="Calibri"/>
        <family val="2"/>
      </rPr>
      <t>Painotettu pistemäärä</t>
    </r>
  </si>
  <si>
    <r>
      <rPr>
        <b/>
        <sz val="11"/>
        <rFont val="Calibri"/>
        <family val="2"/>
      </rPr>
      <t>BSI</t>
    </r>
  </si>
  <si>
    <r>
      <rPr>
        <sz val="11"/>
        <rFont val="Calibri"/>
        <family val="2"/>
      </rPr>
      <t>asiantuntijoiden vähimmäistasona pitämä kansanterveydellinen valmiustaso</t>
    </r>
  </si>
  <si>
    <r>
      <rPr>
        <b/>
        <sz val="11"/>
        <rFont val="Calibri"/>
        <family val="2"/>
      </rPr>
      <t>CSI</t>
    </r>
  </si>
  <si>
    <r>
      <rPr>
        <sz val="11"/>
        <rFont val="Calibri"/>
        <family val="2"/>
      </rPr>
      <t>asiantuntijoiden korkeana tasona pitämä kansanterveydellinen valmiustaso</t>
    </r>
  </si>
  <si>
    <r>
      <rPr>
        <b/>
        <sz val="14"/>
        <color rgb="FFFFFFFF"/>
        <rFont val="Calibri"/>
        <family val="2"/>
      </rPr>
      <t>BSI:N KOKONAISPISTEMÄÄRÄ</t>
    </r>
  </si>
  <si>
    <r>
      <rPr>
        <sz val="11"/>
        <color rgb="FF000000"/>
        <rFont val="Calibri"/>
        <family val="2"/>
      </rPr>
      <t>Tapahtumaa edeltävät valmistelut ja hallinto</t>
    </r>
  </si>
  <si>
    <r>
      <rPr>
        <sz val="11"/>
        <color rgb="FF000000"/>
        <rFont val="Calibri"/>
        <family val="2"/>
      </rPr>
      <t>Resurssit: koulutettu työvoima</t>
    </r>
  </si>
  <si>
    <r>
      <rPr>
        <sz val="11"/>
        <color rgb="FF000000"/>
        <rFont val="Calibri"/>
        <family val="2"/>
      </rPr>
      <t>Valmiuksien tukeminen: valvonta</t>
    </r>
  </si>
  <si>
    <r>
      <rPr>
        <sz val="11"/>
        <rFont val="Calibri"/>
        <family val="2"/>
      </rPr>
      <t>Valmiuksien tukeminen: riskinarviointi</t>
    </r>
  </si>
  <si>
    <r>
      <rPr>
        <sz val="11"/>
        <color rgb="FF000000"/>
        <rFont val="Calibri"/>
        <family val="2"/>
      </rPr>
      <t>Tapahtumaan reagoinnin hallinta</t>
    </r>
  </si>
  <si>
    <r>
      <rPr>
        <sz val="11"/>
        <color rgb="FF000000"/>
        <rFont val="Calibri"/>
        <family val="2"/>
      </rPr>
      <t>Tapahtuman jälkiarviointi</t>
    </r>
  </si>
  <si>
    <r>
      <rPr>
        <b/>
        <sz val="14"/>
        <color rgb="FFFFFFFF"/>
        <rFont val="Calibri"/>
        <family val="2"/>
      </rPr>
      <t>CSI:N KOKONAISPISTEMÄÄRÄ</t>
    </r>
  </si>
  <si>
    <r>
      <rPr>
        <sz val="11"/>
        <color rgb="FF000000"/>
        <rFont val="Calibri"/>
        <family val="2"/>
      </rPr>
      <t>Tapahtumaa edeltävät valmistelut ja hallinto</t>
    </r>
  </si>
  <si>
    <r>
      <rPr>
        <sz val="11"/>
        <color rgb="FF000000"/>
        <rFont val="Calibri"/>
        <family val="2"/>
      </rPr>
      <t>Resurssit: koulutettu työvoima</t>
    </r>
  </si>
  <si>
    <r>
      <rPr>
        <sz val="11"/>
        <color rgb="FF000000"/>
        <rFont val="Calibri"/>
        <family val="2"/>
      </rPr>
      <t>Valmiuksien tukeminen: valvonta</t>
    </r>
  </si>
  <si>
    <r>
      <rPr>
        <sz val="11"/>
        <rFont val="Calibri"/>
        <family val="2"/>
      </rPr>
      <t>Valmiuksien tukeminen: riskinarviointi</t>
    </r>
  </si>
  <si>
    <r>
      <rPr>
        <sz val="11"/>
        <color rgb="FF000000"/>
        <rFont val="Calibri"/>
        <family val="2"/>
      </rPr>
      <t>Tapahtumaan reagoinnin hallinta</t>
    </r>
  </si>
  <si>
    <r>
      <rPr>
        <sz val="11"/>
        <color rgb="FF000000"/>
        <rFont val="Calibri"/>
        <family val="2"/>
      </rPr>
      <t>Tapahtuman jälkiarviointi</t>
    </r>
  </si>
  <si>
    <r>
      <rPr>
        <b/>
        <sz val="18"/>
        <color rgb="FFFFFFFF"/>
        <rFont val="Calibri"/>
        <family val="2"/>
      </rPr>
      <t>HEPSA-indikaattoreita vastaavat JEE-indikaattorit</t>
    </r>
  </si>
  <si>
    <r>
      <rPr>
        <sz val="12"/>
        <color rgb="FF000000"/>
        <rFont val="Calibri"/>
        <family val="2"/>
      </rPr>
      <t>Alla esitetään JEE-indikaattorit ja niitä vastaavat HEPSA-indikaattorit. HEPSA-työkalu ei kata harmaalla esitettyjä JEE-indikaattoreita. Pistemäärän tulkinnassa auttaa myös alla esitetty pisteytysjärjestelmä.</t>
    </r>
  </si>
  <si>
    <r>
      <rPr>
        <b/>
        <sz val="16"/>
        <color rgb="FFFFFFFF"/>
        <rFont val="Calibri"/>
        <family val="2"/>
      </rPr>
      <t>JEE-indikaattori</t>
    </r>
  </si>
  <si>
    <r>
      <rPr>
        <b/>
        <sz val="16"/>
        <color rgb="FFFFFFFF"/>
        <rFont val="Calibri"/>
        <family val="2"/>
      </rPr>
      <t>HEPSA-indikaattori</t>
    </r>
  </si>
  <si>
    <r>
      <rPr>
        <b/>
        <sz val="16"/>
        <color rgb="FFFFFFFF"/>
        <rFont val="Calibri"/>
        <family val="2"/>
      </rPr>
      <t>Pistemäärä</t>
    </r>
  </si>
  <si>
    <r>
      <rPr>
        <b/>
        <sz val="16"/>
        <color rgb="FF000000"/>
        <rFont val="Calibri"/>
        <family val="2"/>
      </rPr>
      <t>Ennaltaehkäisy</t>
    </r>
  </si>
  <si>
    <r>
      <rPr>
        <sz val="11"/>
        <color theme="1" tint="0.49989318521683401"/>
        <rFont val="Calibri"/>
        <family val="2"/>
      </rPr>
      <t>P.1.1 Lainsäädäntö, lait, säädökset, hallinnolliset vaatimukset, menettelytavat ja muut käytössä olevat hallinnon välineet ovat riittäviä IHR-säännöstön toteuttamiseen.</t>
    </r>
  </si>
  <si>
    <r>
      <rPr>
        <sz val="11"/>
        <color theme="1" tint="0.49989318521683401"/>
        <rFont val="Calibri"/>
        <family val="2"/>
      </rPr>
      <t>P.1.2 Valtio pystyy osoittamaan, että se on sopeuttanut ja sovittanut kansallisen lainsäädäntönsä, toimintalinjansa ja hallinnolliset järjestelyt niin, että IHR-säännöstön (2005) noudattaminen on mahdollista.</t>
    </r>
  </si>
  <si>
    <r>
      <rPr>
        <sz val="11"/>
        <color theme="1" tint="0.49989318521683401"/>
        <rFont val="Calibri"/>
        <family val="2"/>
      </rPr>
      <t>P.2.1 Käyttöön on otettu toimiva mekanismi asiaankuuluvien alueiden koordinointiin ja integrointiin IHR-säännöstön toteutuksessa.</t>
    </r>
  </si>
  <si>
    <r>
      <rPr>
        <sz val="11"/>
        <color theme="1" tint="0.49989318521683401"/>
        <rFont val="Calibri"/>
        <family val="2"/>
      </rPr>
      <t>P.3.1 Mikrobilääkeresistenssin havaitseminen</t>
    </r>
  </si>
  <si>
    <r>
      <rPr>
        <sz val="11"/>
        <color theme="1" tint="0.49989318521683401"/>
        <rFont val="Calibri"/>
        <family val="2"/>
      </rPr>
      <t>P.3.2 Mikrobilääkeresistenttien patogeenien aiheuttamien infektioiden valvonta</t>
    </r>
  </si>
  <si>
    <r>
      <rPr>
        <sz val="11"/>
        <color rgb="FF000000"/>
        <rFont val="Calibri"/>
        <family val="2"/>
      </rPr>
      <t>P.3.3 Hoitoon liittyvien infektioiden ehkäisy- ja torjuntaohjelmat</t>
    </r>
  </si>
  <si>
    <r>
      <rPr>
        <sz val="11"/>
        <color rgb="FF000000"/>
        <rFont val="Calibri"/>
        <family val="2"/>
      </rPr>
      <t>Infektioiden ehkäisyn ja torjunnan standardit on määritelty, ja ne ovat käytössä kansallisella tasolla ja sairaalatasolla.</t>
    </r>
  </si>
  <si>
    <r>
      <rPr>
        <sz val="11"/>
        <color rgb="FF000000"/>
        <rFont val="Calibri"/>
        <family val="2"/>
      </rPr>
      <t>P.3.4 Mikrobilääkkeiden oikeaa ja vastuullista käyttöä koskevat toimet</t>
    </r>
  </si>
  <si>
    <r>
      <rPr>
        <sz val="11"/>
        <color rgb="FF000000"/>
        <rFont val="Calibri"/>
        <family val="2"/>
      </rPr>
      <t>Mikrobilääkkeiden oikeaa ja vastuullista käyttöä koskeva ohjelma (koordinoitu strategia mikrobilääkkeiden käytön parantamiseksi) on toteutettu.</t>
    </r>
  </si>
  <si>
    <r>
      <rPr>
        <sz val="11"/>
        <color theme="1" tint="0.49989318521683401"/>
        <rFont val="Calibri"/>
        <family val="2"/>
      </rPr>
      <t>P.4.1 Käytössä on merkittävimpien zoonoosien/patogeenien valvontajärjestelmä</t>
    </r>
  </si>
  <si>
    <r>
      <rPr>
        <sz val="11"/>
        <color theme="1" tint="0.49989318521683401"/>
        <rFont val="Calibri"/>
        <family val="2"/>
      </rPr>
      <t>P.4.2 Eläinlääkintäalan tai eläinten terveydestä vastaava työvoima</t>
    </r>
  </si>
  <si>
    <r>
      <rPr>
        <sz val="11"/>
        <color rgb="FF000000"/>
        <rFont val="Calibri"/>
        <family val="2"/>
      </rPr>
      <t>P.4.3 Valmiusmekanismit tarttuvien zoonoosien ja mahdollisten zoonoosien varalta ovat vakiintuneet ja toimivat</t>
    </r>
  </si>
  <si>
    <r>
      <rPr>
        <sz val="11"/>
        <color rgb="FF000000"/>
        <rFont val="Calibri"/>
        <family val="2"/>
      </rPr>
      <t>Valmiustoimet zoonoosin ja mahdollisen zoonoosin varalta ovat vakiintuneet ja toimivat.</t>
    </r>
  </si>
  <si>
    <r>
      <rPr>
        <sz val="11"/>
        <color rgb="FF000000"/>
        <rFont val="Calibri"/>
        <family val="2"/>
      </rPr>
      <t>P.5.1 Havaitsemis- ja valmiusmekanismit elintarvikevälitteisten tautien ja elintarvikkeiden saastumisen varalta ovat vakiintuneet ja toimivat.</t>
    </r>
  </si>
  <si>
    <r>
      <rPr>
        <sz val="11"/>
        <color rgb="FF000000"/>
        <rFont val="Calibri"/>
        <family val="2"/>
      </rPr>
      <t>Valmiustoimet elintarvikevälitteisten tautien ja elintarvikkeiden saastumisen varalta ovat vakiintuneet ja toimivat.</t>
    </r>
  </si>
  <si>
    <r>
      <rPr>
        <sz val="11"/>
        <color rgb="FF000000"/>
        <rFont val="Calibri"/>
        <family val="2"/>
      </rPr>
      <t>P.6.1 Käytössä on koko hallinnon bioturvallisuus- ja bioturvaamisjärjestelmä ihmisten, eläinten ja maatalouden tilojen osalta.</t>
    </r>
  </si>
  <si>
    <r>
      <rPr>
        <sz val="11"/>
        <color rgb="FF000000"/>
        <rFont val="Calibri"/>
        <family val="2"/>
      </rPr>
      <t>Käytössä on koko hallinnon (viralliset ja epäviralliset verkostot) bioturvallisuus- ja bioturvaamisjärjestelmä ihmisten, eläinten ja maatalouden tilojen osalta.</t>
    </r>
  </si>
  <si>
    <r>
      <rPr>
        <sz val="11"/>
        <color theme="1" tint="0.49989318521683401"/>
        <rFont val="Calibri"/>
        <family val="2"/>
      </rPr>
      <t>P.6.2 Bioturvallisuuden ja bioturvaamisen koulutus ja käytännöt</t>
    </r>
  </si>
  <si>
    <r>
      <rPr>
        <sz val="11"/>
        <color theme="1" tint="0.49989318521683401"/>
        <rFont val="Calibri"/>
        <family val="2"/>
      </rPr>
      <t>P.7.1 Rokotekattavuus (tuhkarokko) osana kansallista ohjelmaa</t>
    </r>
  </si>
  <si>
    <r>
      <rPr>
        <sz val="11"/>
        <color theme="1" tint="0.49989318521683401"/>
        <rFont val="Calibri"/>
        <family val="2"/>
      </rPr>
      <t>P.7.2 Kansallinen rokotteiden saatavuus ja toimitus</t>
    </r>
  </si>
  <si>
    <r>
      <rPr>
        <b/>
        <sz val="16"/>
        <color rgb="FF000000"/>
        <rFont val="Calibri"/>
        <family val="2"/>
      </rPr>
      <t>Tunnistaminen</t>
    </r>
  </si>
  <si>
    <r>
      <rPr>
        <sz val="11"/>
        <color rgb="FF000000"/>
        <rFont val="Calibri"/>
        <family val="2"/>
      </rPr>
      <t>D.1.1 Laboratoriotestit merkittävimpien sairauksien havaitsemiseen</t>
    </r>
  </si>
  <si>
    <r>
      <rPr>
        <sz val="11"/>
        <color rgb="FF000000"/>
        <rFont val="Calibri"/>
        <family val="2"/>
      </rPr>
      <t>Laboratoriopalvelut ovat saatavilla merkittävimpien terveysuhkien testaamiseen.</t>
    </r>
  </si>
  <si>
    <r>
      <rPr>
        <sz val="11"/>
        <color theme="1" tint="0.49989318521683401"/>
        <rFont val="Calibri"/>
        <family val="2"/>
      </rPr>
      <t>D.1.2 Näytteiden lähete- ja kuljetusjärjestelmä</t>
    </r>
  </si>
  <si>
    <r>
      <rPr>
        <sz val="11"/>
        <color theme="1" tint="0.49989318521683401"/>
        <rFont val="Calibri"/>
        <family val="2"/>
      </rPr>
      <t>D.1.3 Tehokas nykyaikainen vieritestaus ja laboratoriopohjainen diagnostiikka</t>
    </r>
  </si>
  <si>
    <r>
      <rPr>
        <sz val="11"/>
        <color theme="1" tint="0.49989318521683401"/>
        <rFont val="Calibri"/>
        <family val="2"/>
      </rPr>
      <t>D.1.4 Laboratorioiden laatujärjestelmä</t>
    </r>
  </si>
  <si>
    <r>
      <rPr>
        <sz val="11"/>
        <color rgb="FF000000"/>
        <rFont val="Calibri"/>
        <family val="2"/>
      </rPr>
      <t>D.2.1 Indikaattoreihin ja tapahtumiin perustuvat valvontajärjestelmät</t>
    </r>
  </si>
  <si>
    <r>
      <rPr>
        <sz val="11"/>
        <color rgb="FF000000"/>
        <rFont val="Calibri"/>
        <family val="2"/>
      </rPr>
      <t>Käytössä on indikaattoreihin pohjautuva valvontajärjestelmä.</t>
    </r>
  </si>
  <si>
    <r>
      <rPr>
        <sz val="11"/>
        <color rgb="FF000000"/>
        <rFont val="Calibri"/>
        <family val="2"/>
      </rPr>
      <t>Käytössä on epidemiatietojen keruujärjestelmä.</t>
    </r>
  </si>
  <si>
    <r>
      <rPr>
        <sz val="11"/>
        <color rgb="FF000000"/>
        <rFont val="Calibri"/>
        <family val="2"/>
      </rPr>
      <t>D.2.2 Yhteentoimiva ja yhteenliitetty sähköinen reaaliaikainen raportointijärjestelmä</t>
    </r>
  </si>
  <si>
    <r>
      <rPr>
        <sz val="11"/>
        <color rgb="FF000000"/>
        <rFont val="Calibri"/>
        <family val="2"/>
      </rPr>
      <t>Valvontajärjestelmä tarjoaa valvontatietojen reaaliaikaisen raportoinnin.</t>
    </r>
  </si>
  <si>
    <r>
      <rPr>
        <sz val="11"/>
        <color rgb="FF000000"/>
        <rFont val="Calibri"/>
        <family val="2"/>
      </rPr>
      <t>Kaikki asiaankuuluvat valvontajärjestelmät on integroitu verkostoon, jossa tietojenvaihto on jatkuvaa.</t>
    </r>
  </si>
  <si>
    <r>
      <rPr>
        <sz val="11"/>
        <color rgb="FF000000"/>
        <rFont val="Calibri"/>
        <family val="2"/>
      </rPr>
      <t>Käytössä on raportointiverkostot ja -protokollat.</t>
    </r>
  </si>
  <si>
    <r>
      <rPr>
        <sz val="11"/>
        <color rgb="FF000000"/>
        <rFont val="Calibri"/>
        <family val="2"/>
      </rPr>
      <t>Valvontajärjestelmä täyttää EU:n ja WHO:n standardit, mitä tulee kaikkien EU:n valvomien tautien epidemiologisiin tietoihin, niiden tapausmääritelmiin ja raportointiprotokolliin.</t>
    </r>
  </si>
  <si>
    <r>
      <rPr>
        <sz val="11"/>
        <color rgb="FF000000"/>
        <rFont val="Calibri"/>
        <family val="2"/>
      </rPr>
      <t>Osallistuminen EU:n valvontaverkostoihin on vakiintunut.</t>
    </r>
  </si>
  <si>
    <r>
      <rPr>
        <sz val="11"/>
        <color rgb="FF000000"/>
        <rFont val="Calibri"/>
        <family val="2"/>
      </rPr>
      <t>D.2.3 Valvontatietojen analyysi</t>
    </r>
  </si>
  <si>
    <r>
      <rPr>
        <sz val="11"/>
        <color rgb="FF000000"/>
        <rFont val="Calibri"/>
        <family val="2"/>
      </rPr>
      <t>Valvontajärjestelmä pystyy tarjoamaan tietoa, jota tarvitaan tiedottamiseen ja reagointiin.</t>
    </r>
  </si>
  <si>
    <r>
      <rPr>
        <sz val="11"/>
        <color rgb="FF000000"/>
        <rFont val="Calibri"/>
        <family val="2"/>
      </rPr>
      <t>D.2.4 Oireperusteiset valvontajärjestelmät</t>
    </r>
  </si>
  <si>
    <r>
      <rPr>
        <sz val="11"/>
        <color rgb="FF000000"/>
        <rFont val="Calibri"/>
        <family val="2"/>
      </rPr>
      <t>Käytössä on epidemiatietojen keruujärjestelmä.</t>
    </r>
  </si>
  <si>
    <r>
      <rPr>
        <sz val="11"/>
        <color rgb="FF000000"/>
        <rFont val="Calibri"/>
        <family val="2"/>
      </rPr>
      <t>D.3.1 Tehokas järjestelmä WHO:lle, FAO:lle ja OIE:lle raportointiin</t>
    </r>
  </si>
  <si>
    <r>
      <rPr>
        <sz val="11"/>
        <color rgb="FF000000"/>
        <rFont val="Calibri"/>
        <family val="2"/>
      </rPr>
      <t>Vastuuketjut on selvästi määritelty tehokkaan viestinnän varmistamiseksi kansallisella ja kansainvälisellä tasolla.</t>
    </r>
  </si>
  <si>
    <r>
      <rPr>
        <sz val="11"/>
        <color rgb="FF000000"/>
        <rFont val="Calibri"/>
        <family val="2"/>
      </rPr>
      <t>D.3.2 Maassa on raportointiverkosto ja -protokollat</t>
    </r>
  </si>
  <si>
    <r>
      <rPr>
        <sz val="11"/>
        <color rgb="FF000000"/>
        <rFont val="Calibri"/>
        <family val="2"/>
      </rPr>
      <t>Kansalliset IHR-koordinointikeskukset ovat toiminnassa IHR:n (2005) määritelmän mukaisesti.</t>
    </r>
  </si>
  <si>
    <r>
      <rPr>
        <sz val="11"/>
        <color rgb="FF000000"/>
        <rFont val="Calibri"/>
        <family val="2"/>
      </rPr>
      <t>Käytössä on raportointiverkostot ja -protokollat.</t>
    </r>
  </si>
  <si>
    <r>
      <rPr>
        <sz val="11"/>
        <color rgb="FF000000"/>
        <rFont val="Calibri"/>
        <family val="2"/>
      </rPr>
      <t>D.4.1 Henkilöstöresursseja on käytettävissä IHR:n ydinvalmiusvaatimusten toteuttamiseen</t>
    </r>
  </si>
  <si>
    <r>
      <rPr>
        <sz val="11"/>
        <color rgb="FF000000"/>
        <rFont val="Calibri"/>
        <family val="2"/>
      </rPr>
      <t>Henkilöstöresursseja on käytettävissä IHR:n ydinvalmiusvaatimusten toteuttamiseen.</t>
    </r>
  </si>
  <si>
    <r>
      <rPr>
        <sz val="11"/>
        <color theme="1" tint="0.49989318521683401"/>
        <rFont val="Calibri"/>
        <family val="2"/>
      </rPr>
      <t>D.4.2 Käytössä on soveltava epidemiologian koulutusohjelma, kuten FETP</t>
    </r>
  </si>
  <si>
    <r>
      <rPr>
        <sz val="11"/>
        <color rgb="FF000000"/>
        <rFont val="Calibri"/>
        <family val="2"/>
      </rPr>
      <t>D.4.3 Työvoimastrategia</t>
    </r>
  </si>
  <si>
    <r>
      <rPr>
        <sz val="11"/>
        <color rgb="FF000000"/>
        <rFont val="Calibri"/>
        <family val="2"/>
      </rPr>
      <t>Kansanterveysalan henkilökunnan taitoja ja osaamista vahvistetaan kansanterveyden seurannan ja reagoinnin ylläpitämiseksi terveysjärjestelmän kaikilla tasoilla.</t>
    </r>
  </si>
  <si>
    <r>
      <rPr>
        <b/>
        <sz val="16"/>
        <color rgb="FF000000"/>
        <rFont val="Calibri"/>
        <family val="2"/>
      </rPr>
      <t>Vaste ja torjunta</t>
    </r>
  </si>
  <si>
    <r>
      <rPr>
        <sz val="11"/>
        <color rgb="FF000000"/>
        <rFont val="Calibri"/>
        <family val="2"/>
      </rPr>
      <t>R.1.1 Kansallinen kansanterveydellistä hätätilannetta koskeva valmiussuunnitelma monien vaarojen varalta on laadittu ja toteutettu</t>
    </r>
  </si>
  <si>
    <r>
      <rPr>
        <sz val="11"/>
        <color rgb="FF000000"/>
        <rFont val="Calibri"/>
        <family val="2"/>
      </rPr>
      <t>Kansallisen kansanterveydellistä hätätilannetta koskevan valmiussuunnitelman on laatinut ja sitä päivittää ja tukee esim. kansallinen toimivaltainen elin.</t>
    </r>
  </si>
  <si>
    <r>
      <rPr>
        <sz val="11"/>
        <color rgb="FF000000"/>
        <rFont val="Calibri"/>
        <family val="2"/>
      </rPr>
      <t>Kansallinen kansanterveydellistä hätätilannetta koskeva valmiussuunnitelma on toteutettu.</t>
    </r>
  </si>
  <si>
    <r>
      <rPr>
        <sz val="11"/>
        <color rgb="FF000000"/>
        <rFont val="Calibri"/>
        <family val="2"/>
      </rPr>
      <t>R.1.2 Merkittävimmät kansanterveyttä koskevat riskit ja resurssit on kartoitettu ja hyödynnetty.</t>
    </r>
  </si>
  <si>
    <r>
      <rPr>
        <sz val="11"/>
        <color rgb="FF000000"/>
        <rFont val="Calibri"/>
        <family val="2"/>
      </rPr>
      <t>Merkittävimmät kansanterveyttä koskevat riskit ja resurssit kartoitettu ja hyödynnetty.</t>
    </r>
  </si>
  <si>
    <r>
      <rPr>
        <sz val="11"/>
        <color rgb="FF000000"/>
        <rFont val="Calibri"/>
        <family val="2"/>
      </rPr>
      <t>R.2.1 Valmius hätätilannetoimintojen aktivointiin</t>
    </r>
  </si>
  <si>
    <r>
      <rPr>
        <sz val="11"/>
        <color rgb="FF000000"/>
        <rFont val="Calibri"/>
        <family val="2"/>
      </rPr>
      <t>Käytössä on toimintaohjelma hätätilanteita varten, joka käsittää tilannejohtokeskuksen, toimintaohjeet ja -suunnitelmat, sekä valmiuden hätätilannetoimintojen aktivointiin.</t>
    </r>
  </si>
  <si>
    <r>
      <rPr>
        <sz val="11"/>
        <color rgb="FF000000"/>
        <rFont val="Calibri"/>
        <family val="2"/>
      </rPr>
      <t>R.2.2 Tilannejohtokeskuksen toimintaohjeet ja -suunnitelmat</t>
    </r>
  </si>
  <si>
    <r>
      <rPr>
        <sz val="11"/>
        <color rgb="FF000000"/>
        <rFont val="Calibri"/>
        <family val="2"/>
      </rPr>
      <t>R.2.3 Hätätoimiohjelma</t>
    </r>
  </si>
  <si>
    <r>
      <rPr>
        <sz val="11"/>
        <color rgb="FF000000"/>
        <rFont val="Calibri"/>
        <family val="2"/>
      </rPr>
      <t>R.2.4 Palveluohjauksen menettelytavat on toteutettu IHR:n merkityksellisten vaarojen varalta.</t>
    </r>
  </si>
  <si>
    <r>
      <rPr>
        <sz val="11"/>
        <color rgb="FF000000"/>
        <rFont val="Calibri"/>
        <family val="2"/>
      </rPr>
      <t>Palveluohjauksen menettelytavat on toteutettu IHR:n merkityksellisten vaarojen varalta.</t>
    </r>
  </si>
  <si>
    <r>
      <rPr>
        <sz val="11"/>
        <color rgb="FF000000"/>
        <rFont val="Calibri"/>
        <family val="2"/>
      </rPr>
      <t>R.3.1 Kansanterveys- ja turvallisuusviranomaiset (esim. lainvalvonta-, rajavalvonta- ja tulliviranomaiset) ovat yhteydessä toisiinsa epäillyn tai vahvistetun biologisen tapahtuman aikana</t>
    </r>
  </si>
  <si>
    <r>
      <rPr>
        <sz val="11"/>
        <color rgb="FF000000"/>
        <rFont val="Calibri"/>
        <family val="2"/>
      </rPr>
      <t>Valmiussuunnittelu varmistaa eri alojen välisen yhteistyön sekä kaikkien sidosryhmien selvästi määritellyt roolit ja vastuut.</t>
    </r>
  </si>
  <si>
    <r>
      <rPr>
        <sz val="11"/>
        <color rgb="FF000000"/>
        <rFont val="Calibri"/>
        <family val="2"/>
      </rPr>
      <t>R.4.1 Käytössä on järjestelmä lääketieteellisten vastatoimien lähettämiseen ja vastaanottamiseen kansanterveydellisen hätätilanteen aikana</t>
    </r>
  </si>
  <si>
    <r>
      <rPr>
        <sz val="11"/>
        <color rgb="FF000000"/>
        <rFont val="Calibri"/>
        <family val="2"/>
      </rPr>
      <t>Käytössä on menettelytavat lääketieteellisten vastatoimien lähettämiseen ja vastaanottamiseen kansanterveydellisen hätätilanteen aikana.</t>
    </r>
  </si>
  <si>
    <r>
      <rPr>
        <sz val="11"/>
        <color rgb="FF000000"/>
        <rFont val="Calibri"/>
        <family val="2"/>
      </rPr>
      <t>R.4.2 Käytössä on järjestelmä hoitohenkilökunnan lähettämiseen ja vastaanottamiseen kansanterveydellisen hätätilanteen aikana</t>
    </r>
  </si>
  <si>
    <r>
      <rPr>
        <sz val="11"/>
        <color rgb="FF000000"/>
        <rFont val="Calibri"/>
        <family val="2"/>
      </rPr>
      <t>Käytössä on protokolla lääketieteellisistä syistä tapahtuvaan evakuointiin niille hätätyöntekijöille, jotka auttavat kansanterveydellisessä hätätilanteessa ulkomailla.</t>
    </r>
  </si>
  <si>
    <r>
      <rPr>
        <sz val="11"/>
        <color rgb="FF000000"/>
        <rFont val="Calibri"/>
        <family val="2"/>
      </rPr>
      <t>R.5.1 Riskiviestintäjärjestelmät (suunnitelmat, mekanismit jne.)</t>
    </r>
  </si>
  <si>
    <r>
      <rPr>
        <sz val="11"/>
        <color rgb="FF000000"/>
        <rFont val="Calibri"/>
        <family val="2"/>
      </rPr>
      <t>Kansanterveydellistä huolta aiheuttavan tapahtuman tietojen laatimista, koordinoimista ja levittämistä koskeva viestintäpolitiikka ja menettelytavat on laadittu.</t>
    </r>
  </si>
  <si>
    <r>
      <rPr>
        <sz val="11"/>
        <color rgb="FF000000"/>
        <rFont val="Calibri"/>
        <family val="2"/>
      </rPr>
      <t>R.5.2 Sisäinen ja kumppanien välinen viestintä ja koordinointi</t>
    </r>
  </si>
  <si>
    <r>
      <rPr>
        <sz val="11"/>
        <color rgb="FF000000"/>
        <rFont val="Calibri"/>
        <family val="2"/>
      </rPr>
      <t>Kansanterveydellistä huolta aiheuttavan tapahtuman tietojen laatimista, koordinoimista ja levittämistä koskeva viestintäpolitiikka ja menettelytavat on laadittu.</t>
    </r>
  </si>
  <si>
    <r>
      <rPr>
        <sz val="11"/>
        <color rgb="FF000000"/>
        <rFont val="Calibri"/>
        <family val="2"/>
      </rPr>
      <t>Menettelytavat kaikkien asiaankuuluvien terveydenhuoltojärjestelmän kumppanien (esim. kansanterveys, sairaanhoitopalvelut ja mielenterveys/käyttäytymisterveyspalvelut) koordinoimiseksi on määritelty.</t>
    </r>
  </si>
  <si>
    <r>
      <rPr>
        <sz val="11"/>
        <color rgb="FF000000"/>
        <rFont val="Calibri"/>
        <family val="2"/>
      </rPr>
      <t>Koordinointi käsittää tukiverkostojen, asiantuntijaryhmien, kumppaniverkostojen ja viestinnän aktivoinnin.</t>
    </r>
  </si>
  <si>
    <r>
      <rPr>
        <sz val="11"/>
        <color rgb="FF000000"/>
        <rFont val="Calibri"/>
        <family val="2"/>
      </rPr>
      <t>R.5.3 Julkinen viestintä</t>
    </r>
  </si>
  <si>
    <r>
      <rPr>
        <sz val="11"/>
        <color rgb="FF000000"/>
        <rFont val="Calibri"/>
        <family val="2"/>
      </rPr>
      <t>Tapahtumaa koskevaa tietoa levitetään kansalaisille taudinpurkauksen selittämiseksi, luottamuksen aikaansaamiseksi ja tartuntariskin minimoimiseksi.</t>
    </r>
  </si>
  <si>
    <r>
      <rPr>
        <sz val="11"/>
        <color rgb="FF000000"/>
        <rFont val="Calibri"/>
        <family val="2"/>
      </rPr>
      <t>Julkisen tiedottamisen tärkeimmät viestit on laadittu.</t>
    </r>
  </si>
  <si>
    <r>
      <rPr>
        <sz val="11"/>
        <color theme="1" tint="0.49989318521683401"/>
        <rFont val="Calibri"/>
        <family val="2"/>
      </rPr>
      <t>R.5.4 Viestintä vaikutusalueella olevien yhteisöjen kanssa</t>
    </r>
  </si>
  <si>
    <r>
      <rPr>
        <sz val="11"/>
        <color rgb="FF000000"/>
        <rFont val="Calibri"/>
        <family val="2"/>
      </rPr>
      <t>R.5.5 Dynaaminen kuuntelu ja huhujen torjunta</t>
    </r>
  </si>
  <si>
    <r>
      <rPr>
        <sz val="11"/>
        <color rgb="FF000000"/>
        <rFont val="Calibri"/>
        <family val="2"/>
      </rPr>
      <t>Tiedotus kansalaisille huomioi kansalaisten riskikäsitykset.</t>
    </r>
  </si>
  <si>
    <r>
      <rPr>
        <sz val="11"/>
        <color rgb="FF000000"/>
        <rFont val="Calibri"/>
        <family val="2"/>
      </rPr>
      <t>Odotettu käyttäytyminen (esim. väestön kokema huolen aste) huomioidaan päätöksentekoprosessissa.</t>
    </r>
  </si>
  <si>
    <r>
      <rPr>
        <b/>
        <sz val="16"/>
        <color rgb="FF000000"/>
        <rFont val="Calibri"/>
        <family val="2"/>
      </rPr>
      <t>Muut IHR:n mukaiset vaarat ja maahantulopaikat (PoE)</t>
    </r>
  </si>
  <si>
    <r>
      <rPr>
        <sz val="11"/>
        <color rgb="FF000000"/>
        <rFont val="Calibri"/>
        <family val="2"/>
      </rPr>
      <t>PoE.1 Maahantulopaikoissa on rutiinivalmiudet.</t>
    </r>
  </si>
  <si>
    <r>
      <rPr>
        <sz val="11"/>
        <color rgb="FF000000"/>
        <rFont val="Calibri"/>
        <family val="2"/>
      </rPr>
      <t>IHR:n velvoitteet maahantulopaikkojen suhteen on täytetty.</t>
    </r>
  </si>
  <si>
    <r>
      <rPr>
        <sz val="11"/>
        <color rgb="FF000000"/>
        <rFont val="Calibri"/>
        <family val="2"/>
      </rPr>
      <t>PoE.2 Tehokas kansanterveyttä koskeva toimintavalmius maahantulopaikoilla</t>
    </r>
  </si>
  <si>
    <r>
      <rPr>
        <sz val="11"/>
        <color rgb="FF000000"/>
        <rFont val="Calibri"/>
        <family val="2"/>
      </rPr>
      <t>Tehokas kansanterveyttä koskeva toimintavalmius maahantulopaikoilla on otettu käyttöön IHR-säännöstön mukaisesti.</t>
    </r>
  </si>
  <si>
    <r>
      <rPr>
        <sz val="11"/>
        <color rgb="FF000000"/>
        <rFont val="Calibri"/>
        <family val="2"/>
      </rPr>
      <t>CE.1 Käytössä on havaitsemis- ja valmiusmekanismit kemikaaleihin liittyvien tapahtumien tai hätätilanteiden varalta.</t>
    </r>
  </si>
  <si>
    <r>
      <rPr>
        <sz val="11"/>
        <color rgb="FF000000"/>
        <rFont val="Calibri"/>
        <family val="2"/>
      </rPr>
      <t>Käytössä on biologisia vaaroja koskevat valmiussuunnitelmat, jotka on laadittu yhdessä kansanterveysalan ja muiden kuin terveydenhoidon alojen, kuten pelastuspalvelun, rajavalvonnan ja tulliviranomaisten, kanssa.</t>
    </r>
  </si>
  <si>
    <r>
      <rPr>
        <sz val="11"/>
        <color theme="1" tint="0.49989318521683401"/>
        <rFont val="Calibri"/>
        <family val="2"/>
      </rPr>
      <t>CE.2 Käytössä on suotuisa ympäristö kemikaaleihin liittyvien tapahtumien hallintaan</t>
    </r>
  </si>
  <si>
    <r>
      <rPr>
        <sz val="11"/>
        <color theme="1" tint="0.49989318521683401"/>
        <rFont val="Calibri"/>
        <family val="2"/>
      </rPr>
      <t>RE.1 Käytössä on toimivat havaitsemis- ja valmiusmekanismit säteily- ja ydinvaaratilanteiden varalta.</t>
    </r>
  </si>
  <si>
    <r>
      <rPr>
        <sz val="11"/>
        <color theme="1" tint="0.49989318521683401"/>
        <rFont val="Calibri"/>
        <family val="2"/>
      </rPr>
      <t>RE.2 Käytössä on suotuisa ympäristö säteilyvaaratilanteiden hallintaan</t>
    </r>
  </si>
  <si>
    <t>D1-36</t>
  </si>
  <si>
    <t>D1-31</t>
  </si>
  <si>
    <t>D5-28</t>
  </si>
  <si>
    <t>D5-27</t>
  </si>
  <si>
    <t>D1-26</t>
  </si>
  <si>
    <t>D1-38</t>
  </si>
  <si>
    <t>D3-12</t>
  </si>
  <si>
    <t>D3-14</t>
  </si>
  <si>
    <t>D3-16</t>
  </si>
  <si>
    <t>D3-29</t>
  </si>
  <si>
    <t>D3-30</t>
  </si>
  <si>
    <t>D3-26</t>
  </si>
  <si>
    <t>D3-25</t>
  </si>
  <si>
    <t>D3-31</t>
  </si>
  <si>
    <t>D3-14</t>
  </si>
  <si>
    <t>D5-40</t>
  </si>
  <si>
    <t>D3-30</t>
  </si>
  <si>
    <t>D1-63</t>
  </si>
  <si>
    <t>D2-12</t>
  </si>
  <si>
    <t>D1-14</t>
  </si>
  <si>
    <t>D1-15</t>
  </si>
  <si>
    <t>D1-30</t>
  </si>
  <si>
    <t>D5-14</t>
  </si>
  <si>
    <t>D5-50</t>
  </si>
  <si>
    <t>D1-25</t>
  </si>
  <si>
    <t>D5-26</t>
  </si>
  <si>
    <t>D5-31</t>
  </si>
  <si>
    <t>D1-43</t>
  </si>
  <si>
    <t>D1-43</t>
  </si>
  <si>
    <t>D5-19</t>
  </si>
  <si>
    <t>D5-21</t>
  </si>
  <si>
    <t>D1-54</t>
  </si>
  <si>
    <t>D1-56</t>
  </si>
  <si>
    <t>D1-59</t>
  </si>
  <si>
    <t>D5-23</t>
  </si>
  <si>
    <t>D1-64</t>
  </si>
  <si>
    <t>D5-49</t>
  </si>
  <si>
    <t>D1-34</t>
  </si>
  <si>
    <r>
      <rPr>
        <b/>
        <sz val="18"/>
        <color rgb="FFFFFFFF"/>
        <rFont val="Calibri"/>
        <family val="2"/>
      </rPr>
      <t>BSI:n ja CSI:n yleiskatsaus</t>
    </r>
  </si>
  <si>
    <r>
      <rPr>
        <b/>
        <sz val="11"/>
        <color rgb="FFFFFFFF"/>
        <rFont val="Calibri"/>
        <family val="2"/>
      </rPr>
      <t>A1: Tapahtumaa edeltävät valmistelut ja hallinto</t>
    </r>
  </si>
  <si>
    <r>
      <rPr>
        <b/>
        <sz val="11"/>
        <color rgb="FF000000"/>
        <rFont val="Calibri"/>
        <family val="2"/>
      </rPr>
      <t>BSI</t>
    </r>
  </si>
  <si>
    <r>
      <rPr>
        <b/>
        <sz val="11"/>
        <color rgb="FF000000"/>
        <rFont val="Calibri"/>
        <family val="2"/>
      </rPr>
      <t>CSI</t>
    </r>
  </si>
  <si>
    <r>
      <rPr>
        <sz val="11"/>
        <color rgb="FF000000"/>
        <rFont val="Calibri"/>
        <family val="2"/>
      </rPr>
      <t>1 Hätävalmius on integroitu kansallisiin terveysstrategioihin, rahoitukseen ja suunnitelmiin.</t>
    </r>
  </si>
  <si>
    <r>
      <rPr>
        <sz val="11"/>
        <color rgb="FF000000"/>
        <rFont val="Calibri"/>
        <family val="2"/>
      </rPr>
      <t>2 Monialainen hätätilanteita koskeva riskienhallintapolitiikka ja lainsäädäntö sisältää kansanterveydelliset uhat.</t>
    </r>
  </si>
  <si>
    <r>
      <rPr>
        <sz val="11"/>
        <color rgb="FF000000"/>
        <rFont val="Calibri"/>
        <family val="2"/>
      </rPr>
      <t>3.1. Kansallinen kansanterveydellistä hätätilannetta koskeva valmiussuunnitelma on toteutettu.</t>
    </r>
  </si>
  <si>
    <r>
      <rPr>
        <sz val="11"/>
        <color rgb="FF000000"/>
        <rFont val="Calibri"/>
        <family val="2"/>
      </rPr>
      <t>3.2 Valmiussuunnitelmat ovat joustavia ja helposti mukautettavia.</t>
    </r>
  </si>
  <si>
    <r>
      <rPr>
        <sz val="11"/>
        <color rgb="FF000000"/>
        <rFont val="Calibri"/>
        <family val="2"/>
      </rPr>
      <t>3.3 Valmiussuunnittelu sisältää yhteisön valmiuden kansanterveydellisiin tilanteisiin varautumiseen, niiden vastustamiseen ja niistä toipumiseen.</t>
    </r>
  </si>
  <si>
    <r>
      <rPr>
        <sz val="11"/>
        <color rgb="FF000000"/>
        <rFont val="Calibri"/>
        <family val="2"/>
      </rPr>
      <t>4 Valmiussuunnittelu sisältää itsearvioinnin, joka käsittää aukkojen ja mahdollisten ratkaisujen, henkilöstöresurssien valmiuden sekä asiaankuuluvien sidosryhmien tunnistamisen.</t>
    </r>
  </si>
  <si>
    <r>
      <rPr>
        <sz val="11"/>
        <color rgb="FF000000"/>
        <rFont val="Calibri"/>
        <family val="2"/>
      </rPr>
      <t xml:space="preserve">4.1 Tämä itsearviointi on integroitu olemassa olevaan strategia-, suunnittelu- ja rahoitusmekanismiin. </t>
    </r>
  </si>
  <si>
    <r>
      <rPr>
        <sz val="11"/>
        <color rgb="FF000000"/>
        <rFont val="Calibri"/>
        <family val="2"/>
      </rPr>
      <t>5 Valmiussuunnittelu sisältää olemassa olevien valmiuksien (rakenteet/palvelut, henkilöstön laitteisto, kirjalliset valmiussuunnitelmat, vakioidut toimintaohjeet) arvioinnin ja vahvistamisen.</t>
    </r>
  </si>
  <si>
    <r>
      <rPr>
        <sz val="11"/>
        <color rgb="FF000000"/>
        <rFont val="Calibri"/>
        <family val="2"/>
      </rPr>
      <t>5.1 Valmiussuunnitelmat sisältävät valmiuksien kehittämisen strategian.</t>
    </r>
  </si>
  <si>
    <r>
      <rPr>
        <sz val="11"/>
        <color rgb="FF000000"/>
        <rFont val="Calibri"/>
        <family val="2"/>
      </rPr>
      <t>5.2 Kansanterveydellisen hätätilan (mukaan lukien tartuntataudit) valmius- ja reagointijärjestelmä vastaa EU:n parhaita käytäntöjä.</t>
    </r>
  </si>
  <si>
    <r>
      <rPr>
        <sz val="11"/>
        <color rgb="FF000000"/>
        <rFont val="Calibri"/>
        <family val="2"/>
      </rPr>
      <t>5.3 Pandemiaa koskevat suunnitelmat ovat yhdenmukaisia kansainvälisten (esim. WHO:n ja EU:n) ohjeiden kanssa.</t>
    </r>
  </si>
  <si>
    <r>
      <rPr>
        <sz val="11"/>
        <color rgb="FF000000"/>
        <rFont val="Calibri"/>
        <family val="2"/>
      </rPr>
      <t>6 Valmiussuunnittelu sisältä</t>
    </r>
    <r>
      <rPr>
        <sz val="11"/>
        <color rgb="FF000000"/>
        <rFont val="Calibri"/>
        <family val="2"/>
      </rPr>
      <t xml:space="preserve">ä </t>
    </r>
    <r>
      <rPr>
        <sz val="11"/>
        <color rgb="FF000000"/>
        <rFont val="Calibri"/>
        <family val="2"/>
      </rPr>
      <t>asianmukaiset lääketieteelliset vastatoimet jäsenvaltion väestön terveyden suojaamiseksi.</t>
    </r>
  </si>
  <si>
    <r>
      <rPr>
        <sz val="11"/>
        <color rgb="FF000000"/>
        <rFont val="Calibri"/>
        <family val="2"/>
      </rPr>
      <t>6.1 Valmiussuunnittelu sisältää lääketieteellisten vastatoimien toimittajien sekä toimituskyvyn ja -ajan tunnistamisen.</t>
    </r>
  </si>
  <si>
    <r>
      <rPr>
        <sz val="11"/>
        <color rgb="FF000000"/>
        <rFont val="Calibri"/>
        <family val="2"/>
      </rPr>
      <t>7 Valmiussuunnittelu varmistaa eri alojen välisen yhteistyön sekä kaikkien sidosryhmien selvästi määritellyt roolit ja vastuut.</t>
    </r>
  </si>
  <si>
    <r>
      <rPr>
        <sz val="11"/>
        <color rgb="FF000000"/>
        <rFont val="Calibri"/>
        <family val="2"/>
      </rPr>
      <t>7.1 Käytössä on koko hallinnon (viralliset ja epäviralliset verkostot) bioturvallisuus- ja bioturvaamisjärjestelmä ihmisten, eläinten ja maatalouden rakennusten ja tilojen osalta.</t>
    </r>
  </si>
  <si>
    <r>
      <rPr>
        <sz val="11"/>
        <color rgb="FF000000"/>
        <rFont val="Calibri"/>
        <family val="2"/>
      </rPr>
      <t>7.2 Monien eri alojen ja sidosryhmien koordinointi, komento ja valvonta perustuu vakiintuneeseen infrastruktuuriin.</t>
    </r>
  </si>
  <si>
    <r>
      <rPr>
        <sz val="11"/>
        <color rgb="FF000000"/>
        <rFont val="Calibri"/>
        <family val="2"/>
      </rPr>
      <t>7.3 Monien eri alojen ja sidosryhmien koordinointia, komentoa ja valvontaa vahvistetaan jatkuvasti suunnitteluprosessissa.</t>
    </r>
  </si>
  <si>
    <r>
      <rPr>
        <sz val="11"/>
        <color rgb="FF000000"/>
        <rFont val="Calibri"/>
        <family val="2"/>
      </rPr>
      <t>7.4 Valmiussuunnittelu sisältää valmiuden tukea toimintoja välitasolla ja yhteisön tasolla / perustasolla kansanterveydellisen hätätilanteen aikana.</t>
    </r>
  </si>
  <si>
    <r>
      <rPr>
        <sz val="11"/>
        <color rgb="FF000000"/>
        <rFont val="Calibri"/>
        <family val="2"/>
      </rPr>
      <t>8 Merkittävimmät kansanterveyttä koskevat riskit ja resurssit on kartoitettu ja hyödynnetty.</t>
    </r>
  </si>
  <si>
    <r>
      <rPr>
        <sz val="11"/>
        <color rgb="FF000000"/>
        <rFont val="Calibri"/>
        <family val="2"/>
      </rPr>
      <t>8.1 Mikrobilääkkeiden oikeaa ja vastuullista käyttöä koskeva ohjelma (koordinoitu strategia mikrobilääkkeiden käytön parantamiseksi) on toteutettu.</t>
    </r>
  </si>
  <si>
    <r>
      <rPr>
        <sz val="11"/>
        <color rgb="FF000000"/>
        <rFont val="Calibri"/>
        <family val="2"/>
      </rPr>
      <t xml:space="preserve">8.2 Valmius sisältää valmiuden estää, havaita ja hoitaa taudinpurkaukset suurien ja äkillisten maahanmuuttajamäärien saapuessa. </t>
    </r>
  </si>
  <si>
    <r>
      <rPr>
        <sz val="11"/>
        <color rgb="FF000000"/>
        <rFont val="Calibri"/>
        <family val="2"/>
      </rPr>
      <t>9 Käytössä on erityinen kansallinen kehys priorisoitavien uhkien (kuten pandeemisen influenssan) varalta kaikilla aloilla.</t>
    </r>
  </si>
  <si>
    <r>
      <rPr>
        <sz val="11"/>
        <color rgb="FF000000"/>
        <rFont val="Calibri"/>
        <family val="2"/>
      </rPr>
      <t>9.1 Käytössä on biologisia vaaroja koskevat valmiussuunnitelmat, jotka on laadittu yhdessä kansanterveysalan ja muiden kuin terveydenhoidon alojen, kuten pelastuspalvelun, rajavalvonnan ja tulliviranomaisten, kanssa.</t>
    </r>
  </si>
  <si>
    <r>
      <rPr>
        <sz val="11"/>
        <color rgb="FF000000"/>
        <rFont val="Calibri"/>
        <family val="2"/>
      </rPr>
      <t>9.2 Pandemiaan varautumisen suhteen vahva hallitusten välinen suunnittelu ja koordinointi on edelleen ratkaisevan tärkeää ja sitä johtaa terveysministeriö.</t>
    </r>
  </si>
  <si>
    <r>
      <rPr>
        <sz val="11"/>
        <color rgb="FF000000"/>
        <rFont val="Calibri"/>
        <family val="2"/>
      </rPr>
      <t>10 Valmius on vakiinnutettu kansallisissa ja alueellisissa verkostoissa.</t>
    </r>
  </si>
  <si>
    <r>
      <rPr>
        <sz val="11"/>
        <color rgb="FF000000"/>
        <rFont val="Calibri"/>
        <family val="2"/>
      </rPr>
      <t>11 Maiden välistä yhteistyötä tehdään valmiuden pitämiseksi korkealla tasolla.</t>
    </r>
  </si>
  <si>
    <r>
      <rPr>
        <sz val="11"/>
        <color rgb="FF000000"/>
        <rFont val="Calibri"/>
        <family val="2"/>
      </rPr>
      <t>12 Kansalliset IHR-koordinointikeskukset ovat toiminnassa IHR:n (2005) määritelmän mukaisesti.</t>
    </r>
  </si>
  <si>
    <r>
      <rPr>
        <sz val="11"/>
        <color rgb="FF000000"/>
        <rFont val="Calibri"/>
        <family val="2"/>
      </rPr>
      <t>13 Kansanterveydellistä huolta aiheuttavan tapahtuman tietojen laatimista, koordinoimista ja levittämistä koskeva viestintäpolitiikka ja menettelytavat on laadittu.</t>
    </r>
  </si>
  <si>
    <r>
      <rPr>
        <sz val="11"/>
        <color rgb="FF000000"/>
        <rFont val="Calibri"/>
        <family val="2"/>
      </rPr>
      <t>13.1 Viestintästrategia varmistaa oikea-aikaisen ja tehokkaan viestinnän ennen tapahtumaa ja sen aikana.</t>
    </r>
  </si>
  <si>
    <r>
      <rPr>
        <sz val="11"/>
        <color rgb="FF000000"/>
        <rFont val="Calibri"/>
        <family val="2"/>
      </rPr>
      <t>13.2 Viestintästrategia sisältää laajentamisen lähestymistavan.</t>
    </r>
  </si>
  <si>
    <r>
      <rPr>
        <sz val="11"/>
        <color rgb="FF000000"/>
        <rFont val="Calibri"/>
        <family val="2"/>
      </rPr>
      <t>13.3 Hätäviestinnän suunnitelmat pysyvät joustavina, ja niitä päivitetään tarvittaessa.</t>
    </r>
  </si>
  <si>
    <r>
      <rPr>
        <sz val="11"/>
        <color rgb="FF000000"/>
        <rFont val="Calibri"/>
        <family val="2"/>
      </rPr>
      <t>13.4 Hätäviestinnän suunnitelmat on käytännöllisiä ja yksinkertaisia toteuttaa.</t>
    </r>
  </si>
  <si>
    <r>
      <rPr>
        <sz val="11"/>
        <color rgb="FF000000"/>
        <rFont val="Calibri"/>
        <family val="2"/>
      </rPr>
      <t>13.5 Hätäviestinnän suunnitelmat on testattu.</t>
    </r>
  </si>
  <si>
    <r>
      <rPr>
        <sz val="11"/>
        <color rgb="FF000000"/>
        <rFont val="Calibri"/>
        <family val="2"/>
      </rPr>
      <t>13.6 Hätäviestinnän suunnitelmat kattavat sen mahdollisuuden, että tietyt tapahtumat saavat suuren mediahuomion.</t>
    </r>
  </si>
  <si>
    <r>
      <rPr>
        <sz val="11"/>
        <color rgb="FF000000"/>
        <rFont val="Calibri"/>
        <family val="2"/>
      </rPr>
      <t>13.7 Hätäviestinnän suunnitelmat kattavat sen mahdollisuuden, että tietyt tapahtumat lisäävät kansalaisten tiedontarvetta.</t>
    </r>
  </si>
  <si>
    <r>
      <rPr>
        <sz val="11"/>
        <color rgb="FF000000"/>
        <rFont val="Calibri"/>
        <family val="2"/>
      </rPr>
      <t>13.8 Riskeistä tiedottamiseen on useita kanavia (esim. verkkosivusto, sähköposti, aihekohtaiset puhelinlinjat).</t>
    </r>
  </si>
  <si>
    <r>
      <rPr>
        <sz val="11"/>
        <color rgb="FF000000"/>
        <rFont val="Calibri"/>
        <family val="2"/>
      </rPr>
      <t>13.9 Terveydenhoitoalan ja muiden alojen ammattilaisille annetaan ajantasaiset tiedot ja ohjeet tapahtumasta, jotta he voivat vastata asianmukaisesti kansalaisille.</t>
    </r>
  </si>
  <si>
    <r>
      <rPr>
        <b/>
        <sz val="11"/>
        <color rgb="FFFFFFFF"/>
        <rFont val="Calibri"/>
        <family val="2"/>
      </rPr>
      <t>A2 Resurssit: koulutettu työvoima</t>
    </r>
  </si>
  <si>
    <r>
      <rPr>
        <b/>
        <sz val="11"/>
        <color rgb="FF000000"/>
        <rFont val="Calibri"/>
        <family val="2"/>
      </rPr>
      <t>BSI</t>
    </r>
  </si>
  <si>
    <r>
      <rPr>
        <b/>
        <sz val="11"/>
        <color rgb="FF000000"/>
        <rFont val="Calibri"/>
        <family val="2"/>
      </rPr>
      <t>CSI</t>
    </r>
  </si>
  <si>
    <r>
      <rPr>
        <sz val="11"/>
        <color rgb="FF000000"/>
        <rFont val="Calibri"/>
        <family val="2"/>
      </rPr>
      <t>1 Kansanterveysalan henkilökunnan taidot ja osaaminen ovat riittävät ylläpitämään kansanterveyden seurantaa ja reagoimaan terveysjärjestelmän kaikilla tasoilla.</t>
    </r>
  </si>
  <si>
    <r>
      <rPr>
        <sz val="11"/>
        <color rgb="FF000000"/>
        <rFont val="Calibri"/>
        <family val="2"/>
      </rPr>
      <t>2 Henkilöstöresursseja on käytettävissä IHR:n ydinvalmiusvaatimusten toteuttamiseen.</t>
    </r>
  </si>
  <si>
    <r>
      <rPr>
        <sz val="11"/>
        <color rgb="FF000000"/>
        <rFont val="Calibri"/>
        <family val="2"/>
      </rPr>
      <t>3 Pätevän kansanterveysalan työvoiman saatavuus terveyspalvelujen jatkumolle on varmistettu.</t>
    </r>
  </si>
  <si>
    <r>
      <rPr>
        <sz val="11"/>
        <color rgb="FF000000"/>
        <rFont val="Calibri"/>
        <family val="2"/>
      </rPr>
      <t>4 Koulutuksia ja harjoituksia tuetaan organisaation strategisella ja operatiivisella tasolla.</t>
    </r>
  </si>
  <si>
    <r>
      <rPr>
        <sz val="11"/>
        <color rgb="FF000000"/>
        <rFont val="Calibri"/>
        <family val="2"/>
      </rPr>
      <t>4.1 Koulutukset ja harjoitukset ovat osa organisaation valmiussuunnitteluun liittyviä toimia.</t>
    </r>
  </si>
  <si>
    <r>
      <rPr>
        <sz val="11"/>
        <color rgb="FF000000"/>
        <rFont val="Calibri"/>
        <family val="2"/>
      </rPr>
      <t>5 Valmiustaso arvioidaan simulaatioharjoituksilla.</t>
    </r>
  </si>
  <si>
    <r>
      <rPr>
        <sz val="11"/>
        <color rgb="FF000000"/>
        <rFont val="Calibri"/>
        <family val="2"/>
      </rPr>
      <t>5.1 Asiaankuuluvat kumppaniorganisaatiot ovat mukana harjoituksissa toistensa reagointisuunnitelmien ymmärtämiseksi paremmin.</t>
    </r>
  </si>
  <si>
    <r>
      <rPr>
        <sz val="11"/>
        <color rgb="FF000000"/>
        <rFont val="Calibri"/>
        <family val="2"/>
      </rPr>
      <t>6 Koulutuksia, harjoituksia ja tapahtumakatsauksia käytetään riskinhallintamenettelyjen ymmärtämiseen ja parantamiseen sekä valmiuksien vahvistamiseen.</t>
    </r>
  </si>
  <si>
    <r>
      <rPr>
        <sz val="11"/>
        <color rgb="FF000000"/>
        <rFont val="Calibri"/>
        <family val="2"/>
      </rPr>
      <t>6.1 Harjoitukset perustuvat skenaarioon, ja ne räätälöidään toimintaympäristön mukaan (esim. paikallinen, alueellinen, kansallinen ja kansainvälinen).</t>
    </r>
  </si>
  <si>
    <r>
      <rPr>
        <sz val="11"/>
        <color rgb="FF000000"/>
        <rFont val="Calibri"/>
        <family val="2"/>
      </rPr>
      <t>6.2 Onnistuneen simulaatioharjoituksen suorittamiseksi suunnitteluryhmälle annetaan selvät valtuudet ja määräysvalta harjoituksen suunnitteluun, tekemiseen ja arvioimiseen.</t>
    </r>
  </si>
  <si>
    <r>
      <rPr>
        <sz val="11"/>
        <color rgb="FF000000"/>
        <rFont val="Calibri"/>
        <family val="2"/>
      </rPr>
      <t>6.3 Simulaatioharjoituksen tarkoituksena on tunnistaa alueet, joissa on parantamisen varaa.</t>
    </r>
  </si>
  <si>
    <r>
      <rPr>
        <sz val="11"/>
        <color rgb="FF000000"/>
        <rFont val="Calibri"/>
        <family val="2"/>
      </rPr>
      <t>7 Harjoitukset tehdään IHR:n ydinvalmiuksien todellisen todellisen toimivuuden testaamiseksi.</t>
    </r>
  </si>
  <si>
    <r>
      <rPr>
        <sz val="11"/>
        <color rgb="FF000000"/>
        <rFont val="Calibri"/>
        <family val="2"/>
      </rPr>
      <t>8 Koulutusten ja simulaatioharjoitusten alkuperäiset tarkoitukset ja tavoitteet arvioidaan ja saadut kokemukset dokumentoidaan raporttiin.</t>
    </r>
  </si>
  <si>
    <r>
      <rPr>
        <b/>
        <sz val="11"/>
        <color rgb="FFFFFFFF"/>
        <rFont val="Calibri"/>
        <family val="2"/>
      </rPr>
      <t>A3: Valmiuksien tukeminen: valvonta</t>
    </r>
  </si>
  <si>
    <r>
      <rPr>
        <b/>
        <sz val="11"/>
        <color rgb="FF000000"/>
        <rFont val="Calibri"/>
        <family val="2"/>
      </rPr>
      <t>BSI</t>
    </r>
  </si>
  <si>
    <r>
      <rPr>
        <b/>
        <sz val="11"/>
        <color rgb="FF000000"/>
        <rFont val="Calibri"/>
        <family val="2"/>
      </rPr>
      <t>CSI</t>
    </r>
  </si>
  <si>
    <r>
      <rPr>
        <sz val="11"/>
        <color rgb="FF000000"/>
        <rFont val="Calibri"/>
        <family val="2"/>
      </rPr>
      <t>1 Käytössä on indikaattoreihin perustuva valvontajärjestelmä.</t>
    </r>
  </si>
  <si>
    <r>
      <rPr>
        <sz val="11"/>
        <color rgb="FF000000"/>
        <rFont val="Calibri"/>
        <family val="2"/>
      </rPr>
      <t>1.1 Nämä indikaattorit määritellään protokollissa oikea-aikaisen seurannan mahdollistamiseksi.</t>
    </r>
  </si>
  <si>
    <r>
      <rPr>
        <sz val="11"/>
        <color rgb="FF000000"/>
        <rFont val="Calibri"/>
        <family val="2"/>
      </rPr>
      <t xml:space="preserve">2 Käytössä on epidemiatietojen </t>
    </r>
    <r>
      <rPr>
        <sz val="11"/>
        <color rgb="FF000000"/>
        <rFont val="Calibri"/>
        <family val="2"/>
      </rPr>
      <t>keruujärjestelmä.</t>
    </r>
  </si>
  <si>
    <r>
      <rPr>
        <sz val="11"/>
        <color rgb="FF000000"/>
        <rFont val="Calibri"/>
        <family val="2"/>
      </rPr>
      <t>2.1 Kansanterveydellistä huolta aiheuttavat tapahtumat määritellään protokollissa oikea-aikaisen seurannan mahdollistamiseksi.</t>
    </r>
  </si>
  <si>
    <r>
      <rPr>
        <sz val="11"/>
        <color rgb="FF000000"/>
        <rFont val="Calibri"/>
        <family val="2"/>
      </rPr>
      <t>2.2 Valvontajärjestelmä tarjoaa valvontatietojen reaaliaikaisen raportoinnin.</t>
    </r>
  </si>
  <si>
    <r>
      <rPr>
        <sz val="11"/>
        <color rgb="FF000000"/>
        <rFont val="Calibri"/>
        <family val="2"/>
      </rPr>
      <t>2.3 Valvontajärjestelmä on herkkä ja joustava havaitsemaan alkuperäiset tapaukset tai tapahtumat.</t>
    </r>
  </si>
  <si>
    <r>
      <rPr>
        <sz val="11"/>
        <color rgb="FF000000"/>
        <rFont val="Calibri"/>
        <family val="2"/>
      </rPr>
      <t xml:space="preserve">2.4 Valvontajärjestelmä saa tiedot monista erilaisista ja luotettavista lähteistä. </t>
    </r>
  </si>
  <si>
    <r>
      <rPr>
        <sz val="11"/>
        <color rgb="FF000000"/>
        <rFont val="Calibri"/>
        <family val="2"/>
      </rPr>
      <t>2.5 Valvontaverkosto sisältää eläinlääketieteellisten valvontajärjestelmien tiedot.</t>
    </r>
  </si>
  <si>
    <r>
      <rPr>
        <sz val="11"/>
        <color rgb="FF000000"/>
        <rFont val="Calibri"/>
        <family val="2"/>
      </rPr>
      <t>2.6 Valvontaverkosto sisältää entomologisten valvontajärjestelmien tiedot.</t>
    </r>
  </si>
  <si>
    <r>
      <rPr>
        <sz val="11"/>
        <color rgb="FF000000"/>
        <rFont val="Calibri"/>
        <family val="2"/>
      </rPr>
      <t>2.7 Valvontaverkosto sisältää ympäristön valvontajärjestelmien tiedot.</t>
    </r>
  </si>
  <si>
    <r>
      <rPr>
        <sz val="11"/>
        <color rgb="FF000000"/>
        <rFont val="Calibri"/>
        <family val="2"/>
      </rPr>
      <t>2.8 Valvontaverkosto sisältää meteorologisten valvontajärjestelmien tiedot.</t>
    </r>
  </si>
  <si>
    <r>
      <rPr>
        <sz val="11"/>
        <color rgb="FF000000"/>
        <rFont val="Calibri"/>
        <family val="2"/>
      </rPr>
      <t>2.9 Valvontaverkosto sisältää mikrobiologisten valvontajärjestelmien tiedot.</t>
    </r>
  </si>
  <si>
    <r>
      <rPr>
        <sz val="11"/>
        <color rgb="FF000000"/>
        <rFont val="Calibri"/>
        <family val="2"/>
      </rPr>
      <t>3 Valvontajärjestelmä tuottaa varhaisen varoitusignaalin mahdollisesta kansanterveydellistä huolta aiheuttavasta tapahtumasta.</t>
    </r>
  </si>
  <si>
    <r>
      <rPr>
        <sz val="11"/>
        <color rgb="FF000000"/>
        <rFont val="Calibri"/>
        <family val="2"/>
      </rPr>
      <t xml:space="preserve">4 Osallistuminen EU:n valvontaverkostoihin on vakiintunutta. </t>
    </r>
  </si>
  <si>
    <r>
      <rPr>
        <sz val="11"/>
        <color rgb="FF000000"/>
        <rFont val="Calibri"/>
        <family val="2"/>
      </rPr>
      <t>5 Valvontajärjestelmä täyttää EU:n ja WHO:n standardit, mitä tulee kaikkien EU:n valvomien tautien epidemiologisiin tietoihin, niiden tapausmääritelmiin ja raportointiprotokolliin.</t>
    </r>
  </si>
  <si>
    <r>
      <rPr>
        <sz val="11"/>
        <color rgb="FF000000"/>
        <rFont val="Calibri"/>
        <family val="2"/>
      </rPr>
      <t>6 Valvontatiedot ovat järjestelmällisiä, ja ne raportoidaan säännöllisesti asiaankuuluville aloille ja sidosryhmille.</t>
    </r>
  </si>
  <si>
    <r>
      <rPr>
        <sz val="11"/>
        <color rgb="FF000000"/>
        <rFont val="Calibri"/>
        <family val="2"/>
      </rPr>
      <t>6.1 Kaikki asiaankuuluvat valvontajärjestelmät on integroitu verkostoon, jossa tietojenvaihto on jatkuvaa.</t>
    </r>
  </si>
  <si>
    <r>
      <rPr>
        <sz val="11"/>
        <color rgb="FF000000"/>
        <rFont val="Calibri"/>
        <family val="2"/>
      </rPr>
      <t>6.2 Käytössä on raportointiverkostot ja -protokollat.</t>
    </r>
  </si>
  <si>
    <r>
      <rPr>
        <sz val="11"/>
        <color rgb="FF000000"/>
        <rFont val="Calibri"/>
        <family val="2"/>
      </rPr>
      <t>6.3 Valvontajärjestelmä pystyy tarjoamaan tietoa, jota tarvitaan tiedottamiseen ja reagointiin.</t>
    </r>
  </si>
  <si>
    <r>
      <rPr>
        <b/>
        <sz val="11"/>
        <color rgb="FFFFFFFF"/>
        <rFont val="Calibri"/>
        <family val="2"/>
      </rPr>
      <t>A4: Valmiuksien tukeminen: riskinarviointi</t>
    </r>
  </si>
  <si>
    <r>
      <rPr>
        <b/>
        <sz val="11"/>
        <color rgb="FF000000"/>
        <rFont val="Calibri"/>
        <family val="2"/>
      </rPr>
      <t>BSI</t>
    </r>
  </si>
  <si>
    <r>
      <rPr>
        <b/>
        <sz val="11"/>
        <color rgb="FF000000"/>
        <rFont val="Calibri"/>
        <family val="2"/>
      </rPr>
      <t>CSI</t>
    </r>
  </si>
  <si>
    <r>
      <rPr>
        <sz val="11"/>
        <color rgb="FF000000"/>
        <rFont val="Calibri"/>
        <family val="2"/>
      </rPr>
      <t>1 Hälytykset ja varhaisvaroitukset arvioidaan valvontatietojen ja muiden saatavilla olevien tietojen yhteisanalyysin perusteella.</t>
    </r>
  </si>
  <si>
    <r>
      <rPr>
        <sz val="11"/>
        <color rgb="FF000000"/>
        <rFont val="Calibri"/>
        <family val="2"/>
      </rPr>
      <t>2 Riskinarviointiryhmä on koottu arvioimaan (mahdollisen) kansanterveydellistä huolta aiheuttavan tapahtuman riskit.</t>
    </r>
  </si>
  <si>
    <r>
      <rPr>
        <sz val="11"/>
        <color rgb="FF000000"/>
        <rFont val="Calibri"/>
        <family val="2"/>
      </rPr>
      <t>2.1 Riskinarviointiryhmä sisältää täydentävää asiantuntemusta (esim. toksikologia, eläinten terveys, ruoan turvallisuus jne.).</t>
    </r>
  </si>
  <si>
    <r>
      <rPr>
        <sz val="11"/>
        <color rgb="FF000000"/>
        <rFont val="Calibri"/>
        <family val="2"/>
      </rPr>
      <t>2.2 Riskinarviointiryhmä määrittää taudin ominaisuuksien perusteella, kuinka usein riskinarviointi on päivitettävä.</t>
    </r>
  </si>
  <si>
    <r>
      <rPr>
        <sz val="11"/>
        <color rgb="FF000000"/>
        <rFont val="Calibri"/>
        <family val="2"/>
      </rPr>
      <t>2.3 Tapahtumalle määritetty riskitaso perustuu epäiltyyn (tai tunnettuun) vaaraan.</t>
    </r>
  </si>
  <si>
    <r>
      <rPr>
        <sz val="11"/>
        <color rgb="FF000000"/>
        <rFont val="Calibri"/>
        <family val="2"/>
      </rPr>
      <t>2.4 Tapahtumalle määritetty riskitaso perustuu mahdolliselle altistumiselle vaaraan.</t>
    </r>
  </si>
  <si>
    <r>
      <rPr>
        <sz val="11"/>
        <color rgb="FF000000"/>
        <rFont val="Calibri"/>
        <family val="2"/>
      </rPr>
      <t>2.5 Tapahtumalle määritetty riskitaso perustuu asiayhteyteen, jossa tapahtuma ilmenee.</t>
    </r>
  </si>
  <si>
    <r>
      <rPr>
        <sz val="11"/>
        <color rgb="FF000000"/>
        <rFont val="Calibri"/>
        <family val="2"/>
      </rPr>
      <t>2.6 Määritetty riskitaso perustuu taudin ominaisuuksiin (tapausten/kuolemien määrä, vaikean taudin osuus väestössä, eniten sairastuneet kliiniset ryhmät jne.).</t>
    </r>
  </si>
  <si>
    <r>
      <rPr>
        <sz val="11"/>
        <color rgb="FF000000"/>
        <rFont val="Calibri"/>
        <family val="2"/>
      </rPr>
      <t>2.7 Määritetty riskitaso perustuu palvelujen kapasiteettiin (esim. perusterveydenhuoltoon saapuneiden / sairaalaan ja tehohoitoon otettujen potilaiden määrä).</t>
    </r>
  </si>
  <si>
    <r>
      <rPr>
        <sz val="11"/>
        <color rgb="FF000000"/>
        <rFont val="Calibri"/>
        <family val="2"/>
      </rPr>
      <t>3 Riskinarviointeja käytetään valmiussuunnittelun ja reagointitoimien apuna.</t>
    </r>
  </si>
  <si>
    <r>
      <rPr>
        <sz val="11"/>
        <color rgb="FF000000"/>
        <rFont val="Calibri"/>
        <family val="2"/>
      </rPr>
      <t>3.1 Selvästi määriteltyjä kysymyksiä käytetään riskinarvioinnin osana etusijalla olevien toimien tunnistamisen apuna.</t>
    </r>
  </si>
  <si>
    <r>
      <rPr>
        <sz val="11"/>
        <color rgb="FF000000"/>
        <rFont val="Calibri"/>
        <family val="2"/>
      </rPr>
      <t>3.2 Riskinarviointia käytetään riskialueiden tunnistamiseen.</t>
    </r>
  </si>
  <si>
    <r>
      <rPr>
        <sz val="11"/>
        <color rgb="FF000000"/>
        <rFont val="Calibri"/>
        <family val="2"/>
      </rPr>
      <t>3.3 Riskinarviointia käytetään riskialueiden tunnistamiseen.</t>
    </r>
  </si>
  <si>
    <r>
      <rPr>
        <sz val="11"/>
        <color rgb="FF000000"/>
        <rFont val="Calibri"/>
        <family val="2"/>
      </rPr>
      <t>3.4 Riskinarviointia käytetään operatiivisten kumppaneiden tunnistamiseen ja sitouttamiseen.</t>
    </r>
  </si>
  <si>
    <r>
      <rPr>
        <sz val="11"/>
        <color rgb="FF000000"/>
        <rFont val="Calibri"/>
        <family val="2"/>
      </rPr>
      <t>3.5 Riskinarviointia käytetään tärkeimpien kumppanuuksien tunnistamiseen ja sitouttamiseen.</t>
    </r>
  </si>
  <si>
    <r>
      <rPr>
        <sz val="11"/>
        <color rgb="FF000000"/>
        <rFont val="Calibri"/>
        <family val="2"/>
      </rPr>
      <t>3.6 Riskin luonnehdinta pohjautuu kvantitatiivisten mallien tietoihin, jos sellaisia on saatavilla ja käytettävissä.</t>
    </r>
  </si>
  <si>
    <r>
      <rPr>
        <sz val="11"/>
        <color rgb="FF000000"/>
        <rFont val="Calibri"/>
        <family val="2"/>
      </rPr>
      <t>3.7 Riskin luonnehdinta perustuu asiantuntijalausuntoihin.</t>
    </r>
  </si>
  <si>
    <r>
      <rPr>
        <b/>
        <sz val="11"/>
        <color rgb="FFFFFFFF"/>
        <rFont val="Calibri"/>
        <family val="2"/>
      </rPr>
      <t>A5: Tapahtumaan reagoinnin hallinta</t>
    </r>
  </si>
  <si>
    <r>
      <rPr>
        <b/>
        <sz val="11"/>
        <color rgb="FF000000"/>
        <rFont val="Calibri"/>
        <family val="2"/>
      </rPr>
      <t>BSI</t>
    </r>
  </si>
  <si>
    <r>
      <rPr>
        <b/>
        <sz val="11"/>
        <color rgb="FF000000"/>
        <rFont val="Calibri"/>
        <family val="2"/>
      </rPr>
      <t>CSI</t>
    </r>
  </si>
  <si>
    <r>
      <rPr>
        <sz val="11"/>
        <color rgb="FF000000"/>
        <rFont val="Calibri"/>
        <family val="2"/>
      </rPr>
      <t>1 Käytössä on erityismenettelyt terveydellisiin hätätilanteisiin reagoinnin aktivointiin ja deaktivointiin (”poistamiseen käytöstä”).</t>
    </r>
  </si>
  <si>
    <r>
      <rPr>
        <sz val="11"/>
        <color rgb="FF000000"/>
        <rFont val="Calibri"/>
        <family val="2"/>
      </rPr>
      <t>1.1 Reagointipäätöksissä huomioidaan seuraavat periaatteet: varautuminen, suhteellisuus ja joustavuus.</t>
    </r>
  </si>
  <si>
    <r>
      <rPr>
        <sz val="11"/>
        <color rgb="FF000000"/>
        <rFont val="Calibri"/>
        <family val="2"/>
      </rPr>
      <t>2 Infektioiden ehkäisyn ja torjunnan standardit on määritelty, ja ne ovat käytössä kansallisella tasolla ja sairaalatasolla.</t>
    </r>
  </si>
  <si>
    <r>
      <rPr>
        <sz val="11"/>
        <color rgb="FF000000"/>
        <rFont val="Calibri"/>
        <family val="2"/>
      </rPr>
      <t>2.1 Käytössä on varotoimet patogeenisten aineiden käsittelyyn, ja terveydenhuollon työntekijät tuntevat ne.</t>
    </r>
  </si>
  <si>
    <r>
      <rPr>
        <sz val="11"/>
        <color rgb="FF000000"/>
        <rFont val="Calibri"/>
        <family val="2"/>
      </rPr>
      <t>3 Laboratoriopalvelut ovat saatavilla merkittävimpien terveysuhkien testaamiseen.</t>
    </r>
  </si>
  <si>
    <r>
      <rPr>
        <sz val="11"/>
        <color rgb="FF000000"/>
        <rFont val="Calibri"/>
        <family val="2"/>
      </rPr>
      <t>3.1 Laboratorioiden bioturvallisuus- ja bioturvaamiskäytännöt (bioriskien hallinta) ovat käytössä ja toteutettu.</t>
    </r>
  </si>
  <si>
    <r>
      <rPr>
        <sz val="11"/>
        <color rgb="FF000000"/>
        <rFont val="Calibri"/>
        <family val="2"/>
      </rPr>
      <t>4 Käytössä on toimintaohjelma hätätilanteita varten, joka käsittää tilannejohtokeskuksen, toimintaohjeet ja -suunnitelmat, sekä valmiuden hätätilannetoimintojen aktivointiin.</t>
    </r>
  </si>
  <si>
    <r>
      <rPr>
        <sz val="11"/>
        <color rgb="FF000000"/>
        <rFont val="Calibri"/>
        <family val="2"/>
      </rPr>
      <t>5 Käytössä on testattu komento- ja valvontarakenne, jossa on selkeät roolit ja vastuut.</t>
    </r>
  </si>
  <si>
    <r>
      <rPr>
        <sz val="11"/>
        <color rgb="FF000000"/>
        <rFont val="Calibri"/>
        <family val="2"/>
      </rPr>
      <t>5.1 Koordinointi, komento ja valvonta perustuvat vakiintuneeseen infrastruktuuriin.</t>
    </r>
  </si>
  <si>
    <r>
      <rPr>
        <sz val="11"/>
        <color rgb="FF000000"/>
        <rFont val="Calibri"/>
        <family val="2"/>
      </rPr>
      <t>5.2 Koordinointia, komentoa ja valvontaa vahvistetaan jatkuvasti.</t>
    </r>
  </si>
  <si>
    <r>
      <rPr>
        <sz val="11"/>
        <color rgb="FF000000"/>
        <rFont val="Calibri"/>
        <family val="2"/>
      </rPr>
      <t>5.3 Menettelytavat kaikkien asiaankuuluvien terveydenhuoltojärjestelmän kumppanien (esim. kansanterveys, sairaanhoitopalvelut ja mielenterveys/käyttäytymisterveyspalvelut) koordinoimiseksi on määritelty.</t>
    </r>
  </si>
  <si>
    <r>
      <rPr>
        <sz val="11"/>
        <color rgb="FF000000"/>
        <rFont val="Calibri"/>
        <family val="2"/>
      </rPr>
      <t>5.4 Koordinointi käsittää väestöpohjaisen hoidon ja resurssien mobilisoinnin.</t>
    </r>
  </si>
  <si>
    <r>
      <rPr>
        <sz val="11"/>
        <color rgb="FF000000"/>
        <rFont val="Calibri"/>
        <family val="2"/>
      </rPr>
      <t>5.5 Koordinointi käsittää tukiverkostojen, asiantuntijaryhmien, kumppaniverkostojen ja viestinnän aktivoinnin.</t>
    </r>
  </si>
  <si>
    <r>
      <rPr>
        <sz val="11"/>
        <color rgb="FF000000"/>
        <rFont val="Calibri"/>
        <family val="2"/>
      </rPr>
      <t>5.6 Kriisinhallintaryhmät tukevat kansanterveysjärjestelmää kaikilla tasoilla.</t>
    </r>
  </si>
  <si>
    <r>
      <rPr>
        <sz val="11"/>
        <color rgb="FF000000"/>
        <rFont val="Calibri"/>
        <family val="2"/>
      </rPr>
      <t>5.7 Odotettu käyttäytyminen (esim. väestön kokema huolen aste) huomioidaan päätöksentekoprosessissa.</t>
    </r>
  </si>
  <si>
    <r>
      <rPr>
        <sz val="11"/>
        <color rgb="FF000000"/>
        <rFont val="Calibri"/>
        <family val="2"/>
      </rPr>
      <t>6 Menettelytavat monien eri alojen toimintojen koordinoimiseksi ministeriöiden ja alojen välillä ovat käytössä.</t>
    </r>
  </si>
  <si>
    <r>
      <rPr>
        <sz val="11"/>
        <color rgb="FF000000"/>
        <rFont val="Calibri"/>
        <family val="2"/>
      </rPr>
      <t xml:space="preserve">7 Monialainen </t>
    </r>
    <r>
      <rPr>
        <sz val="11"/>
        <color rgb="FF000000"/>
        <rFont val="Calibri"/>
        <family val="2"/>
      </rPr>
      <t>nopean toiminnan valmius on käytössä ja saatavilla joka päivä läpi vuorokauden. </t>
    </r>
  </si>
  <si>
    <r>
      <rPr>
        <sz val="11"/>
        <color rgb="FF000000"/>
        <rFont val="Calibri"/>
        <family val="2"/>
      </rPr>
      <t>7.1 Käytössä on menettelytavat lääketieteellisten vastatoimien täytäntöönpanoon ja jakeluun.</t>
    </r>
  </si>
  <si>
    <r>
      <rPr>
        <sz val="11"/>
        <color rgb="FF000000"/>
        <rFont val="Calibri"/>
        <family val="2"/>
      </rPr>
      <t>7.2 Käytössä on menettelytavat lääketieteellisten vastatoimien lähettämiseen ja vastaanottamiseen kansanterveydellisen hätätilanteen aikana.</t>
    </r>
  </si>
  <si>
    <r>
      <rPr>
        <sz val="11"/>
        <color rgb="FF000000"/>
        <rFont val="Calibri"/>
        <family val="2"/>
      </rPr>
      <t>7.3 Valmiustoimet elintarvikevälitteisten tautien ja elintarvikkeiden saastumisen varalta ovat vakiintuneet ja toimivat.</t>
    </r>
  </si>
  <si>
    <r>
      <rPr>
        <sz val="11"/>
        <color rgb="FF000000"/>
        <rFont val="Calibri"/>
        <family val="2"/>
      </rPr>
      <t>7.4 Valmiustoimet zoonoosin ja mahdollisen zoonoosin varalta ovat vakiintuneet ja toimivat.</t>
    </r>
  </si>
  <si>
    <r>
      <rPr>
        <sz val="11"/>
        <color rgb="FF000000"/>
        <rFont val="Calibri"/>
        <family val="2"/>
      </rPr>
      <t>7.5 Alueille, jotka ovat alttiita arbovirusten leviämiselle, on laadittu vakioidut toimintaohjeet kenttätutkimuksille ja nopeille tartunnanlevittäjien torjuntatoimille.</t>
    </r>
  </si>
  <si>
    <r>
      <rPr>
        <sz val="11"/>
        <color rgb="FF000000"/>
        <rFont val="Calibri"/>
        <family val="2"/>
      </rPr>
      <t>7.6 Käytössä on kansanterveys-, sairaanhoito- ja mielenterveys/käyttäytymisterveysjärjestelmät, jotka tukevat toipumista.</t>
    </r>
  </si>
  <si>
    <r>
      <rPr>
        <sz val="11"/>
        <color rgb="FF000000"/>
        <rFont val="Calibri"/>
        <family val="2"/>
      </rPr>
      <t>7.7 Käytössä on protokolla lääketieteellisistä syistä tapahtuvaan evakuointiin niille hätätyöntekijöille, jotka auttavat kansanterveydellisessä hätätilanteessa ulkomailla.</t>
    </r>
  </si>
  <si>
    <r>
      <rPr>
        <sz val="11"/>
        <color rgb="FF000000"/>
        <rFont val="Calibri"/>
        <family val="2"/>
      </rPr>
      <t>8 Reagointitoimien tehokkuus arvioidaan usein kerättyjen seurantatietojen perusteella.</t>
    </r>
  </si>
  <si>
    <r>
      <rPr>
        <sz val="11"/>
        <color rgb="FF000000"/>
        <rFont val="Calibri"/>
        <family val="2"/>
      </rPr>
      <t>8.1 Reagointitoimia mukautetaan jatkuvasti uuden tilanteen mukaan.</t>
    </r>
  </si>
  <si>
    <r>
      <rPr>
        <sz val="11"/>
        <color rgb="FF000000"/>
        <rFont val="Calibri"/>
        <family val="2"/>
      </rPr>
      <t xml:space="preserve">8.2 Terveysvalvontajärjestelmiä vahvistetaan tapahtuman aikana. </t>
    </r>
  </si>
  <si>
    <r>
      <rPr>
        <sz val="11"/>
        <color rgb="FF000000"/>
        <rFont val="Calibri"/>
        <family val="2"/>
      </rPr>
      <t>8.3 Tapahtumaan liittyvät terveysvalvontatiedot arvioidaan usein tapahtuman aikana.</t>
    </r>
  </si>
  <si>
    <r>
      <rPr>
        <sz val="11"/>
        <color rgb="FF000000"/>
        <rFont val="Calibri"/>
        <family val="2"/>
      </rPr>
      <t>8.4 Terveysvalvontajärjestelmät seuraavat kehittyvää tapahtumaa (esim. maantieteellinen ja/tai ajallinen levinneisyys).</t>
    </r>
  </si>
  <si>
    <r>
      <rPr>
        <sz val="11"/>
        <color rgb="FF000000"/>
        <rFont val="Calibri"/>
        <family val="2"/>
      </rPr>
      <t>8.5 Terveysvalvontajärjestelmät seuraavat välttämättömien palvelujen toimintaa.</t>
    </r>
  </si>
  <si>
    <r>
      <rPr>
        <sz val="11"/>
        <color rgb="FF000000"/>
        <rFont val="Calibri"/>
        <family val="2"/>
      </rPr>
      <t>8.6 Terveysvalvontajärjestelmät on yhdistetty laboratorioihin ja terveyspalveluihin.</t>
    </r>
  </si>
  <si>
    <r>
      <rPr>
        <sz val="11"/>
        <color rgb="FF000000"/>
        <rFont val="Calibri"/>
        <family val="2"/>
      </rPr>
      <t>9 Kattava viestintästrategia on kehitetty kaikkien asiaankuuluvien sidosryhmien, kuten kansanterveysalan ammattilaisten, median ja julkisen alan sekä muun kuin terveydenhuollon alan, sitouttamiseksi.</t>
    </r>
  </si>
  <si>
    <r>
      <rPr>
        <sz val="11"/>
        <color rgb="FF000000"/>
        <rFont val="Calibri"/>
        <family val="2"/>
      </rPr>
      <t>9.1 Vastuuketjut on selvästi määritelty tehokkaan viestinnän varmistamiseksi kansallisella ja kansainvälisellä tasolla.</t>
    </r>
  </si>
  <si>
    <r>
      <rPr>
        <sz val="11"/>
        <color rgb="FF000000"/>
        <rFont val="Calibri"/>
        <family val="2"/>
      </rPr>
      <t>9.2 Kaikki asiaankuuluvat sidosryhmät on sitoutettu ja informoitu etukäteen, tapahtuman aikana ja sen jälkeen.</t>
    </r>
  </si>
  <si>
    <r>
      <rPr>
        <sz val="11"/>
        <color rgb="FF000000"/>
        <rFont val="Calibri"/>
        <family val="2"/>
      </rPr>
      <t>9.3 Tapahtuman aikana eri viranomaisten antamat ydinviestit on koordinoitu ja standardisoitu.</t>
    </r>
  </si>
  <si>
    <r>
      <rPr>
        <sz val="11"/>
        <color rgb="FF000000"/>
        <rFont val="Calibri"/>
        <family val="2"/>
      </rPr>
      <t>9.4 Kehittyvää tapahtumaa koskevat tiedot viestitään asiaankuuluville sidosryhmille ja kansalaisille.</t>
    </r>
  </si>
  <si>
    <r>
      <rPr>
        <sz val="11"/>
        <color rgb="FF000000"/>
        <rFont val="Calibri"/>
        <family val="2"/>
      </rPr>
      <t>9.5 Kriittiset viestintäverkot on määritelty ja kartoitettu, ja niitä seurataan.</t>
    </r>
  </si>
  <si>
    <r>
      <rPr>
        <sz val="11"/>
        <color rgb="FF000000"/>
        <rFont val="Calibri"/>
        <family val="2"/>
      </rPr>
      <t>9.6 Ad hoc -tiedotusmateriaalia (esim. selkokieliset tapausmääritelmät kansalaisille) on valmisteltu.</t>
    </r>
  </si>
  <si>
    <r>
      <rPr>
        <sz val="11"/>
        <color rgb="FF000000"/>
        <rFont val="Calibri"/>
        <family val="2"/>
      </rPr>
      <t>10 Tapahtuman aikana keskeinen viranomainen levittää johdonmukaisia viestejä.</t>
    </r>
  </si>
  <si>
    <r>
      <rPr>
        <sz val="11"/>
        <color rgb="FF000000"/>
        <rFont val="Calibri"/>
        <family val="2"/>
      </rPr>
      <t>10.1 Tapahtumaa koskevat tiedot levitetään kaikille asiaankuuluville sidosryhmille terveydenhuoltoalalla.</t>
    </r>
  </si>
  <si>
    <r>
      <rPr>
        <sz val="11"/>
        <color rgb="FF000000"/>
        <rFont val="Calibri"/>
        <family val="2"/>
      </rPr>
      <t>10.2 Tapahtumaa koskevat tiedot levitetään kaikille asiaankuuluville sidosryhmille muilla kuin terveydenhuollon aloilla.</t>
    </r>
  </si>
  <si>
    <r>
      <rPr>
        <sz val="11"/>
        <color rgb="FF000000"/>
        <rFont val="Calibri"/>
        <family val="2"/>
      </rPr>
      <t>11 Tehokas kansanterveyttä koskeva toimintavalmius maahantulopaikoilla on käytössä IHR-säännöstön mukaisesti.</t>
    </r>
  </si>
  <si>
    <r>
      <rPr>
        <sz val="11"/>
        <color rgb="FF000000"/>
        <rFont val="Calibri"/>
        <family val="2"/>
      </rPr>
      <t>11.1 Palveluohjauksen menettelytavat on toteutettu IHR:n merkityksellisten vaarojen varalta.</t>
    </r>
  </si>
  <si>
    <r>
      <rPr>
        <sz val="11"/>
        <color rgb="FF000000"/>
        <rFont val="Calibri"/>
        <family val="2"/>
      </rPr>
      <t>11.2 IHR:n velvoitteet maahantulopaikkojen suhteen on täytetty.</t>
    </r>
  </si>
  <si>
    <r>
      <rPr>
        <sz val="11"/>
        <color rgb="FF000000"/>
        <rFont val="Calibri"/>
        <family val="2"/>
      </rPr>
      <t>12 Tapahtumaa koskevaa tietoa levitetään kansalaisille taudinpurkauksen selittämiseksi, luottamuksen aikaansaamiseksi ja tartuntariskin minimoimiseksi.</t>
    </r>
  </si>
  <si>
    <r>
      <rPr>
        <sz val="11"/>
        <color rgb="FF000000"/>
        <rFont val="Calibri"/>
        <family val="2"/>
      </rPr>
      <t>12.1 Viestintä kansalaisille on yhtenäistetty muiden kansallisten ja kansainvälisten organisaatioiden kanssa.</t>
    </r>
  </si>
  <si>
    <r>
      <rPr>
        <sz val="11"/>
        <color rgb="FF000000"/>
        <rFont val="Calibri"/>
        <family val="2"/>
      </rPr>
      <t>12.2 Julkisen tiedottamisen tärkeimmät viestit on laadittu.</t>
    </r>
  </si>
  <si>
    <r>
      <rPr>
        <sz val="11"/>
        <color rgb="FF000000"/>
        <rFont val="Calibri"/>
        <family val="2"/>
      </rPr>
      <t>12.3 Tiedotus kansalaisille on merkityksellistä, asiaankuuluvaa ja oikea-aikaista.</t>
    </r>
  </si>
  <si>
    <r>
      <rPr>
        <sz val="11"/>
        <color rgb="FF000000"/>
        <rFont val="Calibri"/>
        <family val="2"/>
      </rPr>
      <t xml:space="preserve">12.4 Tiedotus kansalaisille on avointa ja läpinäkyvää. </t>
    </r>
  </si>
  <si>
    <r>
      <rPr>
        <sz val="11"/>
        <color rgb="FF000000"/>
        <rFont val="Calibri"/>
        <family val="2"/>
      </rPr>
      <t>12.5 Tiedotus kansalaisille huomioi kansalaisten riskikäsitykset.</t>
    </r>
  </si>
  <si>
    <r>
      <rPr>
        <sz val="11"/>
        <color rgb="FF000000"/>
        <rFont val="Calibri"/>
        <family val="2"/>
      </rPr>
      <t>12.6 Viestintä kansalaisille huomioi väestön omaisuudet, kuten kielen sekä sosiaaliset, uskonnolliset, kulttuuriset, poliittiset ja/tai taloudelliset näkökohdat.</t>
    </r>
  </si>
  <si>
    <r>
      <rPr>
        <b/>
        <sz val="11"/>
        <color rgb="FFFFFFFF"/>
        <rFont val="Calibri"/>
        <family val="2"/>
      </rPr>
      <t>A6: Tapahtuman jälkiarviointi</t>
    </r>
  </si>
  <si>
    <r>
      <rPr>
        <b/>
        <sz val="11"/>
        <color rgb="FF000000"/>
        <rFont val="Calibri"/>
        <family val="2"/>
      </rPr>
      <t>BSI</t>
    </r>
  </si>
  <si>
    <r>
      <rPr>
        <b/>
        <sz val="11"/>
        <color rgb="FF000000"/>
        <rFont val="Calibri"/>
        <family val="2"/>
      </rPr>
      <t>CSI</t>
    </r>
  </si>
  <si>
    <r>
      <rPr>
        <sz val="11"/>
        <color rgb="FF000000"/>
        <rFont val="Calibri"/>
        <family val="2"/>
      </rPr>
      <t>1 Valmiustaso on arvioitu arvioimalla kansanterveydellistä huolta aiheuttavat tapahtumat.</t>
    </r>
  </si>
  <si>
    <r>
      <rPr>
        <sz val="11"/>
        <color rgb="FF000000"/>
        <rFont val="Calibri"/>
        <family val="2"/>
      </rPr>
      <t>1.1 Valmius on arvioitu puolueettomasti.</t>
    </r>
  </si>
  <si>
    <r>
      <rPr>
        <sz val="11"/>
        <color rgb="FF000000"/>
        <rFont val="Calibri"/>
        <family val="2"/>
      </rPr>
      <t>2 Tapahtuman jälkiarvioinnit ovat osa organisaation valmiussuunnitteluun liittyviä toimia.</t>
    </r>
  </si>
  <si>
    <r>
      <rPr>
        <sz val="11"/>
        <color rgb="FF000000"/>
        <rFont val="Calibri"/>
        <family val="2"/>
      </rPr>
      <t>2.1 Tapahtuman jälkiarvioinnit tehdään mahdollisimman pian tapahtuman jälkeen.</t>
    </r>
  </si>
  <si>
    <r>
      <rPr>
        <sz val="11"/>
        <color rgb="FF000000"/>
        <rFont val="Calibri"/>
        <family val="2"/>
      </rPr>
      <t>2.2 Tapahtuman jälkiarvioinnit ovat luonteeltaan laadullisia.</t>
    </r>
  </si>
  <si>
    <r>
      <rPr>
        <sz val="11"/>
        <color rgb="FF000000"/>
        <rFont val="Calibri"/>
        <family val="2"/>
      </rPr>
      <t>2.3 Tapahtuman jälkiarvioinnit muodostuvat sisäisestä tarkastuksesta, joka käsittää kaikki välttämättömistä kansanterveystoiminnoista vastuussa olevat kansalliset sidosryhmät.</t>
    </r>
  </si>
  <si>
    <r>
      <rPr>
        <sz val="11"/>
        <color rgb="FF000000"/>
        <rFont val="Calibri"/>
        <family val="2"/>
      </rPr>
      <t>2.4 Tapahtuman jälkiarvioinnit muodostuvat ulkopuolisesta vertaisarvioinnista, johon toinen IHR-sopimusvaltio, WHO:n sihteeristö tai asiaankuuluva EU-virasto on pyydetty osallistumaan.</t>
    </r>
  </si>
  <si>
    <r>
      <rPr>
        <sz val="11"/>
        <color rgb="FF000000"/>
        <rFont val="Calibri"/>
        <family val="2"/>
      </rPr>
      <t>3 Saadut kokemukset kaikilta aloilta tallennetaan järjestelmällisesti tapahtuman jälkeisiin raportteihin.</t>
    </r>
  </si>
  <si>
    <r>
      <rPr>
        <b/>
        <sz val="11"/>
        <color rgb="FF000000"/>
        <rFont val="Calibri"/>
        <family val="2"/>
      </rPr>
      <t>BSI</t>
    </r>
  </si>
  <si>
    <r>
      <rPr>
        <b/>
        <sz val="11"/>
        <color rgb="FF000000"/>
        <rFont val="Calibri"/>
        <family val="2"/>
      </rPr>
      <t>CSI</t>
    </r>
  </si>
  <si>
    <r>
      <rPr>
        <sz val="11"/>
        <color rgb="FF000000"/>
        <rFont val="Calibri"/>
        <family val="2"/>
      </rPr>
      <t>3.1 Tapahtuman jälkiarvioinnissa tai harjoituksissa saadut kokemukset jaetaan kansainvälisen yhteisön kanssa.</t>
    </r>
  </si>
  <si>
    <r>
      <rPr>
        <sz val="11"/>
        <color rgb="FF000000"/>
        <rFont val="Calibri"/>
        <family val="2"/>
      </rPr>
      <t>3.2 Henkilökuntaa kehotetaan kirjoittamaan arviointiraportin tiivistelmä englanniksi, jotta se voidaan jakaa edelleen kansainväliselle yhteisölle.</t>
    </r>
  </si>
  <si>
    <r>
      <rPr>
        <b/>
        <sz val="14"/>
        <color rgb="FFFFFFFF"/>
        <rFont val="Calibri"/>
        <family val="2"/>
      </rPr>
      <t>HEPSA                   ristiinviittaus</t>
    </r>
  </si>
  <si>
    <r>
      <rPr>
        <b/>
        <sz val="14"/>
        <color rgb="FFFFFFFF"/>
        <rFont val="Calibri"/>
        <family val="2"/>
      </rPr>
      <t xml:space="preserve">WHO: Hätävalmiuden strategiakehys </t>
    </r>
  </si>
  <si>
    <r>
      <rPr>
        <b/>
        <sz val="14"/>
        <color rgb="FFFFFFFF"/>
        <rFont val="Calibri"/>
        <family val="2"/>
      </rPr>
      <t>Valmiustekijät kaikilla tasoilla</t>
    </r>
  </si>
  <si>
    <r>
      <rPr>
        <b/>
        <sz val="11"/>
        <color rgb="FFFFFFFF"/>
        <rFont val="Calibri"/>
        <family val="2"/>
      </rPr>
      <t>Viittauskoodi</t>
    </r>
  </si>
  <si>
    <r>
      <rPr>
        <b/>
        <sz val="11"/>
        <color rgb="FFFFFFFF"/>
        <rFont val="Calibri"/>
        <family val="2"/>
      </rPr>
      <t>YDINTEKIJÄT</t>
    </r>
  </si>
  <si>
    <r>
      <rPr>
        <b/>
        <sz val="11"/>
        <color rgb="FFFFFFFF"/>
        <rFont val="Calibri"/>
        <family val="2"/>
      </rPr>
      <t>YHTEISÖ</t>
    </r>
  </si>
  <si>
    <r>
      <rPr>
        <b/>
        <sz val="11"/>
        <color rgb="FFFFFFFF"/>
        <rFont val="Calibri"/>
        <family val="2"/>
      </rPr>
      <t>KANSALLINEN/PAIKALLINEN</t>
    </r>
  </si>
  <si>
    <r>
      <rPr>
        <b/>
        <sz val="11"/>
        <color rgb="FFFFFFFF"/>
        <rFont val="Calibri"/>
        <family val="2"/>
      </rPr>
      <t>MAAILMANLAAJUINEN/ALUEELLINEN</t>
    </r>
  </si>
  <si>
    <r>
      <rPr>
        <i/>
        <sz val="11"/>
        <rFont val="Calibri"/>
        <family val="2"/>
      </rPr>
      <t>Hallinto</t>
    </r>
  </si>
  <si>
    <r>
      <rPr>
        <sz val="11"/>
        <color rgb="FF000000"/>
        <rFont val="Calibri"/>
        <family val="2"/>
      </rPr>
      <t>G.1</t>
    </r>
  </si>
  <si>
    <r>
      <rPr>
        <sz val="11"/>
        <color rgb="FF000000"/>
        <rFont val="Calibri"/>
        <family val="2"/>
      </rPr>
      <t>Toimintalinjat ja lainsäädäntö, johon hätävalmius on integroitu</t>
    </r>
  </si>
  <si>
    <r>
      <rPr>
        <sz val="11"/>
        <color rgb="FF000000"/>
        <rFont val="Calibri"/>
        <family val="2"/>
      </rPr>
      <t xml:space="preserve">• </t>
    </r>
    <r>
      <rPr>
        <sz val="11"/>
        <color rgb="FF000000"/>
        <rFont val="Calibri"/>
        <family val="2"/>
      </rPr>
      <t>Yhteisön hätävalmius tunnistettu</t>
    </r>
  </si>
  <si>
    <r>
      <rPr>
        <sz val="11"/>
        <color rgb="FF000000"/>
        <rFont val="Calibri"/>
        <family val="2"/>
      </rPr>
      <t xml:space="preserve">• </t>
    </r>
    <r>
      <rPr>
        <sz val="11"/>
        <color rgb="FF000000"/>
        <rFont val="Calibri"/>
        <family val="2"/>
      </rPr>
      <t>Hätävalmiuden integrointi kansallisiin terveysstrategioihin, suunnitelmiin ja rahoitukseen</t>
    </r>
  </si>
  <si>
    <r>
      <rPr>
        <sz val="11"/>
        <color rgb="FF000000"/>
        <rFont val="Calibri"/>
        <family val="2"/>
      </rPr>
      <t xml:space="preserve">• </t>
    </r>
    <r>
      <rPr>
        <sz val="11"/>
        <color rgb="FF000000"/>
        <rFont val="Calibri"/>
        <family val="2"/>
      </rPr>
      <t>Kansainvälisten oikeuskehysten (esim. IHR (2005); IATA/ICAO) noudattamisen kehittäminen ja seuranta</t>
    </r>
  </si>
  <si>
    <r>
      <rPr>
        <sz val="11"/>
        <color rgb="FF000000"/>
        <rFont val="Calibri"/>
        <family val="2"/>
      </rPr>
      <t xml:space="preserve"> </t>
    </r>
  </si>
  <si>
    <r>
      <rPr>
        <sz val="11"/>
        <color rgb="FF000000"/>
        <rFont val="Calibri"/>
        <family val="2"/>
      </rPr>
      <t xml:space="preserve">• </t>
    </r>
    <r>
      <rPr>
        <sz val="11"/>
        <color rgb="FF000000"/>
        <rFont val="Calibri"/>
        <family val="2"/>
      </rPr>
      <t>Monialainen hätätilanteita koskeva riskienhallintapolitiikka ja lainsäädäntö sisältää terveyden</t>
    </r>
  </si>
  <si>
    <r>
      <rPr>
        <sz val="11"/>
        <color rgb="FF000000"/>
        <rFont val="Calibri"/>
        <family val="2"/>
      </rPr>
      <t xml:space="preserve">• </t>
    </r>
    <r>
      <rPr>
        <sz val="11"/>
        <color rgb="FF000000"/>
        <rFont val="Calibri"/>
        <family val="2"/>
      </rPr>
      <t>Tekninen tuki maailmanlaajuisten ja alueellisten hallitusten välisten kehysten (esim. Sendain kehys, IHR, kestävän kehityksen tavoitteet, Pariisin ilmastonmuutossopimus) hätävalmiutta koskevien seikkojen täytäntöönpanoon</t>
    </r>
  </si>
  <si>
    <r>
      <rPr>
        <sz val="11"/>
        <color rgb="FF000000"/>
        <rFont val="Calibri"/>
        <family val="2"/>
      </rPr>
      <t xml:space="preserve">• </t>
    </r>
    <r>
      <rPr>
        <sz val="11"/>
        <color rgb="FF000000"/>
        <rFont val="Calibri"/>
        <family val="2"/>
      </rPr>
      <t>Lainsäädäntö hätätilanteiden hallintaan (toimivaltuudet poikkeusoloissa)</t>
    </r>
  </si>
  <si>
    <r>
      <rPr>
        <sz val="11"/>
        <color rgb="FF000000"/>
        <rFont val="Calibri"/>
        <family val="2"/>
      </rPr>
      <t>G.2</t>
    </r>
  </si>
  <si>
    <r>
      <rPr>
        <sz val="11"/>
        <color rgb="FF000000"/>
        <rFont val="Calibri"/>
        <family val="2"/>
      </rPr>
      <t>Hätävalmiuden sekä reagointi- ja toipumistoimien suunnitelmat</t>
    </r>
  </si>
  <si>
    <r>
      <rPr>
        <sz val="11"/>
        <color rgb="FF000000"/>
        <rFont val="Calibri"/>
        <family val="2"/>
      </rPr>
      <t xml:space="preserve">• </t>
    </r>
    <r>
      <rPr>
        <sz val="11"/>
        <color rgb="FF000000"/>
        <rFont val="Calibri"/>
        <family val="2"/>
      </rPr>
      <t>Yhteisötason harjoitukset hätävalmiuden sekä reagointi- ja toipumistoimien suunnitelmien testaamiseksi</t>
    </r>
  </si>
  <si>
    <r>
      <rPr>
        <sz val="11"/>
        <color rgb="FF000000"/>
        <rFont val="Calibri"/>
        <family val="2"/>
      </rPr>
      <t xml:space="preserve">• </t>
    </r>
    <r>
      <rPr>
        <sz val="11"/>
        <color rgb="FF000000"/>
        <rFont val="Calibri"/>
        <family val="2"/>
      </rPr>
      <t>Hätävalmiuden sekä reagointi- ja toipumistoimien monialaiset suunnitelmat sisältävät terveyden (esim. kansalliset katastrofienhallintaorganisaatiot, Yksi terveys)</t>
    </r>
  </si>
  <si>
    <r>
      <rPr>
        <sz val="11"/>
        <color rgb="FF000000"/>
        <rFont val="Calibri"/>
        <family val="2"/>
      </rPr>
      <t xml:space="preserve">• </t>
    </r>
    <r>
      <rPr>
        <sz val="11"/>
        <color rgb="FF000000"/>
        <rFont val="Calibri"/>
        <family val="2"/>
      </rPr>
      <t>Alueellisen ja globaalin terveyden koordinaatiomekanismit sekä kansainvälisen hätävalmiuden ja reagointi- ja toipumistoimien suunnitelmat (esim. ensiapuryhmät, globaali terveysklusteri, GOARN)</t>
    </r>
  </si>
  <si>
    <r>
      <rPr>
        <sz val="11"/>
        <color rgb="FF000000"/>
        <rFont val="Calibri"/>
        <family val="2"/>
      </rPr>
      <t>• Kansallisen terveydellisen hätävalmiuden ja reagointi- ja toipumistoimien suunnitelmat</t>
    </r>
  </si>
  <si>
    <r>
      <rPr>
        <sz val="11"/>
        <color rgb="FF000000"/>
        <rFont val="Calibri"/>
        <family val="2"/>
      </rPr>
      <t xml:space="preserve">• </t>
    </r>
    <r>
      <rPr>
        <sz val="11"/>
        <color rgb="FF000000"/>
        <rFont val="Calibri"/>
        <family val="2"/>
      </rPr>
      <t>Valmius-, reagointi- ja toipumissuunnittelun tekninen tuki ja ohjeet</t>
    </r>
  </si>
  <si>
    <r>
      <rPr>
        <sz val="11"/>
        <color rgb="FF000000"/>
        <rFont val="Calibri"/>
        <family val="2"/>
      </rPr>
      <t>• Monia vaaroja koskevien monialaisten harjoitusten hallintaohjelmat</t>
    </r>
  </si>
  <si>
    <r>
      <rPr>
        <sz val="11"/>
        <color rgb="FF000000"/>
        <rFont val="Calibri"/>
        <family val="2"/>
      </rPr>
      <t>• Globaalit ja alueelliset harjoitukset</t>
    </r>
  </si>
  <si>
    <r>
      <rPr>
        <sz val="11"/>
        <color rgb="FF000000"/>
        <rFont val="Calibri"/>
        <family val="2"/>
      </rPr>
      <t>G.3</t>
    </r>
  </si>
  <si>
    <r>
      <rPr>
        <sz val="11"/>
        <color rgb="FF000000"/>
        <rFont val="Calibri"/>
        <family val="2"/>
      </rPr>
      <t>Koordinaatiomekanismit</t>
    </r>
  </si>
  <si>
    <r>
      <rPr>
        <sz val="11"/>
        <color rgb="FF000000"/>
        <rFont val="Calibri"/>
        <family val="2"/>
      </rPr>
      <t xml:space="preserve">• </t>
    </r>
    <r>
      <rPr>
        <sz val="11"/>
        <color rgb="FF000000"/>
        <rFont val="Calibri"/>
        <family val="2"/>
      </rPr>
      <t>Yhteisön johtajat, jäsenet ja muut sidosryhmät osallistuvat paikallisiin, alueellisiin ja kansallisiin monialaisiin terveysalan koordinaatiomekanismeihin</t>
    </r>
  </si>
  <si>
    <r>
      <rPr>
        <sz val="11"/>
        <color rgb="FF000000"/>
        <rFont val="Calibri"/>
        <family val="2"/>
      </rPr>
      <t xml:space="preserve">• </t>
    </r>
    <r>
      <rPr>
        <sz val="11"/>
        <color rgb="FF000000"/>
        <rFont val="Calibri"/>
        <family val="2"/>
      </rPr>
      <t>Terveysalan koordinaatiomekanismit ja suunnitelmat sisältävät asiaankuuluvat alat, julkiset ja yksityiset organisaatiot, kansalaisjärjestöt sekä muut sidosryhmät kaikilla tasoilla ja niiden välillä</t>
    </r>
  </si>
  <si>
    <r>
      <rPr>
        <sz val="11"/>
        <color rgb="FF000000"/>
        <rFont val="Calibri"/>
        <family val="2"/>
      </rPr>
      <t xml:space="preserve">• </t>
    </r>
    <r>
      <rPr>
        <sz val="11"/>
        <color rgb="FF000000"/>
        <rFont val="Calibri"/>
        <family val="2"/>
      </rPr>
      <t>Terveysalan koordinaation monialaisten alueellisten ja globaalien koordinaatiomekanismien (esim. pysyvä yhteistyökomitea) ja YK:n maatiimien kanssa</t>
    </r>
  </si>
  <si>
    <r>
      <rPr>
        <sz val="11"/>
        <color rgb="FF000000"/>
        <rFont val="Calibri"/>
        <family val="2"/>
      </rPr>
      <t xml:space="preserve">• </t>
    </r>
    <r>
      <rPr>
        <sz val="11"/>
        <color rgb="FF000000"/>
        <rFont val="Calibri"/>
        <family val="2"/>
      </rPr>
      <t>Julkisten ja yksityisten organisaatioiden sekä kansalaisjärjestöjen hätävalmius kansanterveyden, eläinten terveyden, ympäristön, matkailun, liikenteen, vesialan, pelastuspalvelujen ja maahanmuuton aloilla sekä muilla aloilla</t>
    </r>
  </si>
  <si>
    <r>
      <rPr>
        <sz val="11"/>
        <color rgb="FF000000"/>
        <rFont val="Calibri"/>
        <family val="2"/>
      </rPr>
      <t xml:space="preserve">• </t>
    </r>
    <r>
      <rPr>
        <sz val="11"/>
        <color rgb="FF000000"/>
        <rFont val="Calibri"/>
        <family val="2"/>
      </rPr>
      <t>Kansanterveydellisen hätätilanteen tilannejohtokeskukset ja tapahtumanhallintajärjestelmät on perustettu ja integroitu monialaisiin tilannejohtokeskuksiin ja koordinaatiomekanismeihin kaikilla tasoilla</t>
    </r>
  </si>
  <si>
    <r>
      <rPr>
        <i/>
        <sz val="11"/>
        <rFont val="Calibri"/>
        <family val="2"/>
      </rPr>
      <t>Valmiudet</t>
    </r>
  </si>
  <si>
    <r>
      <rPr>
        <sz val="11"/>
        <color rgb="FF000000"/>
        <rFont val="Calibri"/>
        <family val="2"/>
      </rPr>
      <t>C.1</t>
    </r>
  </si>
  <si>
    <r>
      <rPr>
        <sz val="11"/>
        <color rgb="FF000000"/>
        <rFont val="Calibri"/>
        <family val="2"/>
      </rPr>
      <t>Riskien ja valmiuksien arvioinnit hätävalmiuden prioriteettien määrittämiseksi</t>
    </r>
  </si>
  <si>
    <r>
      <rPr>
        <sz val="11"/>
        <color rgb="FF000000"/>
        <rFont val="Calibri"/>
        <family val="2"/>
      </rPr>
      <t xml:space="preserve">• </t>
    </r>
    <r>
      <rPr>
        <sz val="11"/>
        <color rgb="FF000000"/>
        <rFont val="Calibri"/>
        <family val="2"/>
      </rPr>
      <t>Yhteisötason riskinarvioinnit, valmiusarvioinnit ja priorisointi</t>
    </r>
  </si>
  <si>
    <r>
      <rPr>
        <sz val="11"/>
        <color rgb="FF000000"/>
        <rFont val="Calibri"/>
        <family val="2"/>
      </rPr>
      <t xml:space="preserve">• </t>
    </r>
    <r>
      <rPr>
        <sz val="11"/>
        <color rgb="FF000000"/>
        <rFont val="Calibri"/>
        <family val="2"/>
      </rPr>
      <t>Monia vaaroja koskevat monialaiset riskinarvioinnit ja valmiusarvioinnit sisältävät terveyden</t>
    </r>
  </si>
  <si>
    <r>
      <rPr>
        <sz val="11"/>
        <color rgb="FF000000"/>
        <rFont val="Calibri"/>
        <family val="2"/>
      </rPr>
      <t xml:space="preserve">• </t>
    </r>
    <r>
      <rPr>
        <sz val="11"/>
        <color rgb="FF000000"/>
        <rFont val="Calibri"/>
        <family val="2"/>
      </rPr>
      <t>Maakohtaisten riskinarviointien, valmiusarviointien ja priorisoinnin tekninen tuki ja ohjeet</t>
    </r>
  </si>
  <si>
    <r>
      <rPr>
        <sz val="11"/>
        <color rgb="FF000000"/>
        <rFont val="Calibri"/>
        <family val="2"/>
      </rPr>
      <t>• Yhteisön osallistuminen paikallisiin, alueellisiin ja kansallisiin riskinarviointeihin, valmiusarviointeihin ja priorisointeihin</t>
    </r>
  </si>
  <si>
    <r>
      <rPr>
        <sz val="11"/>
        <color rgb="FF000000"/>
        <rFont val="Calibri"/>
        <family val="2"/>
      </rPr>
      <t>• Strategiset terveydellisen hätätilanteen riskinarvioinnit, valmiusarvioinnit ja priorisointi sisältää sidosryhmät kaikilta aloilta ja tasoilta</t>
    </r>
  </si>
  <si>
    <r>
      <rPr>
        <sz val="11"/>
        <color rgb="FF000000"/>
        <rFont val="Calibri"/>
        <family val="2"/>
      </rPr>
      <t>• Tapahtuman riskinarvioinnit, ennustaminen ja mallinnus</t>
    </r>
  </si>
  <si>
    <r>
      <rPr>
        <sz val="11"/>
        <color rgb="FF000000"/>
        <rFont val="Calibri"/>
        <family val="2"/>
      </rPr>
      <t>• Alueellisten ja globaalien riski- ja valmiusarviointien koordinointi kansallisten ja kansainvälisten kumppaneiden kanssa</t>
    </r>
  </si>
  <si>
    <r>
      <rPr>
        <sz val="11"/>
        <color rgb="FF000000"/>
        <rFont val="Calibri"/>
        <family val="2"/>
      </rPr>
      <t>C.2</t>
    </r>
  </si>
  <si>
    <r>
      <rPr>
        <sz val="11"/>
        <color rgb="FF000000"/>
        <rFont val="Calibri"/>
        <family val="2"/>
      </rPr>
      <t>Valvonta-, varhaisvaroitus- ja tietojenhallintajärjestelmät</t>
    </r>
  </si>
  <si>
    <r>
      <rPr>
        <sz val="11"/>
        <color rgb="FF000000"/>
        <rFont val="Calibri"/>
        <family val="2"/>
      </rPr>
      <t xml:space="preserve">• </t>
    </r>
    <r>
      <rPr>
        <sz val="11"/>
        <color rgb="FF000000"/>
        <rFont val="Calibri"/>
        <family val="2"/>
      </rPr>
      <t>Yhteisön tapahtumapohjainen valvonta</t>
    </r>
  </si>
  <si>
    <r>
      <rPr>
        <sz val="11"/>
        <color rgb="FF000000"/>
        <rFont val="Calibri"/>
        <family val="2"/>
      </rPr>
      <t xml:space="preserve">• </t>
    </r>
    <r>
      <rPr>
        <sz val="11"/>
        <color rgb="FF000000"/>
        <rFont val="Calibri"/>
        <family val="2"/>
      </rPr>
      <t>Kansanterveyden ja eläinten terveyden valvontajärjestelmät</t>
    </r>
  </si>
  <si>
    <r>
      <rPr>
        <sz val="11"/>
        <color rgb="FF000000"/>
        <rFont val="Calibri"/>
        <family val="2"/>
      </rPr>
      <t xml:space="preserve">• </t>
    </r>
    <r>
      <rPr>
        <sz val="11"/>
        <color rgb="FF000000"/>
        <rFont val="Calibri"/>
        <family val="2"/>
      </rPr>
      <t>Globaalit ja alueelliset koordinaatiomekanismit tietojen jakamiseen hätätilanteissa, mukaan lukien alueelliset tartuntatautien valvonta- ja ehkäisykeskukset epidemiatietojen keruuseen, tietojen jakamiseen, valvontaan, varhaisvaroituksiin, valmiuteen ja reagointiin</t>
    </r>
  </si>
  <si>
    <r>
      <rPr>
        <sz val="11"/>
        <color rgb="FF000000"/>
        <rFont val="Calibri"/>
        <family val="2"/>
      </rPr>
      <t>• Monia vaaroja koskevat varhaisvaroitusjärjestelmät saavuttavat yhteisöt</t>
    </r>
  </si>
  <si>
    <r>
      <rPr>
        <sz val="11"/>
        <color rgb="FF000000"/>
        <rFont val="Calibri"/>
        <family val="2"/>
      </rPr>
      <t xml:space="preserve">• </t>
    </r>
    <r>
      <rPr>
        <sz val="11"/>
        <color rgb="FF000000"/>
        <rFont val="Calibri"/>
        <family val="2"/>
      </rPr>
      <t>Terveystietoaineistojen saatavuutta, laatua, käytettävyyttä ja käyttöä vahvistetaan hätävalmiutta, seurantaa, raportointia ja monia vaaroja koskevia katastrofitietokantoja varten</t>
    </r>
  </si>
  <si>
    <r>
      <rPr>
        <sz val="11"/>
        <color rgb="FF000000"/>
        <rFont val="Calibri"/>
        <family val="2"/>
      </rPr>
      <t>• Monia vaaroja koskevat varhaisvaroitusjärjestelmät käsittävät ihmisten ja eläinten taudit ja sisältävät terveysvaroituksia</t>
    </r>
  </si>
  <si>
    <r>
      <rPr>
        <sz val="11"/>
        <color rgb="FF000000"/>
        <rFont val="Calibri"/>
        <family val="2"/>
      </rPr>
      <t>• Yhteisön hätäevakuointikeskukset on tunnistettu, ja niistä on nopea pääsy palveluihin ja tarvikkeisiin</t>
    </r>
  </si>
  <si>
    <r>
      <rPr>
        <sz val="11"/>
        <color rgb="FF000000"/>
        <rFont val="Calibri"/>
        <family val="2"/>
      </rPr>
      <t>• Valvonta-, varhaisvaroitus-, terveystieto- ja katastrofitietokantojen tekninen tuki ja ohjeet</t>
    </r>
  </si>
  <si>
    <r>
      <rPr>
        <sz val="11"/>
        <color rgb="FF000000"/>
        <rFont val="Calibri"/>
        <family val="2"/>
      </rPr>
      <t>C.3</t>
    </r>
  </si>
  <si>
    <r>
      <rPr>
        <sz val="11"/>
        <color rgb="FF000000"/>
        <rFont val="Calibri"/>
        <family val="2"/>
      </rPr>
      <t>Diagnostisten palvelujen saatavuus hätätilanteissa</t>
    </r>
  </si>
  <si>
    <r>
      <rPr>
        <sz val="11"/>
        <color rgb="FF000000"/>
        <rFont val="Calibri"/>
        <family val="2"/>
      </rPr>
      <t>• Nopeiden diagnostisten palvelujen saatavuus hätätilanteissa yhteisötasolla</t>
    </r>
  </si>
  <si>
    <r>
      <rPr>
        <sz val="11"/>
        <color rgb="FF000000"/>
        <rFont val="Calibri"/>
        <family val="2"/>
      </rPr>
      <t>• Diagnostisten palvelujen laboratoriovalmiudet hätätilanteissa</t>
    </r>
  </si>
  <si>
    <r>
      <rPr>
        <sz val="11"/>
        <color rgb="FF000000"/>
        <rFont val="Calibri"/>
        <family val="2"/>
      </rPr>
      <t>• Tekninen tuki ja ohjeet diagnostiikka- ja laboratoriopalvelujen kehittämiseen hätätilanteita varten kansanterveyden ja eläinten terveyden aloilla</t>
    </r>
  </si>
  <si>
    <r>
      <rPr>
        <sz val="11"/>
        <color rgb="FF000000"/>
        <rFont val="Calibri"/>
        <family val="2"/>
      </rPr>
      <t>• Mobiilivalmiudet palvelujen sijoittamiseksi kentälle hätätilanteissa (esim. kansanterveyden ja eläinten terveyden alan laboratoriot, ympäristön seurantalaitteet, dekontaminointivälineet)</t>
    </r>
  </si>
  <si>
    <r>
      <rPr>
        <sz val="11"/>
        <color rgb="FF000000"/>
        <rFont val="Calibri"/>
        <family val="2"/>
      </rPr>
      <t>• Sopimukset ja mekanismit näytteiden jakamiseen ja testaamiseen</t>
    </r>
  </si>
  <si>
    <r>
      <rPr>
        <sz val="11"/>
        <color rgb="FF000000"/>
        <rFont val="Calibri"/>
        <family val="2"/>
      </rPr>
      <t>• Alueellisen viitelaboratorion hätävalmius</t>
    </r>
  </si>
  <si>
    <r>
      <rPr>
        <sz val="11"/>
        <color rgb="FF000000"/>
        <rFont val="Calibri"/>
        <family val="2"/>
      </rPr>
      <t>C.4</t>
    </r>
  </si>
  <si>
    <r>
      <rPr>
        <sz val="11"/>
        <color rgb="FF000000"/>
        <rFont val="Calibri"/>
        <family val="2"/>
      </rPr>
      <t>Peruspalvelujen, pelastuspalvelujen ja terveyspalvelujen hätävalmius ja jatkuvuus</t>
    </r>
  </si>
  <si>
    <r>
      <rPr>
        <sz val="11"/>
        <color rgb="FF000000"/>
        <rFont val="Calibri"/>
        <family val="2"/>
      </rPr>
      <t xml:space="preserve">• </t>
    </r>
    <r>
      <rPr>
        <sz val="11"/>
        <color rgb="FF000000"/>
        <rFont val="Calibri"/>
        <family val="2"/>
      </rPr>
      <t>Fyysisten, taloudellisten ja kulttuuristen esteiden huomioimiseen erikoistuneiden pelastuspalvelujen saatavuus ja käytettävyys</t>
    </r>
  </si>
  <si>
    <r>
      <rPr>
        <sz val="11"/>
        <color rgb="FF000000"/>
        <rFont val="Calibri"/>
        <family val="2"/>
      </rPr>
      <t xml:space="preserve">• </t>
    </r>
    <r>
      <rPr>
        <sz val="11"/>
        <color rgb="FF000000"/>
        <rFont val="Calibri"/>
        <family val="2"/>
      </rPr>
      <t>Ensiapujärjestelmät ja erikoispalvelut (esim. joukkotuhojen hallinta) terveydenhuollon ja eläinlääkinnän aloilla sekä muilla aloilla</t>
    </r>
  </si>
  <si>
    <r>
      <rPr>
        <sz val="11"/>
        <color rgb="FF000000"/>
        <rFont val="Calibri"/>
        <family val="2"/>
      </rPr>
      <t xml:space="preserve">• </t>
    </r>
    <r>
      <rPr>
        <sz val="11"/>
        <color rgb="FF000000"/>
        <rFont val="Calibri"/>
        <family val="2"/>
      </rPr>
      <t>Suoraan hätävalmiuteen ja jatkuvuussuunnitteluun liittyvien hoito- ja terveyspalvelujen tekninen tuki ja ohjeet</t>
    </r>
  </si>
  <si>
    <r>
      <rPr>
        <sz val="11"/>
        <color rgb="FF000000"/>
        <rFont val="Calibri"/>
        <family val="2"/>
      </rPr>
      <t>• Yhteisön terveys- ja peruspalvelujen saatavuuden jatkuvuussuunnitelmat muilla aloilla hätätilanteissa</t>
    </r>
  </si>
  <si>
    <r>
      <rPr>
        <sz val="11"/>
        <color rgb="FF000000"/>
        <rFont val="Calibri"/>
        <family val="2"/>
      </rPr>
      <t>• Terveys- ja peruspalvelujen jatkuvuussuunnitelmat muilla aloilla hätätilanteissa</t>
    </r>
  </si>
  <si>
    <r>
      <rPr>
        <sz val="11"/>
        <color rgb="FF000000"/>
        <rFont val="Calibri"/>
        <family val="2"/>
      </rPr>
      <t>• Turvalliset sairaalat -aloite</t>
    </r>
  </si>
  <si>
    <r>
      <rPr>
        <sz val="11"/>
        <color rgb="FF000000"/>
        <rFont val="Calibri"/>
        <family val="2"/>
      </rPr>
      <t>• Terveyspalvelujen hätävalmius</t>
    </r>
  </si>
  <si>
    <r>
      <rPr>
        <sz val="11"/>
        <color rgb="FF000000"/>
        <rFont val="Calibri"/>
        <family val="2"/>
      </rPr>
      <t>• Sairaaloiden hätävalmius ja turvallisia sairaaloita koskevien ohjelmien infrastruktuuri</t>
    </r>
  </si>
  <si>
    <r>
      <rPr>
        <sz val="11"/>
        <color rgb="FF000000"/>
        <rFont val="Calibri"/>
        <family val="2"/>
      </rPr>
      <t>• Hoitosuositukset ja protokollat</t>
    </r>
  </si>
  <si>
    <r>
      <rPr>
        <sz val="11"/>
        <color rgb="FF000000"/>
        <rFont val="Calibri"/>
        <family val="2"/>
      </rPr>
      <t>C.5</t>
    </r>
  </si>
  <si>
    <r>
      <rPr>
        <sz val="11"/>
        <color rgb="FF000000"/>
        <rFont val="Calibri"/>
        <family val="2"/>
      </rPr>
      <t>Hätävalmiuden riskiviestintä kaikkien sidosryhmien kanssa</t>
    </r>
  </si>
  <si>
    <r>
      <rPr>
        <sz val="11"/>
        <color rgb="FF000000"/>
        <rFont val="Calibri"/>
        <family val="2"/>
      </rPr>
      <t xml:space="preserve">• </t>
    </r>
    <r>
      <rPr>
        <sz val="11"/>
        <color rgb="FF000000"/>
        <rFont val="Calibri"/>
        <family val="2"/>
      </rPr>
      <t>Yhteisön hätävalmiuden riskiviestintä</t>
    </r>
  </si>
  <si>
    <r>
      <rPr>
        <sz val="11"/>
        <color rgb="FF000000"/>
        <rFont val="Calibri"/>
        <family val="2"/>
      </rPr>
      <t xml:space="preserve">• </t>
    </r>
    <r>
      <rPr>
        <sz val="11"/>
        <color rgb="FF000000"/>
        <rFont val="Calibri"/>
        <family val="2"/>
      </rPr>
      <t>Riskiviestinnän ja sosiaalisen mobilisaation koordinoidut mekanismit ja strategiat eri aloilla hätätilanteissa</t>
    </r>
  </si>
  <si>
    <r>
      <rPr>
        <sz val="11"/>
        <color rgb="FF000000"/>
        <rFont val="Calibri"/>
        <family val="2"/>
      </rPr>
      <t xml:space="preserve">• </t>
    </r>
    <r>
      <rPr>
        <sz val="11"/>
        <color rgb="FF000000"/>
        <rFont val="Calibri"/>
        <family val="2"/>
      </rPr>
      <t>Julkisen ja virallisen viestinnän koordinoidut viranomaisten välisen viestinnän strategiat</t>
    </r>
  </si>
  <si>
    <r>
      <rPr>
        <sz val="11"/>
        <color rgb="FF000000"/>
        <rFont val="Calibri"/>
        <family val="2"/>
      </rPr>
      <t xml:space="preserve">• </t>
    </r>
    <r>
      <rPr>
        <sz val="11"/>
        <color rgb="FF000000"/>
        <rFont val="Calibri"/>
        <family val="2"/>
      </rPr>
      <t>Yhteisön tietoisuus terveydensuojelukäytännöistä hätätilanteissa</t>
    </r>
  </si>
  <si>
    <r>
      <rPr>
        <sz val="11"/>
        <color rgb="FF000000"/>
        <rFont val="Calibri"/>
        <family val="2"/>
      </rPr>
      <t xml:space="preserve">• </t>
    </r>
    <r>
      <rPr>
        <sz val="11"/>
        <color rgb="FF000000"/>
        <rFont val="Calibri"/>
        <family val="2"/>
      </rPr>
      <t>Yhteisön hätävalmiuden tukitoimet</t>
    </r>
  </si>
  <si>
    <r>
      <rPr>
        <sz val="11"/>
        <color rgb="FF000000"/>
        <rFont val="Calibri"/>
        <family val="2"/>
      </rPr>
      <t xml:space="preserve">• </t>
    </r>
    <r>
      <rPr>
        <sz val="11"/>
        <color rgb="FF000000"/>
        <rFont val="Calibri"/>
        <family val="2"/>
      </rPr>
      <t>Riskiviestinnän, sosiaalisen mobilisaation ja yhteisön kehittämisen tekninen tuki ja ohjeet</t>
    </r>
  </si>
  <si>
    <r>
      <rPr>
        <sz val="11"/>
        <color rgb="FF000000"/>
        <rFont val="Calibri"/>
        <family val="2"/>
      </rPr>
      <t xml:space="preserve">• </t>
    </r>
    <r>
      <rPr>
        <sz val="11"/>
        <color rgb="FF000000"/>
        <rFont val="Calibri"/>
        <family val="2"/>
      </rPr>
      <t>Hätävalmiuden sosiaalisen mobilisaation strategiat</t>
    </r>
  </si>
  <si>
    <r>
      <rPr>
        <sz val="11"/>
        <color rgb="FF000000"/>
        <rFont val="Calibri"/>
        <family val="2"/>
      </rPr>
      <t>C.6</t>
    </r>
  </si>
  <si>
    <r>
      <rPr>
        <sz val="11"/>
        <color rgb="FF000000"/>
        <rFont val="Calibri"/>
        <family val="2"/>
      </rPr>
      <t>Tutkimus, kehitys ja arviointi hätävalmiudesta tiedottamiseen ja sen nopeuttamiseen</t>
    </r>
  </si>
  <si>
    <r>
      <rPr>
        <sz val="11"/>
        <color rgb="FF000000"/>
        <rFont val="Calibri"/>
        <family val="2"/>
      </rPr>
      <t xml:space="preserve">• </t>
    </r>
    <r>
      <rPr>
        <sz val="11"/>
        <color rgb="FF000000"/>
        <rFont val="Calibri"/>
        <family val="2"/>
      </rPr>
      <t>Operaatiotutkimus keskittyy yhteisön hätävalmiuteen</t>
    </r>
  </si>
  <si>
    <r>
      <rPr>
        <sz val="11"/>
        <color rgb="FF000000"/>
        <rFont val="Calibri"/>
        <family val="2"/>
      </rPr>
      <t xml:space="preserve">• </t>
    </r>
    <r>
      <rPr>
        <sz val="11"/>
        <color rgb="FF000000"/>
        <rFont val="Calibri"/>
        <family val="2"/>
      </rPr>
      <t>Yhteistyö muiden kansallisten ja kansainvälisten toimijoiden kanssa rokotteiden, diagnostiikan, hoitojen ja muiden keinojen kehittämisessä</t>
    </r>
  </si>
  <si>
    <r>
      <rPr>
        <sz val="11"/>
        <color rgb="FF000000"/>
        <rFont val="Calibri"/>
        <family val="2"/>
      </rPr>
      <t xml:space="preserve">• </t>
    </r>
    <r>
      <rPr>
        <sz val="11"/>
        <color rgb="FF000000"/>
        <rFont val="Calibri"/>
        <family val="2"/>
      </rPr>
      <t>Rokotteiden, diagnostiikan, hoitojen ja muiden keinojen (esim. WHO:n R&amp;D Blueprint) nopean kehittämisen globaali koordinaatio</t>
    </r>
  </si>
  <si>
    <r>
      <rPr>
        <sz val="11"/>
        <color rgb="FF000000"/>
        <rFont val="Calibri"/>
        <family val="2"/>
      </rPr>
      <t>• Yhteisötason hätävalmiuden arviointi</t>
    </r>
  </si>
  <si>
    <r>
      <rPr>
        <sz val="11"/>
        <color rgb="FF000000"/>
        <rFont val="Calibri"/>
        <family val="2"/>
      </rPr>
      <t xml:space="preserve">• Näyttö hätävalmiuden ja uusien tautien teknisten ohjeiden laatimiseen </t>
    </r>
  </si>
  <si>
    <r>
      <rPr>
        <sz val="11"/>
        <color rgb="FF000000"/>
        <rFont val="Calibri"/>
        <family val="2"/>
      </rPr>
      <t xml:space="preserve">• </t>
    </r>
    <r>
      <rPr>
        <sz val="11"/>
        <color rgb="FF000000"/>
        <rFont val="Calibri"/>
        <family val="2"/>
      </rPr>
      <t>Näyttö hätävalmiuden ja uusien terveysongelmien teknisten ohjeiden laatimiseen</t>
    </r>
  </si>
  <si>
    <r>
      <rPr>
        <sz val="11"/>
        <color rgb="FF000000"/>
        <rFont val="Calibri"/>
        <family val="2"/>
      </rPr>
      <t>• Hätävalmiuden maakohtainen arviointi</t>
    </r>
  </si>
  <si>
    <r>
      <rPr>
        <sz val="11"/>
        <color rgb="FF000000"/>
        <rFont val="Calibri"/>
        <family val="2"/>
      </rPr>
      <t>• Globaali ja alueellinen tutkimus, kustannus-hyötytutkimukset ja hätävalmiuden arviointi</t>
    </r>
  </si>
  <si>
    <r>
      <rPr>
        <i/>
        <sz val="11"/>
        <rFont val="Calibri"/>
        <family val="2"/>
      </rPr>
      <t>Resurssit – henkilöstö, taloudelliset resurssit, logistiikka ja tarvikkeet</t>
    </r>
  </si>
  <si>
    <r>
      <rPr>
        <sz val="11"/>
        <color rgb="FF000000"/>
        <rFont val="Calibri"/>
        <family val="2"/>
      </rPr>
      <t>R.1</t>
    </r>
  </si>
  <si>
    <r>
      <rPr>
        <sz val="11"/>
        <color rgb="FF000000"/>
        <rFont val="Calibri"/>
        <family val="2"/>
      </rPr>
      <t>Hätävalmiuden taloudelliset resurssit ja valmiustoiminnan vararahoitus</t>
    </r>
  </si>
  <si>
    <r>
      <rPr>
        <sz val="11"/>
        <color rgb="FF000000"/>
        <rFont val="Calibri"/>
        <family val="2"/>
      </rPr>
      <t xml:space="preserve">• </t>
    </r>
    <r>
      <rPr>
        <sz val="11"/>
        <color rgb="FF000000"/>
        <rFont val="Calibri"/>
        <family val="2"/>
      </rPr>
      <t>Hätävalmiuden budjettien ja muiden resurssien saatavuus</t>
    </r>
  </si>
  <si>
    <r>
      <rPr>
        <sz val="11"/>
        <color rgb="FF000000"/>
        <rFont val="Calibri"/>
        <family val="2"/>
      </rPr>
      <t xml:space="preserve">• </t>
    </r>
    <r>
      <rPr>
        <sz val="11"/>
        <color rgb="FF000000"/>
        <rFont val="Calibri"/>
        <family val="2"/>
      </rPr>
      <t>Hätävalmiuden prioriteetteihin varattu kotimainen rahoitus kansallisen terveydenhuollon rahoituksesta, tavallisesta terveydenhuollon budjetista sekä hätävarabudjetista</t>
    </r>
  </si>
  <si>
    <r>
      <rPr>
        <sz val="11"/>
        <color rgb="FF000000"/>
        <rFont val="Calibri"/>
        <family val="2"/>
      </rPr>
      <t xml:space="preserve">• </t>
    </r>
    <r>
      <rPr>
        <sz val="11"/>
        <color rgb="FF000000"/>
        <rFont val="Calibri"/>
        <family val="2"/>
      </rPr>
      <t>Kansainvälinen rahoitus kohdistettu suoraan maakohtaisiin valmiussuunnitelmiin ja -prioriteetteihin</t>
    </r>
  </si>
  <si>
    <r>
      <rPr>
        <sz val="11"/>
        <color rgb="FF000000"/>
        <rFont val="Calibri"/>
        <family val="2"/>
      </rPr>
      <t>• Vararahoituksen saatavuus hätätilanteita varten</t>
    </r>
  </si>
  <si>
    <r>
      <rPr>
        <sz val="11"/>
        <color rgb="FF000000"/>
        <rFont val="Calibri"/>
        <family val="2"/>
      </rPr>
      <t>• Valmiustoiminnan vararahoitusmekanismien määrittäminen ja rahoittaminen</t>
    </r>
  </si>
  <si>
    <r>
      <rPr>
        <sz val="11"/>
        <color rgb="FF000000"/>
        <rFont val="Calibri"/>
        <family val="2"/>
      </rPr>
      <t xml:space="preserve">• </t>
    </r>
    <r>
      <rPr>
        <sz val="11"/>
        <color rgb="FF000000"/>
        <rFont val="Calibri"/>
        <family val="2"/>
      </rPr>
      <t>Monialainen ja organisatorinen vararahoitus hätätilanteita varten</t>
    </r>
  </si>
  <si>
    <r>
      <rPr>
        <sz val="11"/>
        <color rgb="FF000000"/>
        <rFont val="Calibri"/>
        <family val="2"/>
      </rPr>
      <t>R.2</t>
    </r>
  </si>
  <si>
    <r>
      <rPr>
        <sz val="11"/>
        <color rgb="FF000000"/>
        <rFont val="Calibri"/>
        <family val="2"/>
      </rPr>
      <t>Omistautunut, koulutettu ja varustettu henkilöstö hätätilanteita varten</t>
    </r>
  </si>
  <si>
    <r>
      <rPr>
        <sz val="11"/>
        <color rgb="FF000000"/>
        <rFont val="Calibri"/>
        <family val="2"/>
      </rPr>
      <t xml:space="preserve">• </t>
    </r>
    <r>
      <rPr>
        <sz val="11"/>
        <color rgb="FF000000"/>
        <rFont val="Calibri"/>
        <family val="2"/>
      </rPr>
      <t>Terveydenhuollon työntekijöiden kouluttaminen hätävalmiuteen kaikkien vaarojen varalta</t>
    </r>
  </si>
  <si>
    <r>
      <rPr>
        <sz val="11"/>
        <color rgb="FF000000"/>
        <rFont val="Calibri"/>
        <family val="2"/>
      </rPr>
      <t xml:space="preserve">• </t>
    </r>
    <r>
      <rPr>
        <sz val="11"/>
        <color rgb="FF000000"/>
        <rFont val="Calibri"/>
        <family val="2"/>
      </rPr>
      <t>Monia vaaroja koskevat monialaiset koulutuskurssit sisältävät terveyden</t>
    </r>
  </si>
  <si>
    <r>
      <rPr>
        <sz val="11"/>
        <color rgb="FF000000"/>
        <rFont val="Calibri"/>
        <family val="2"/>
      </rPr>
      <t xml:space="preserve">• </t>
    </r>
    <r>
      <rPr>
        <sz val="11"/>
        <color rgb="FF000000"/>
        <rFont val="Calibri"/>
        <family val="2"/>
      </rPr>
      <t>Alueellisen ja globaalin terveydellisiin hätätilanteisiin varautuneen työvoiman (mukaan lukien tiimit ja asiantuntijajoukot) valmiuden tekniset ohjeet ja tuki</t>
    </r>
  </si>
  <si>
    <r>
      <rPr>
        <sz val="11"/>
        <color rgb="FF000000"/>
        <rFont val="Calibri"/>
        <family val="2"/>
      </rPr>
      <t xml:space="preserve">• </t>
    </r>
    <r>
      <rPr>
        <sz val="11"/>
        <color rgb="FF000000"/>
        <rFont val="Calibri"/>
        <family val="2"/>
      </rPr>
      <t>Monien sidosryhmien järjestämä yhteisön vapaaehtoisauttajien koulutus koskien hätätilanteisiin liittyviä terveysnäkökohtia</t>
    </r>
  </si>
  <si>
    <r>
      <rPr>
        <sz val="11"/>
        <color rgb="FF000000"/>
        <rFont val="Calibri"/>
        <family val="2"/>
      </rPr>
      <t xml:space="preserve">• </t>
    </r>
    <r>
      <rPr>
        <sz val="11"/>
        <color rgb="FF000000"/>
        <rFont val="Calibri"/>
        <family val="2"/>
      </rPr>
      <t>Erikoistiimien (esim. ensiapuryhmien, nopean toiminnan ryhmien) ja asiantuntijajoukkojen perustaminen ja ylläpito</t>
    </r>
  </si>
  <si>
    <r>
      <rPr>
        <sz val="11"/>
        <color rgb="FF000000"/>
        <rFont val="Calibri"/>
        <family val="2"/>
      </rPr>
      <t>• Toimintaan valmistava koulutus</t>
    </r>
  </si>
  <si>
    <r>
      <rPr>
        <sz val="11"/>
        <color rgb="FF000000"/>
        <rFont val="Calibri"/>
        <family val="2"/>
      </rPr>
      <t>• Terveydenhuollon työvoiman kehityssuunnitelmat sisältävät hätätilanteisiin liittyvät toiminnot, huomioivat ammattitaidon puutteet ja kattavat julkisen ja yksityisen alan sekä kansalaistoiminnan</t>
    </r>
  </si>
  <si>
    <r>
      <rPr>
        <sz val="11"/>
        <color rgb="FF000000"/>
        <rFont val="Calibri"/>
        <family val="2"/>
      </rPr>
      <t>• Maiden väliset kriisikapasiteettia koskevat sopimukset</t>
    </r>
  </si>
  <si>
    <r>
      <rPr>
        <sz val="11"/>
        <color rgb="FF000000"/>
        <rFont val="Calibri"/>
        <family val="2"/>
      </rPr>
      <t>R.3</t>
    </r>
  </si>
  <si>
    <r>
      <rPr>
        <sz val="11"/>
        <color rgb="FF000000"/>
        <rFont val="Calibri"/>
        <family val="2"/>
      </rPr>
      <t>Terveydenhuollon logistiset mekanismit ja välttämättömät tarvikkeet</t>
    </r>
  </si>
  <si>
    <r>
      <rPr>
        <sz val="11"/>
        <color rgb="FF000000"/>
        <rFont val="Calibri"/>
        <family val="2"/>
      </rPr>
      <t xml:space="preserve">• </t>
    </r>
    <r>
      <rPr>
        <sz val="11"/>
        <color rgb="FF000000"/>
        <rFont val="Calibri"/>
        <family val="2"/>
      </rPr>
      <t>Varmuusvarastojen ja -tarvikkeiden saatavuus yhteisötasolla</t>
    </r>
  </si>
  <si>
    <r>
      <rPr>
        <sz val="11"/>
        <color rgb="FF000000"/>
        <rFont val="Calibri"/>
        <family val="2"/>
      </rPr>
      <t xml:space="preserve">• </t>
    </r>
    <r>
      <rPr>
        <sz val="11"/>
        <color rgb="FF000000"/>
        <rFont val="Calibri"/>
        <family val="2"/>
      </rPr>
      <t>Rokotteiden (kylmäketju mukaan lukien), vastalääkkeiden, näytteenotto- ja diagnostiikkavälineiden, henkilönsuojainten ja muiden välttämättömien tarvikkeiden varastoinnin ja ylläpidon järjestelmät ja sopimukset</t>
    </r>
  </si>
  <si>
    <r>
      <rPr>
        <sz val="11"/>
        <color rgb="FF000000"/>
        <rFont val="Calibri"/>
        <family val="2"/>
      </rPr>
      <t xml:space="preserve">• </t>
    </r>
    <r>
      <rPr>
        <sz val="11"/>
        <color rgb="FF000000"/>
        <rFont val="Calibri"/>
        <family val="2"/>
      </rPr>
      <t>Keskeisten tarvikkeiden globaalin priorisoinnin ja jakelun sopimukset hätätilanteissa</t>
    </r>
  </si>
  <si>
    <r>
      <rPr>
        <sz val="11"/>
        <color rgb="FF000000"/>
        <rFont val="Calibri"/>
        <family val="2"/>
      </rPr>
      <t xml:space="preserve">• </t>
    </r>
    <r>
      <rPr>
        <sz val="11"/>
        <color rgb="FF000000"/>
        <rFont val="Calibri"/>
        <family val="2"/>
      </rPr>
      <t>Logistiikkajärjestelmien hätävalmius tukea terveydenhuoltoa hätätilanteissa</t>
    </r>
  </si>
  <si>
    <r>
      <rPr>
        <sz val="11"/>
        <color rgb="FF000000"/>
        <rFont val="Calibri"/>
        <family val="2"/>
      </rPr>
      <t xml:space="preserve">• </t>
    </r>
    <r>
      <rPr>
        <sz val="11"/>
        <color rgb="FF000000"/>
        <rFont val="Calibri"/>
        <family val="2"/>
      </rPr>
      <t>Globaali ja alueellinen välttämättömien tarvikkeiden varastointi, kerääminen ja logistiikkajärjestelmien valmius niiden jakeluun hätätilanteissa</t>
    </r>
  </si>
  <si>
    <t>Objectives</t>
  </si>
  <si>
    <t>Key performance indicators</t>
  </si>
  <si>
    <t>Performace measures</t>
  </si>
  <si>
    <t>N</t>
  </si>
  <si>
    <t>EA</t>
  </si>
  <si>
    <t>Emergency management legal framework is updated and follows international agreements</t>
  </si>
  <si>
    <t>EA-1</t>
  </si>
  <si>
    <t>Legal framework for multisectoral emergency management is updated and follows international agreements</t>
  </si>
  <si>
    <t>EA1.1</t>
  </si>
  <si>
    <t>Legal framework follows an all-hazards approach (i.e. biological, chemical and environmental)</t>
  </si>
  <si>
    <t>EA1.2</t>
  </si>
  <si>
    <t>It considers all phases of preparedness: risk reduction/prevention, response, recovery and evaluation</t>
  </si>
  <si>
    <t>EA1.3</t>
  </si>
  <si>
    <t>It defines procedures for declaring and terminating a state of emergency at both national and subnational levels</t>
  </si>
  <si>
    <t>EA1.4</t>
  </si>
  <si>
    <t>It is consistent with legally binding international agreements and conventions (e.g. International Health Regulations and Hyogo Framework for Action)</t>
  </si>
  <si>
    <t>EB</t>
  </si>
  <si>
    <t>Emergency management organizational structures are established and their operational links are functioning</t>
  </si>
  <si>
    <t>EB-1</t>
  </si>
  <si>
    <t>National multisectoral committee (or equivalent) for emergency management coordination includes the health-sector</t>
  </si>
  <si>
    <t>EB1.1</t>
  </si>
  <si>
    <t>National multisectoral committee for emergency management coordination is or can be established in case of an emergency</t>
  </si>
  <si>
    <t>EB1.2</t>
  </si>
  <si>
    <t>It includes high-level representatives of the health-sector</t>
  </si>
  <si>
    <t>EB1.3</t>
  </si>
  <si>
    <t>Roles, responsibilities and authority of the members of the committee and its secretariat are defined</t>
  </si>
  <si>
    <t>EB1.4</t>
  </si>
  <si>
    <t>It monitors and reviews performance of the national emergency management strategy</t>
  </si>
  <si>
    <t>EB-2</t>
  </si>
  <si>
    <t>National inter-sectoral collaboration mechanisms are functioning</t>
  </si>
  <si>
    <t>EB2.1</t>
  </si>
  <si>
    <t>National inter-sectoral collaboration mechanisms include signed agreements and SOPs (or equivalent)</t>
  </si>
  <si>
    <t>EB2.2</t>
  </si>
  <si>
    <t>Coordination mechanisms promote the documentation and follow-up of decisions made at the planning meetings</t>
  </si>
  <si>
    <t>EC</t>
  </si>
  <si>
    <t>Emergency management plan is updated and health-sector programmes are implemented</t>
  </si>
  <si>
    <t>EC-1</t>
  </si>
  <si>
    <t>National multisectoral emergency preparedness plan is updated</t>
  </si>
  <si>
    <t>EC1.1</t>
  </si>
  <si>
    <t>National multisectoral emergency preparedness plan is updated according to legal requirements</t>
  </si>
  <si>
    <t>EC1.2</t>
  </si>
  <si>
    <t>It specifies location of Command and Control Structure from which emergency will be managed</t>
  </si>
  <si>
    <t>EC1.3</t>
  </si>
  <si>
    <t>It defines activation, coordination and deactivation/stand-down procedures, including debriefing and the process of recovery and returning to normal</t>
  </si>
  <si>
    <t>EC1.4</t>
  </si>
  <si>
    <t>It is published after each revision</t>
  </si>
  <si>
    <t>EC-2</t>
  </si>
  <si>
    <t>National emergency preparedness health-sector programmes are implemented</t>
  </si>
  <si>
    <t>EC2.1</t>
  </si>
  <si>
    <t>Health-sector emergency management programmes include the development and dissemination of guidelines</t>
  </si>
  <si>
    <t>EC2.2</t>
  </si>
  <si>
    <t>They include the development, organization and delivery of training programmes</t>
  </si>
  <si>
    <t>EC2.3</t>
  </si>
  <si>
    <t>They foresee the development and evaluation of exercises and drills</t>
  </si>
  <si>
    <t>EC2.4</t>
  </si>
  <si>
    <t>They provide for the coordination and monitoring of, and the regular reporting on, programme implementation</t>
  </si>
  <si>
    <t>ED</t>
  </si>
  <si>
    <t>Emergency management organizations and agencies have adequate funding</t>
  </si>
  <si>
    <t>ED-1</t>
  </si>
  <si>
    <t>Multisectoral mechanisms for financing national emergency management activities are functioning</t>
  </si>
  <si>
    <t>ED1.1</t>
  </si>
  <si>
    <t>Funds are available for the multisectoral preparedness for, and management of, emergencies at the national level</t>
  </si>
  <si>
    <t>ED1.2</t>
  </si>
  <si>
    <t>Funds are designated for a health-sector emergency preparedness programme</t>
  </si>
  <si>
    <t>ED1.3</t>
  </si>
  <si>
    <t>There are mechanisms for accessing contingency funds for health-sector emergency response and recovery operations</t>
  </si>
  <si>
    <t>ED1.4</t>
  </si>
  <si>
    <t>Health-sector financing mechanisms include how regular or surge workforce will be paid for the increased working (overtime) that will take place during emergencies</t>
  </si>
  <si>
    <t>EE</t>
  </si>
  <si>
    <t>Health-sector business continuity management plan is updated and programmes are implemented</t>
  </si>
  <si>
    <t>EE-1</t>
  </si>
  <si>
    <t>Health-sector business continuity management plan is updated and programmes are implemented</t>
  </si>
  <si>
    <t>EE1.1</t>
  </si>
  <si>
    <t>Health-sector business impact analysis, that includes identification of critical business functions/processes/services and resources, has been conducted</t>
  </si>
  <si>
    <t>EE1.2</t>
  </si>
  <si>
    <t>Staff vital to maintain critical functions are identified</t>
  </si>
  <si>
    <t>EE1.3</t>
  </si>
  <si>
    <t>The need to stockpile strategic reserves of supplies, material and equipment has been addressed</t>
  </si>
  <si>
    <t>EE1.4</t>
  </si>
  <si>
    <t>Operational critical resources of health-care facilities (e.g. safe food, water, electricity, heating, etc.) have been identified</t>
  </si>
  <si>
    <t>EE1.5</t>
  </si>
  <si>
    <t>Health-sector crisis management plan, that provides clear command structures, delegations of authority/orders of succession and escalation criteria, is developed</t>
  </si>
  <si>
    <t>EE1.6</t>
  </si>
  <si>
    <t>Business continuity programmes include assigning and training alternative staff for critical posts</t>
  </si>
  <si>
    <t>EE1.7</t>
  </si>
  <si>
    <t xml:space="preserve">They include considering and testing ways of reducing societal disruption (e.g. telecommuting, working from home, reducing the number of physical meetings and travel) </t>
  </si>
  <si>
    <t>EE1.8</t>
  </si>
  <si>
    <t>They address the need for social services support for essential workers</t>
  </si>
  <si>
    <t>EE1.9</t>
  </si>
  <si>
    <t>They address the need for psychosocial support services to help workers remain effective</t>
  </si>
  <si>
    <t>EE1.10</t>
  </si>
  <si>
    <t>They include training, exercising, evaluating, updating and validating business continuity plan</t>
  </si>
  <si>
    <t>Objectives</t>
  </si>
  <si>
    <t>Key performance indicators</t>
  </si>
  <si>
    <t>Performace measures</t>
  </si>
  <si>
    <t>N</t>
  </si>
  <si>
    <t>G1A</t>
  </si>
  <si>
    <t>Develop a comprehensive national public health-risk assessment</t>
  </si>
  <si>
    <t>G1A-1</t>
  </si>
  <si>
    <t>National public health-information system for risk and resources assessments is operative</t>
  </si>
  <si>
    <t>G1A1.1</t>
  </si>
  <si>
    <t>National public health-information system provides data of relevant hazards of all origins (i.e. biological, chemical and environmental)</t>
  </si>
  <si>
    <t>G1A1.2</t>
  </si>
  <si>
    <t>Responsibilities and authority related to the system have been defined</t>
  </si>
  <si>
    <t>G1A1.3</t>
  </si>
  <si>
    <t>Protocols and procedures for the collection, analysis and dissemination of data for conducting risk and resources assessment are developed</t>
  </si>
  <si>
    <t>G1A1.4</t>
  </si>
  <si>
    <t>Evaluations and improvements of the system are performed regularly</t>
  </si>
  <si>
    <t>G1A1.5</t>
  </si>
  <si>
    <t>National public health-risk assessment  is updated regularly</t>
  </si>
  <si>
    <t>G1A1.6</t>
  </si>
  <si>
    <t>It includes vulnerability assessment (of communities, infrastructure and services)</t>
  </si>
  <si>
    <t>G1A-2</t>
  </si>
  <si>
    <t>National surveillance and epidemic-intelligence system is operative</t>
  </si>
  <si>
    <t>G1A2.1</t>
  </si>
  <si>
    <t>There is a list of priority diseases, conditions and case definitions for surveillance</t>
  </si>
  <si>
    <t>G1A2.2</t>
  </si>
  <si>
    <t>There is a specific unit(s) designated for surveillance of public health risks</t>
  </si>
  <si>
    <t>G1A2.3</t>
  </si>
  <si>
    <t>SOPs defining roles, responsibilities and procedures related to the collection, analysis and dissemination of surveillance data are developed</t>
  </si>
  <si>
    <t>G1A2.4</t>
  </si>
  <si>
    <t>Surveillance system provides for data-sharing in other-than-human areas: agricultural, veterinary, environmental, etc.</t>
  </si>
  <si>
    <t>G1A2.5</t>
  </si>
  <si>
    <t>Information sources include screening of media and other alternative sources, and ‘rumour checking’ to assess or verify emergencies</t>
  </si>
  <si>
    <t>G1A2.6</t>
  </si>
  <si>
    <t>Baseline estimates, trends and thresholds for alert and action are defined for the community/primary response level for priority diseases/events</t>
  </si>
  <si>
    <t>G1A2.7</t>
  </si>
  <si>
    <t>There is timely reporting from reporting units</t>
  </si>
  <si>
    <t>G1A2.8</t>
  </si>
  <si>
    <t>Deviations or values exceeding thresholds are detected and used for action at the community/primary public health response level</t>
  </si>
  <si>
    <t>G1A2.9</t>
  </si>
  <si>
    <t>Regular feedback of surveillance results are disseminated to all levels and other relevant stakeholders (e.g. Epi bulletins, surveillance reports, etc.)</t>
  </si>
  <si>
    <t>G1A2.10</t>
  </si>
  <si>
    <t>Evaluations of the early warning function of the surveillance and epidemic-intelligence system have been carried out</t>
  </si>
  <si>
    <t>G1A-3</t>
  </si>
  <si>
    <t>National and international information-sharing mechanisms are functioning</t>
  </si>
  <si>
    <t>G1A3.1</t>
  </si>
  <si>
    <t>National information-sharing mechanisms with other relevant sectors and all level health-sector organizations are functioning</t>
  </si>
  <si>
    <t>G1A3.2</t>
  </si>
  <si>
    <t>International information-sharing system for reporting according to IHR and European mandatory requirements are operative</t>
  </si>
  <si>
    <t>G1A3.3</t>
  </si>
  <si>
    <t>All of events that meet the criteria for IHR notification have been notified by the NFP to WHO within 24 hours of conducting risk assessments over the last 12 months</t>
  </si>
  <si>
    <t>G1A3.4</t>
  </si>
  <si>
    <t>All of events that meet the criteria for notification under Decision No 1082/2013/EU have been notified by the NFP to HSC and ECDC, EFSA or corresponding EU agency within 24 hours of conducting risk assessments over the last 12 months</t>
  </si>
  <si>
    <t>G1A3.5</t>
  </si>
  <si>
    <t>NFP has responded to all verification requests from WHO within 24 hours in the last 12 months</t>
  </si>
  <si>
    <t>G1A3.6</t>
  </si>
  <si>
    <t>NFP has responded to all verification requests from HSC, ECDC, EFSA or other EU agency within 24 hours in the past 12 months</t>
  </si>
  <si>
    <t>G1B</t>
  </si>
  <si>
    <t>Improve communication of health-risk information</t>
  </si>
  <si>
    <t>G1B-1</t>
  </si>
  <si>
    <t>Strategies for risk communication with the public and the media are developed</t>
  </si>
  <si>
    <t>G1B1.1</t>
  </si>
  <si>
    <t>National emergency preparedness plan includes a public information management strategy</t>
  </si>
  <si>
    <t>G1B1.2</t>
  </si>
  <si>
    <t>Risk communication partners and stakeholders are identified (e.g. science organizations, community leaders, NGOs, etc.)</t>
  </si>
  <si>
    <t>G1B1.3</t>
  </si>
  <si>
    <t>Risk communication plan is developed (includes inventory of communication partners, focal points, stakeholders and their capacities)</t>
  </si>
  <si>
    <t>G1B1.4</t>
  </si>
  <si>
    <t>Policies, SOPs or guidelines are developed to support the risk communication plan</t>
  </si>
  <si>
    <t>G1B1.5</t>
  </si>
  <si>
    <t>Relationships with the media are established before the emergency (contacts with key media staff are regular)</t>
  </si>
  <si>
    <t>G1B1.6</t>
  </si>
  <si>
    <t>Generic pre-prepared media statements templates, frequently asked questions and answers (related to key messages) and advertising material are available</t>
  </si>
  <si>
    <t>G1B1.7</t>
  </si>
  <si>
    <t>Risk communication plan has been implemented or tested through actual emergency or simulation exercise and updated</t>
  </si>
  <si>
    <t>G1B1.8</t>
  </si>
  <si>
    <t>Evaluation of the risk communication has been conducted after emergencies and exercises, for timeliness, transparency and appropriateness of communications</t>
  </si>
  <si>
    <t>G1B-2</t>
  </si>
  <si>
    <t>Strategies for risk communication with staff involved in risk management are developed</t>
  </si>
  <si>
    <t>G1B2.1</t>
  </si>
  <si>
    <t xml:space="preserve">National emergency preparedness plan includes a strategy for communication with staff involved in risk management </t>
  </si>
  <si>
    <t>G1B2.2</t>
  </si>
  <si>
    <t>Risk communication partners and stakeholders are identified (e.g. professional associations, labor unions, etc.)</t>
  </si>
  <si>
    <t>G1B2.3</t>
  </si>
  <si>
    <t>Information on specific risks and personal protective measures for staff involved in risk reduction/prevention is regularly updated and disseminated</t>
  </si>
  <si>
    <t>G1B2.4</t>
  </si>
  <si>
    <t>A plan for reviewing, revising and monitoring impact of risk communication strategy with staff is developed</t>
  </si>
  <si>
    <t>G1C</t>
  </si>
  <si>
    <t>Reduce and prevent the health risks from all-hazards</t>
  </si>
  <si>
    <t>G1C-1</t>
  </si>
  <si>
    <t>Implementation of risk reduction and prevention programmes is inclusive and coordinated</t>
  </si>
  <si>
    <t>G1C1.1</t>
  </si>
  <si>
    <t>Risk reduction and preventive activities are joined up across all relevant emergency management organizations and agencies (i.e. public health services, civil protection services, law enforcement services, etc.)</t>
  </si>
  <si>
    <t>G1C1.2</t>
  </si>
  <si>
    <t>Inter-agency mechanisms are maintained to update other countries and international organizations and agencies on progress, resolve issues and address collective needs</t>
  </si>
  <si>
    <t>G1C-2</t>
  </si>
  <si>
    <t>National and subnational health-sector programmes on risk reduction and prevention are implemented</t>
  </si>
  <si>
    <t>G1C2.1</t>
  </si>
  <si>
    <t xml:space="preserve">National and subnational health-sector risk reduction and prevention programmes are implemented for the most relevant hazards detected </t>
  </si>
  <si>
    <t>G1C2.2</t>
  </si>
  <si>
    <t>The impact and effectiveness of these programmes (e.g. vaccination), including adverse effects, is assessed regularly</t>
  </si>
  <si>
    <t>G1C-3</t>
  </si>
  <si>
    <t>Infection Prevention and Control programme is operative at national and hospital levels</t>
  </si>
  <si>
    <t>G1C3.1</t>
  </si>
  <si>
    <t>Responsibility has been assigned for surveillance of health-care-associated infections within the country</t>
  </si>
  <si>
    <t>G1C3.2</t>
  </si>
  <si>
    <t>Responsibility has been assigned for surveillance of anti-microbial resistance within the country</t>
  </si>
  <si>
    <t>G1C3.3</t>
  </si>
  <si>
    <t>National Infection Prevention and Control policy or operational plan is available and implemented</t>
  </si>
  <si>
    <t>G1C3.4</t>
  </si>
  <si>
    <t>SOPs, guidelines and protocols for IPC are available to hospitals</t>
  </si>
  <si>
    <t>G1C3.5</t>
  </si>
  <si>
    <t>All tertiary hospitals have designated area(s) and defined procedures for the care of patients requiring specific isolation precautions according to guidelines</t>
  </si>
  <si>
    <t>G1C3.6</t>
  </si>
  <si>
    <t>There are qualified IPC professionals in place in all tertiary hospitals</t>
  </si>
  <si>
    <t>G1C3.7</t>
  </si>
  <si>
    <t xml:space="preserve">Defined norms or guidelines for protecting health-care workers from health-care associated infections are developed and implemented </t>
  </si>
  <si>
    <t>G1C3.8</t>
  </si>
  <si>
    <t xml:space="preserve">There is surveillance within high risk groups to promptly detect and investigate clusters of infectious disease patients, as well as unexplained illnesses in health workers </t>
  </si>
  <si>
    <t>G1C3.9</t>
  </si>
  <si>
    <t>A monitoring system for antimicrobial resistance is functioning</t>
  </si>
  <si>
    <t>G1C3.10</t>
  </si>
  <si>
    <t xml:space="preserve">Data on the magnitude and trends of antimicrobial resistance is available </t>
  </si>
  <si>
    <t>Objectives</t>
  </si>
  <si>
    <t>Key performance indicators</t>
  </si>
  <si>
    <t>Performace measures</t>
  </si>
  <si>
    <t>N</t>
  </si>
  <si>
    <t>G2A</t>
  </si>
  <si>
    <t>Promote capability development in emergency management</t>
  </si>
  <si>
    <t>G2A-1</t>
  </si>
  <si>
    <t>Emergency management human resource and capability development strategy is developed</t>
  </si>
  <si>
    <t>G2A1.1</t>
  </si>
  <si>
    <t>National emergency preparedness plan includes a human resource and capability development strategy based on defined competencies</t>
  </si>
  <si>
    <t>G2A1.2</t>
  </si>
  <si>
    <t>Specific budget is allocated</t>
  </si>
  <si>
    <t>G2A1.3</t>
  </si>
  <si>
    <t>A needs assessment has been conducted to identify gaps in human resources and training</t>
  </si>
  <si>
    <t>G2A1.4</t>
  </si>
  <si>
    <t>A plan or strategy is developed to access field epidemiology training in-country, regionally or internationally</t>
  </si>
  <si>
    <t>G2A-2</t>
  </si>
  <si>
    <t>Exercising is effective in improving emergency management capability</t>
  </si>
  <si>
    <t>G2A2.1</t>
  </si>
  <si>
    <t>The country has conducted a national emergency preparedness exercise/drill in the last year</t>
  </si>
  <si>
    <t>G2A2.2</t>
  </si>
  <si>
    <t>Critical SOPs are tested during exercising</t>
  </si>
  <si>
    <t>G2A2.3</t>
  </si>
  <si>
    <t>A formal process for identifying opportunities for improvement arising from exercises/drills/events is developed</t>
  </si>
  <si>
    <t>G2A2.4</t>
  </si>
  <si>
    <t>There are formal reports to internal and external stakeholders on the implementation of corrective actions</t>
  </si>
  <si>
    <t>G2B</t>
  </si>
  <si>
    <t>Enhance ability to coordinate and manage emergencies</t>
  </si>
  <si>
    <t>G2B-1</t>
  </si>
  <si>
    <t>National emergency management command and control structure (or equivalent) operates effectively</t>
  </si>
  <si>
    <t>G2B1.1</t>
  </si>
  <si>
    <t>CCS function leads (Event, Operations, Financial, Logistics, Public Information Managers, etc.) and staff are identified</t>
  </si>
  <si>
    <t>G2B1.2</t>
  </si>
  <si>
    <t>CCS has a functional, effective 24/7/365 duty team that is tested regularly</t>
  </si>
  <si>
    <t>G2B1.3</t>
  </si>
  <si>
    <t>CCS has an agreed protocol for activation/deactivation time</t>
  </si>
  <si>
    <t>G2B1.4</t>
  </si>
  <si>
    <t>A link/contact structure exist to support CCS regarding national management of emergencies at other levels and sectors (e.g. Police, Transport, Travel, Education, Food Supply) by dealing with triage operations, event and/or outbreak investigations, trade bans, travel advisories and movement restrictions</t>
  </si>
  <si>
    <t>G2B1.5</t>
  </si>
  <si>
    <t>Coordination between CCS and international organizations and agencies is assured: emergency manager and IHR, HSC and ECDC NFPs are identified</t>
  </si>
  <si>
    <t>G2B1.6</t>
  </si>
  <si>
    <t>Effective communication systems and processes exist between CCS, EU Agencies-Emergency Operation Centres and EC-Health Emergency Operation Facility</t>
  </si>
  <si>
    <t>G2B1.7</t>
  </si>
  <si>
    <t>Emergency response management procedures (including mechanism to activate response plan) have been implemented for a real or simulated PHE response in the year</t>
  </si>
  <si>
    <t>G2B1.8</t>
  </si>
  <si>
    <t>They have been evaluated and updated after a real or simulated emergency response</t>
  </si>
  <si>
    <t>G2C</t>
  </si>
  <si>
    <t>Improve information management during emergencies</t>
  </si>
  <si>
    <t>G2C-1</t>
  </si>
  <si>
    <t>Rapid health-needs assessment could be developed during emergencies</t>
  </si>
  <si>
    <t>G2C1.1</t>
  </si>
  <si>
    <t>Formal mechanisms are established for carrying out rapid health-needs assessments through investigation and rapid response teams</t>
  </si>
  <si>
    <t>G2C1.2</t>
  </si>
  <si>
    <t>A national directory or list of experts in health and other sectors to support a response to emergencies is updated</t>
  </si>
  <si>
    <t>G2C1.3</t>
  </si>
  <si>
    <t>There are operational links with WHO, HSC, ECDC and the Scientific Committees in the fields of consumer safety, public health and the environment</t>
  </si>
  <si>
    <t>G2D</t>
  </si>
  <si>
    <t>Improve communication during emergencies</t>
  </si>
  <si>
    <t>G2D-1</t>
  </si>
  <si>
    <t>Strategies for crisis communication with the public and the media are developed</t>
  </si>
  <si>
    <t>G2D1.1</t>
  </si>
  <si>
    <t>Coordination mechanisms are established for involving relevant stakeholders in the formulation of crisis information for the public and the media to ensure consistency</t>
  </si>
  <si>
    <t>G2D1.2</t>
  </si>
  <si>
    <t>Procedures to respond to potential media requests during an emergency are developed (e.g. daily press conferences, website updates)</t>
  </si>
  <si>
    <t>G2D1.3</t>
  </si>
  <si>
    <t>A 24/7 hotline with trained staff could be established in case of an emergency</t>
  </si>
  <si>
    <t>G2D1.4</t>
  </si>
  <si>
    <t>Media and public communication team could be able to maintain 24-hour operation (2–3 work shifts per day) for at least several days</t>
  </si>
  <si>
    <t>G2D-2</t>
  </si>
  <si>
    <t>Strategies for crisis communication with staff involved in emergency operations are developed</t>
  </si>
  <si>
    <t>G2D2.1</t>
  </si>
  <si>
    <t>Coordination mechanisms are established to ensure consistency of the information supplied by relevant stakeholders to responders</t>
  </si>
  <si>
    <t>G2D2.2</t>
  </si>
  <si>
    <t>Procedures for the communication to responders of crisis information are established</t>
  </si>
  <si>
    <t>G2D2.3</t>
  </si>
  <si>
    <t>Information on generic risks and personal protective equipment for responders involved in emergency operations has been prepared and is regularly updated and disseminated</t>
  </si>
  <si>
    <t>G2E</t>
  </si>
  <si>
    <t>Ensure rapid response and delivery of services during emergencies</t>
  </si>
  <si>
    <t>G2E-1</t>
  </si>
  <si>
    <t>Rapid Response Teams are available</t>
  </si>
  <si>
    <t>G2E1.1</t>
  </si>
  <si>
    <t>SOPs and/or guidelines are available for the deployment of RRT members</t>
  </si>
  <si>
    <t>G2E1.2</t>
  </si>
  <si>
    <t>Multidisciplinary RRT can be deployed within 48 hrs from the first report of an urgent event (response to some hazards may require a more timely response)</t>
  </si>
  <si>
    <t>G2E1.3</t>
  </si>
  <si>
    <t>Surge staff, to maintain response 24 hours a day/7 days a week, can be assured during emergencies</t>
  </si>
  <si>
    <t>G2E1.4</t>
  </si>
  <si>
    <t>Evaluations of response, including timeliness and quality of response, are systematically carried out</t>
  </si>
  <si>
    <t>G2E-2</t>
  </si>
  <si>
    <t>Planning includes prehospital medical operations response</t>
  </si>
  <si>
    <t>G2E2.1</t>
  </si>
  <si>
    <t>Roles of Emergency Medical Services and primary healthcare staff during emergencies are defined</t>
  </si>
  <si>
    <t>G2E2.2</t>
  </si>
  <si>
    <t>A standardized triage system and patient safety measures (e.g. matching the patient with wrist bands, triage cards, etc.) are established</t>
  </si>
  <si>
    <t>G2E2.3</t>
  </si>
  <si>
    <t>Procedures and guidelines for prehospital handling of patients with diseases with epidemic potential and victims of CBRN incidents are developed</t>
  </si>
  <si>
    <t>G2E2.4</t>
  </si>
  <si>
    <t>Prehospital medical operations staff are trained in emergency management and use of personal protective measures</t>
  </si>
  <si>
    <t>G2E-3</t>
  </si>
  <si>
    <t>Planning includes hospital response and recovery</t>
  </si>
  <si>
    <t>G2E3.1</t>
  </si>
  <si>
    <t>Plan for emergency response and recovery is a requirement for hospital accreditation</t>
  </si>
  <si>
    <t>G2E3.2</t>
  </si>
  <si>
    <t>Plans are in accordance with national policy and have been reviewed, exercised, revised and updated in the last year</t>
  </si>
  <si>
    <t>G2E3.3</t>
  </si>
  <si>
    <t>Procedures and guidelines for hospital handling of patients with diseases with epidemic potential and victims of CBRN incidents are developed</t>
  </si>
  <si>
    <t>G2E3.4</t>
  </si>
  <si>
    <t>Hospital staff are trained in emergency management and use of personal protective equipment</t>
  </si>
  <si>
    <t>G2E-4</t>
  </si>
  <si>
    <t>Continuous delivery of essential health and hospital services is ensured during emergencies</t>
  </si>
  <si>
    <t>G2E4.1</t>
  </si>
  <si>
    <t>Healthcare facilities have developed SOPs for ensuring the continuous delivery of essential services (e.g. maternity and newborn care, trauma wards, patients in dialysis, etc.) in a timely and 24 hour manner, including over a prolonged period</t>
  </si>
  <si>
    <t>G2E4.2</t>
  </si>
  <si>
    <t>Capacity for setting up special immunization or other preventive programme to meet specific needs is available</t>
  </si>
  <si>
    <t>G2E4.3</t>
  </si>
  <si>
    <t>Mobile teams that operate outside the existing health facilities could be deployed in case of an emergency</t>
  </si>
  <si>
    <t>G2E-5</t>
  </si>
  <si>
    <t>Planning includes a surge capacity programme</t>
  </si>
  <si>
    <t>G2E5.1</t>
  </si>
  <si>
    <t>Mechanisms for the rapid mobilization of additional resources (staff, equipment and materials) are established</t>
  </si>
  <si>
    <t>G2E5.2</t>
  </si>
  <si>
    <t>Emergency psychosocial support teams are constituted and are operational at a national, regional and/or local level</t>
  </si>
  <si>
    <t>G2E5.3</t>
  </si>
  <si>
    <t>Adequacy of surge capacity to respond to emergencies has been tested through an exercise or actual event</t>
  </si>
  <si>
    <t>G2E-6</t>
  </si>
  <si>
    <t>Planning includes capacity for mass-casualty, mass-fatality and missing persons management</t>
  </si>
  <si>
    <t>G2E6.1</t>
  </si>
  <si>
    <t>Prehospital emergency-response capacity for dispatch, on-site management, transportation and evacuation are adaptable to mass-casualty incidents and other similar crises</t>
  </si>
  <si>
    <t>G2E6.2</t>
  </si>
  <si>
    <t>Hospital emergency-preparedness programme for mass-casualty management is implemented, and resources and staff are available</t>
  </si>
  <si>
    <t>G2E6.3</t>
  </si>
  <si>
    <t>Guidelines for management on large numbers of fatalities are developed and take account of religious and other cultural funeral practices</t>
  </si>
  <si>
    <t>G2E6.4</t>
  </si>
  <si>
    <t>Guidelines includes post-mortem care and informing pathology departments and clinical laboratories on submitting specimens in case of deaths caused by epidemic potential diseases</t>
  </si>
  <si>
    <t>G2F</t>
  </si>
  <si>
    <t>Ensure the availability of resources and technical supporting services during emergencies</t>
  </si>
  <si>
    <t>G2F-1</t>
  </si>
  <si>
    <t>Planning includes management of stockpiles</t>
  </si>
  <si>
    <t>G2F1.1</t>
  </si>
  <si>
    <t>Stockpiles (critical stock levels) are accessible for responding to priority biological, chemical, radiological events and other emergencies</t>
  </si>
  <si>
    <t>G2F1.2</t>
  </si>
  <si>
    <t>The country participates in EU common procedures for the joint procurement of medical and pharmaceutical equipment, products and supplies (particularly pandemic vaccines)</t>
  </si>
  <si>
    <t>G2F-2</t>
  </si>
  <si>
    <t>Medical equipment and pharmaceutical and laboratory services and supplies are available</t>
  </si>
  <si>
    <t>G2F2.1</t>
  </si>
  <si>
    <t>Essential medical equipment and pharmaceutical and laboratory supplies for emergency operations, determined on the basis of risk assessments, are available in sufficient quantities</t>
  </si>
  <si>
    <t>G2F2.2</t>
  </si>
  <si>
    <t xml:space="preserve">Mechanisms for the continuity of pharmaceutical and laboratory services during an emergency are developed </t>
  </si>
  <si>
    <t>G2F2.3</t>
  </si>
  <si>
    <t>A system is in place, including cold chain, for the distribution of medical equipment and pharmaceutical and laboratory supplies in the event of an emergency</t>
  </si>
  <si>
    <t>G2F2.4</t>
  </si>
  <si>
    <t>Procedures for the exceptional procurement of medical equipment and and pharmaceutical and laboratory supplies that are not on the list of basic ones are developed</t>
  </si>
  <si>
    <t>G2F-3</t>
  </si>
  <si>
    <t>Laboratory services to test for priority health risks are operative</t>
  </si>
  <si>
    <t>G2F3.1</t>
  </si>
  <si>
    <t>National laboratory quality standards/guidelines are available</t>
  </si>
  <si>
    <t>G2F3.2</t>
  </si>
  <si>
    <t>The country has access to international networks to meet diagnostic and confirmatory laboratory requirements, and support outbreak investigations, for emergencies</t>
  </si>
  <si>
    <t>G2F3.3</t>
  </si>
  <si>
    <t>An up to date inventory of public and private laboratories with relevant diagnostic capacity is available</t>
  </si>
  <si>
    <t>G2F3.4</t>
  </si>
  <si>
    <t>National reference laboratories are accredited to international (ISO 9001, ISO 17025, ISO 15189, WHO polio, measles, etc.) or to national standards adapted from international standards</t>
  </si>
  <si>
    <t>G2F3.5</t>
  </si>
  <si>
    <t>Regulations, policies or strategies for laboratory biosafety are in place (including protection of workers and management of hazardous substances)</t>
  </si>
  <si>
    <t>G2F3.6</t>
  </si>
  <si>
    <t>A process is in place to guide and update biosafety regulations, procedures and practice, including for decontamination and management of infectious waste</t>
  </si>
  <si>
    <t>G2F-4</t>
  </si>
  <si>
    <t>Temporary health facilities and home-care services are available</t>
  </si>
  <si>
    <t>G2F4.1</t>
  </si>
  <si>
    <t>Guidelines and procedures for the establishment of temporary health facilities and for home-care services are developed</t>
  </si>
  <si>
    <t>G2F4.2</t>
  </si>
  <si>
    <t xml:space="preserve">Adequate resources for establishing temporary basic health facilities and home-care services are available </t>
  </si>
  <si>
    <t>Objectives</t>
  </si>
  <si>
    <t>Key performance indicators</t>
  </si>
  <si>
    <t>Performace measures</t>
  </si>
  <si>
    <t>N</t>
  </si>
  <si>
    <t>G3A</t>
  </si>
  <si>
    <t>Enhance the ability to manage recovery and to evaluate response</t>
  </si>
  <si>
    <t>G3A-1</t>
  </si>
  <si>
    <t>Procedures for the transition from response to normal functioning and to recovery activities are pre-defined</t>
  </si>
  <si>
    <t>A1.1</t>
  </si>
  <si>
    <t>SOPs for deactivation, demobilization and return to normal activities and to transfer coordination and accountability for recovery-related activities are developed</t>
  </si>
  <si>
    <t>A1.2</t>
  </si>
  <si>
    <t>There are documented arrangements for communicating the transition from response to normal functioning and to recovery to staff, relevant stakeholders and the public, including pre-formed key messages</t>
  </si>
  <si>
    <t>A1.3</t>
  </si>
  <si>
    <t>Processes and procedures for establishing a multisectoral Recovery Task Force (or equivalent) are developed</t>
  </si>
  <si>
    <t>G3A-2</t>
  </si>
  <si>
    <t>Impact assessments are conducted after emergencies</t>
  </si>
  <si>
    <t>A2.1</t>
  </si>
  <si>
    <t>There is a process for conducting post-event impact assessments (defining individual and community losses and needs, support and resource requirements, etc.)</t>
  </si>
  <si>
    <t>A2.2</t>
  </si>
  <si>
    <t>Effective post-event surveillance, including monitoring of adverse events of countermeasures applied, is planned in order to prevent damages to health from secondary causes</t>
  </si>
  <si>
    <t>A2.3</t>
  </si>
  <si>
    <t>There is a process for assessing and coordinating post-event status of essential health and hospital services and utilities</t>
  </si>
  <si>
    <t>A2.4</t>
  </si>
  <si>
    <t>There is a process for estimating emergency economic impact (losses)</t>
  </si>
  <si>
    <t>G3A-3</t>
  </si>
  <si>
    <t>Processes for learning from emergencies are implemented</t>
  </si>
  <si>
    <t>A3.1</t>
  </si>
  <si>
    <t>After action reports and evaluations are conducted following emergencies (of the response to and recovery from the event, and of the effectiveness of the plans)</t>
  </si>
  <si>
    <t>A3.2</t>
  </si>
  <si>
    <t>Corrective actions, including professional development needs, are identified and implemented following emergencies</t>
  </si>
  <si>
    <t>G3B</t>
  </si>
  <si>
    <t>Improve development and implementation of emergency-management research</t>
  </si>
  <si>
    <t>G3B-1</t>
  </si>
  <si>
    <t>Emergency-management research is funded and applied</t>
  </si>
  <si>
    <t>B1.1</t>
  </si>
  <si>
    <t>Specific budget is allocated for emergency management research</t>
  </si>
  <si>
    <t>B1.2</t>
  </si>
  <si>
    <t>Emergency management research is undertaken where gaps in knowledge exist</t>
  </si>
  <si>
    <t>B1.3</t>
  </si>
  <si>
    <t>The country actively distributes new emergency management knowledge to relevant stakeholders</t>
  </si>
  <si>
    <t>B1.4</t>
  </si>
  <si>
    <t>The country has an 'evidence-based' approach to emergency management (i.e. update preparedness plans and programmes according to new national or international evidence)</t>
  </si>
  <si>
    <t>*Answers</t>
  </si>
  <si>
    <t>Score</t>
  </si>
  <si>
    <t>Scale</t>
  </si>
  <si>
    <t>Achievement scale</t>
  </si>
  <si>
    <t>Arrangements scale</t>
  </si>
  <si>
    <t>Enablers &amp;</t>
  </si>
  <si>
    <t>Objectives</t>
  </si>
  <si>
    <t>Indicators</t>
  </si>
  <si>
    <t>Measures</t>
  </si>
  <si>
    <t>NO (0%)</t>
  </si>
  <si>
    <t>Never</t>
  </si>
  <si>
    <t>Not achieved, no progress, no sign of forward action</t>
  </si>
  <si>
    <t>No arrangements in place</t>
  </si>
  <si>
    <t>Goals</t>
  </si>
  <si>
    <t>Sometimes</t>
  </si>
  <si>
    <t>Some progress, but without systematic policy and/or organizational commitment</t>
  </si>
  <si>
    <t>Some work completed but requires further work to develop, test, verify and/or embed in the organization</t>
  </si>
  <si>
    <t>Often</t>
  </si>
  <si>
    <t>Organizational commitment attained or considerable progress made, but achievements are not yet comprehensive of needs or requirements</t>
  </si>
  <si>
    <t>Informal and/or untested arrangements in place, but with a high degree of confidence they will be effective, OR, formal and/or tested arrangements but with further work identified as needed</t>
  </si>
  <si>
    <t>YES (100%)</t>
  </si>
  <si>
    <t>Always</t>
  </si>
  <si>
    <t>Comprehensive achievement with sustained commitment and capacities at all levels</t>
  </si>
  <si>
    <t>Formalized arrangements, tested, effective, reliable, and embedded within the organization</t>
  </si>
  <si>
    <t>Pre-event: RISK MANAGEMENT (GOAL 1)</t>
  </si>
  <si>
    <t>Event: EMERGENCY MANAGEMENT (GOAL 2)</t>
  </si>
  <si>
    <r>
      <t>Post-event</t>
    </r>
    <r>
      <rPr>
        <i/>
        <sz val="11"/>
        <color rgb="FF000000"/>
        <rFont val="Calibri"/>
        <family val="2"/>
      </rPr>
      <t>:</t>
    </r>
    <r>
      <rPr>
        <sz val="11"/>
        <color rgb="FF000000"/>
        <rFont val="Calibri"/>
        <family val="2"/>
      </rPr>
      <t xml:space="preserve"> RECOVERY MANAGEMENT (GOAL 3)</t>
    </r>
  </si>
  <si>
    <t>**Scoring</t>
  </si>
  <si>
    <t>SCORE</t>
  </si>
  <si>
    <t>The 'raw' score, in percentage, for this objective/goal, considering NA/NK</t>
  </si>
  <si>
    <t>Weight Ratio</t>
  </si>
  <si>
    <t>The weighting given to this objective/goal - before scoring has taken place</t>
  </si>
  <si>
    <t>Weight</t>
  </si>
  <si>
    <t>The weighting given to this objective/goal - after scoring, and taking any N/A answers/sections into account</t>
  </si>
  <si>
    <t>Weight Score</t>
  </si>
  <si>
    <t>The weighted score (that will contribute to any higher level scoring) - score x weight</t>
  </si>
  <si>
    <t>Key</t>
  </si>
  <si>
    <t>90-100%</t>
  </si>
  <si>
    <t>Mature</t>
  </si>
  <si>
    <t>80-100%</t>
  </si>
  <si>
    <t>60-80%</t>
  </si>
  <si>
    <t>Advancing</t>
  </si>
  <si>
    <t>40-60%</t>
  </si>
  <si>
    <t>Developing</t>
  </si>
  <si>
    <t>20-40%</t>
  </si>
  <si>
    <t>0-20%</t>
  </si>
  <si>
    <t>Unsatisfactory</t>
  </si>
  <si>
    <t>WHO (2016). Joint External Evaluation Tool: International Health Regulations (2005). Geneva: World Health Organization.</t>
  </si>
  <si>
    <t>WHO (2012). Key changes to pandemic plans by Member States of the WHO European Region based on lessons learnt from the 2009 pandemic. Copenhagen: World Health Organization.</t>
  </si>
  <si>
    <t>CDC. (2011). Public health preparedness capabilities: National standards for state and local planning. Atlanta, GA: Centers for Disease Control and Prevention.</t>
  </si>
  <si>
    <t>ECDC (2016). Zika virus disease epidemic: Preparedness planning guide for diseases transmitted by Aedes aegypti and Aedes albopictus. Stockholm: European Centre for Disease Prevention and Control.</t>
  </si>
  <si>
    <t>ECDC (2016). Handbook on using the ECDC preparedness checklist tool to strengthen preparedness against communicable disease outbreaks at migrant reception/detention centres. Stockholm: European Centre for Disease Prevention and Control.</t>
  </si>
  <si>
    <t>ECDC (2016). Assessing communicable disease control and prevention in EU enlargement countries. Stockholm: European Centre for Disease Prevention and Control.</t>
  </si>
  <si>
    <t>WHO (2010). Joint European Pandemic Preparedness Self-Assessment Indicators. Copenhagen: World Health Organization Regional Office for Europe.</t>
  </si>
  <si>
    <t>WHO (2015). Ebola virus disease: consolidated preparedness checklist. Geneva: World Health Organization.</t>
  </si>
  <si>
    <t>WHO (2016). Joint External Evaluation Tool: International Health Regulations (2005). Geneva: World Health Organization.</t>
  </si>
  <si>
    <t>WHO (2016). Joint External Evaluation Tool: International Health Regulations (2005). Geneva: World Health Organization.</t>
  </si>
  <si>
    <t>WHO (2010). Recommendations for Good Practice in Pandemic Preparedness - identified through evaluation of the response to pandemic (H1N1) 2009. Copenhagen: World Health Organization.</t>
  </si>
  <si>
    <t>WHO (2010). Recommendations for Good Practice in Pandemic Preparedness - identified through evaluation of the response to pandemic (H1N1) 2009. Copenhagen: World Health Organization.</t>
  </si>
  <si>
    <t>CDC. (2011). Public health preparedness capabilities: National standards for state and local planning. Atlanta, GA: Centers for Disease Control and Prevention.</t>
  </si>
  <si>
    <t>WHO (2016). Joint External Evaluation Tool: International Health Regulations (2005). Geneva: World Health Organization.</t>
  </si>
  <si>
    <t>WHO (2016). Joint External Evaluation Tool: International Health Regulations (2005). Geneva: World Health Organization.</t>
  </si>
  <si>
    <t>ECDC (2016). Handbook on using the ECDC preparedness checklist tool to strengthen preparedness against communicable disease outbreaks at migrant reception/detention centres. Stockholm: European Centre for Disease Prevention and Control.</t>
  </si>
  <si>
    <t>ECDC (2015). Ebola emergency preparedness in EU Member States. Conclusions from peer-review visits to Belgium, Portugal and Romania. Stockholm: European Centre for Disease Prevention and Control.</t>
  </si>
  <si>
    <t>Department of Health (2011). UK Influenza Pandemic Preparedness Strategy 2011. London: Department of Health, Social Services and Public Safety.</t>
  </si>
  <si>
    <t>WHO (2015). Development, monitoring and evaluation of functional core capacity for implementing the International Health Regulations (2005): Concept note. World Health Organization.</t>
  </si>
  <si>
    <t>ECDC (2015). Ebola emergency preparedness in EU Member States. Conclusions from peer-review visits to Belgium, Portugal and Romania. Stockholm: European Centre for Disease Prevention and Control.</t>
  </si>
  <si>
    <t>WHO (2016). Joint External Evaluation Tool: International Health Regulations (2005). Geneva: World Health Organization.</t>
  </si>
  <si>
    <t>CDC. (2011). Public health preparedness capabilities: National standards for state and local planning. Atlanta, GA: Centers for Disease Control and Prevention.</t>
  </si>
  <si>
    <t>WHO (2010). Joint European Pandemic Preparedness Self-Assessment Indicators. Copenhagen: World Health Organization Regional Office for Europe.</t>
  </si>
  <si>
    <t>WHO (2015). Ebola virus disease: consolidated preparedness checklist. Geneva: World Health Organization.</t>
  </si>
  <si>
    <t>Department of Health (2011). UK Influenza Pandemic Preparedness Strategy 2011. London: Department of Health, Social Services and Public Safety.</t>
  </si>
  <si>
    <t>Department of Health (2011). UK Influenza Pandemic Preparedness Strategy 2011. London: Department of Health, Social Services and Public Safety.</t>
  </si>
  <si>
    <t>WHO (2013). IHR Core Capacity Monitoring Framework: Checklist and Indicators for Monitoring Progress in the Development of IHR Core Capacities in States Parties. World Health Orgainzation.</t>
  </si>
  <si>
    <t>ECDC (2016). Zika virus disease epidemic: Preparedness planning guide for diseases transmitted by Aedes aegypti and Aedes albopictus. Stockholm: European Centre for Disease Prevention and Control.</t>
  </si>
  <si>
    <t>ECDC (2016). Zika virus disease epidemic: Preparedness planning guide for diseases transmitted by Aedes aegypti and Aedes albopictus. Stockholm: European Centre for Disease Prevention and Control.</t>
  </si>
  <si>
    <t>Ministero della Salute (2006). National Plan for preparedness and response to an influenza pandemic. Italy: Ministero della Salute.</t>
  </si>
  <si>
    <t>Department of Health (2011). UK Influenza Pandemic Preparedness Strategy 2011. London: Department of Health, Social Services and Public Safety.</t>
  </si>
  <si>
    <t>WHO. (2013). IHR core capacity monitoring framework: Checklist and indicators for monitoring progress in the development of IHR core capacities in states parties. Geneva: World Health Organization.</t>
  </si>
  <si>
    <t>WHO (2016). Joint External Evaluation Tool: International Health Regulations (2005). Geneva: World Health Organization.</t>
  </si>
  <si>
    <t>WHO (2015). Development, monitoring and evaluation of functional core capacity for implementing the International Health Regulations (2005): Concept note. World Health Organization.</t>
  </si>
  <si>
    <t>ECDC. (2016). Technical document: Zika virus disease: Preparedness planning guide for diseases transmitted by Ae. aegypti and Ae. albopictus. Stockholm: European Centre for Disease Prevention and Control.</t>
  </si>
  <si>
    <t>ECDC. (2016). Technical document: Zika virus disease: Preparedness planning guide for diseases transmitted by Ae. aegypti and Ae. albopictus. Stockholm: European Centre for Disease Prevention and Control.</t>
  </si>
  <si>
    <t>Department of Health. (2011). UK Influenza Pandemic Preparedness Strategy 2011. London: Department of Health, Social Services and Public Safety.</t>
  </si>
  <si>
    <t>ECDC. (2014). Handbook on simulation exercises in EU public health settings - How to develop simulation exercises within the framework of public health response to communicable diseases. Stockholm: European Centre for Disease Prevention and Control.</t>
  </si>
  <si>
    <t>ECDC. (2014). Handbook on simulation exercises in EU public health settings - How to develop simulation exercises within the framework of public health response to communicable diseases. Stockholm: European Centre for Disease Prevention and Control.</t>
  </si>
  <si>
    <t>ECDC. (2014). Handbook on simulation exercises in EU public health settings - How to develop simulation exercises within the framework of public health response to communicable diseases. Stockholm: European Centre for Disease Prevention and Control.</t>
  </si>
  <si>
    <t>ECDC. (2014). Handbook on simulation exercises in EU public health settings - How to develop simulation exercises within the framework of public health response to communicable diseases. Stockholm: European Centre for Disease Prevention and Control.</t>
  </si>
  <si>
    <t>WHO. (2015). Concept note: Development, monitoring and evaluation of functional core capacity for implementing the International Health Regulations (2005). Geneva: World Health Organization.</t>
  </si>
  <si>
    <t>ECDC. (2014). Handbook on simulation exercises in EU public health settings - How to develop simulation exercises within the framework of public health response to communicable diseases. Stockholm: European Centre for Disease Prevention and Control.</t>
  </si>
  <si>
    <t xml:space="preserve">WHO. (2013). IHR core capacity monitoring framework: Checklist and indicators for monitoring progress in the development of IHR core capacities in states parties. Geneva: World Health Organization.
WHO. (2016). IHR core capacity monitoring framework: questionnaire for monitoring progress in the implementation of IHR core capacities in states parties. Geneva: World Health Organization.
</t>
  </si>
  <si>
    <t xml:space="preserve">WHO. (2013). IHR core capacity monitoring framework: Checklist and indicators for monitoring progress in the development of IHR core capacities in states parties. Geneva: World Health Organization.                            WHO. (2015). Ebola virus disease: consolidated preparedness checklist. Geneva: World Health Organization.
</t>
  </si>
  <si>
    <t>ECDC. (2016). Technical document: Zika virus disease: Preparedness planning guide for diseases transmitted by Ae. aegypti and Ae. albopictus. Stockholm: European Centre for Disease Prevention and Control.          WHO. (2015). Ebola virus disease: consolidated preparedness checklist. Geneva: World Health Organization.</t>
  </si>
  <si>
    <t>WHO. (2016). Joint External Evaluation Tool: International Health Regulations (2005). Geneva: World Health Organization.</t>
  </si>
  <si>
    <t>WHO. (2013). IHR core capacity monitoring framework: Checklist and indicators for monitoring progress in the development of IHR core capacities in states parties. Geneva: World Health Organization.</t>
  </si>
  <si>
    <t>ECDC. (2016). Technical document: Zika virus disease: Preparedness planning guide for diseases transmitted by Ae. aegypti and Ae. albopictus. Stockholm: European Centre for Disease Prevention and Control.</t>
  </si>
  <si>
    <t>Ministero della Salute. (2006). National Plan for preparedness and response to an influenza pandemic. Italy: Ministero della Salute.</t>
  </si>
  <si>
    <t>ECDC. (2016). Technical document: Zika virus disease: Preparedness planning guide for diseases transmitted by Ae. aegypti and Ae. albopictus. Stockholm: European Centre for Disease Prevention and Control.</t>
  </si>
  <si>
    <t>ECDC. (2016). Technical document: Zika virus disease: Preparedness planning guide for diseases transmitted by Ae. aegypti and Ae. albopictus. Stockholm: European Centre for Disease Prevention and Control.</t>
  </si>
  <si>
    <t>ECDC. (2016). Technical document: Zika virus disease: Preparedness planning guide for diseases transmitted by Ae. aegypti and Ae. albopictus. Stockholm: European Centre for Disease Prevention and Control.</t>
  </si>
  <si>
    <t>ECDC. (2016). Technical document: Zika virus disease: Preparedness planning guide for diseases transmitted by Ae. aegypti and Ae. albopictus. Stockholm: European Centre for Disease Prevention and Control.</t>
  </si>
  <si>
    <t>ECDC. (2015). Technical report: Preparedness planning for respiratory viruses in EU Member States. Three case studies on MERS preparedness in the EU. Stockholm: European Centre for Disease Prevention and Control.</t>
  </si>
  <si>
    <t>ECDC. (2016). Technical report: Assessing communicable disease control and prevention in EU enlargement countries - Disease surveillance, preparedness and response, health governance and public health capacity development. Stockholm: European Centre for Disease Prevention and Control.</t>
  </si>
  <si>
    <t>ECDC. (2016). Technical document: Zika virus disease: Preparedness planning guide for diseases transmitted by Ae. aegypti and Ae. albopictus. Stockholm: European Centre for Disease Prevention and Control.</t>
  </si>
  <si>
    <t>ECDC. (2016). Technical document: Zika virus disease: Preparedness planning guide for diseases transmitted by Ae. aegypti and Ae. albopictus. Stockholm: European Centre for Disease Prevention and Control.</t>
  </si>
  <si>
    <t>WHO. (2016). Joint External Evaluation Tool: International Health Regulations (2005). Geneva: World Health Organization.</t>
  </si>
  <si>
    <t>WHO. (2010). Joint European Pandemic Preparedness Self-Assessment Indicators. Stockholm: World Health Organization.</t>
  </si>
  <si>
    <t>ECDC. (2016). Technical document: Zika virus disease: Preparedness planning guide for diseases transmitted by Ae. aegypti and Ae. albopictus. Stockholm: European Centre for Disease Prevention and Control.</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</si>
  <si>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</si>
  <si>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</si>
  <si>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</si>
  <si>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</si>
  <si>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</si>
  <si>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</si>
  <si>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Department of Health. (2011). UK Influenza Pandemic Preparedness Strategy 2011. London: Department of Health, Social Services and Public Safety.</t>
  </si>
  <si>
    <t>Department of Health. (2011). UK Influenza Pandemic Preparedness Strategy 2011. London: Department of Health, Social Services and Public Safety.</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</si>
  <si>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</si>
  <si>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</si>
  <si>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</si>
  <si>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</si>
  <si>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</si>
  <si>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</si>
  <si>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</si>
  <si>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Department of Health. (2011). UK Influenza Pandemic Preparedness Strategy 2011. London: Department of Health, Social Services and Public Safety.</t>
  </si>
  <si>
    <t>WHO (2013). IHR Core Capacity Monitoring Framework: Checklist and Indicators for Monitoring Progress in the Development of IHR Core Capacities in States Parties. World Health Orgainzation.</t>
  </si>
  <si>
    <t>ECDC (2016). Zika virus disease epidemic: Preparedness planning guide for diseases transmitted by Aedes aegypti and Aedes albopictus. Stockholm: European Centre for Disease Prevention and Control.</t>
  </si>
  <si>
    <t>WHO (2016). Joint External Evaluation Tool: International Health Regulations (2005). Geneva: World Health Organization.</t>
  </si>
  <si>
    <t>WHO (2013). IHR Core Capacity Monitoring Framework: Checklist and Indicators for Monitoring Progress in the Development of IHR Core Capacities in States Parties. World Health Orgainzation.</t>
  </si>
  <si>
    <t>WHO. (2016). Joint External Evaluation Tool: International Health Regulations (2005). Geneva: World Health Organization.</t>
  </si>
  <si>
    <t>WHO. (2016). Joint External Evaluation Tool: International Health Regulations (2005). Geneva: World Health Organization.                                                           Department of Health. (2011). UK Influenza Pandemic Preparedness Strategy 2011. London: Department of Health, Social Services and Public Safety.</t>
  </si>
  <si>
    <t>WHO. (2010). Recommendations for Good Practice in Pandemic Preparedness - identified through evaluation of the response to pandemic (H1N1) 2009. Copenhagen: World Health Organization.</t>
  </si>
  <si>
    <t>WHO. (2010). Recommendations for Good Practice in Pandemic Preparedness - identified through evaluation of the response to pandemic (H1N1) 2009. Copenhagen: World Health Organization.</t>
  </si>
  <si>
    <t>CDC. (2011). Centers for Disease Control and Prevention, &amp;Public health preparedness capabilities: National standards for state and local planning. Atlanta, GA: Centers for Disease Control and Prevention.</t>
  </si>
  <si>
    <t>WHO. (2014). Ebola strategy: Ebola and Marburg virus disease epidemics: preparedness, alert, control, and evaluation. Geneva: World Health Organization.                                                                                                                                                WHO. (2015). Concept note: Development, monitoring and evaluation of functional core capacity for implementing the International Health Regulations (2005). Geneva: World Health Organization.                                                                                     WHO. (2013). Pandemic influenza risk management WHO interim guidance. Geneva: World Health Organization.</t>
  </si>
  <si>
    <t>ECDC. (2015). Technical report: Ebola emergency preparedness in EU Member States – Conclusions from peer-review visits to Belgium, Portugal and Romania. Stockholm: European Centre for Disease Prevention and Control.</t>
  </si>
  <si>
    <t>Department of Health. (2011). UK Influenza Pandemic Preparedness Strategy 2011. London: Department of Health, Social Services and Public Safety.</t>
  </si>
  <si>
    <t>WHO. (2010). Recommendations for Good Practice in Pandemic Preparedness - identified through evaluation of the response to pandemic (H1N1) 2009. Copenhagen: World Health Organization.</t>
  </si>
  <si>
    <t>WHO. (2016). IHR core capacity monitoring framework: questionnaire for monitoring progress in the implementation of IHR core capacities in states parties. Geneva: World Health Organization.</t>
  </si>
  <si>
    <t>CDC. (2011). Centers for Disease Control and Prevention, &amp;Public health preparedness capabilities: National standards for state and local planning. Atlanta, GA: Centers for Disease Control and Prevention.                                                     SGDSN. (2011). National influenza pandemic prevention and response plan. Paris: Secrétariat Général de la Défence et de la Sécurité Nationale.</t>
  </si>
  <si>
    <t>WHO. (2016). Joint External Evaluation Tool: International Health Regulations (2005). Geneva: World Health Organization.</t>
  </si>
  <si>
    <t>WHO. (2016). Joint External Evaluation Tool: International Health Regulations (2005). Geneva: World Health Organization.</t>
  </si>
  <si>
    <t>WHO. (2016). Joint External Evaluation Tool: International Health Regulations (2005). Geneva: World Health Organization.</t>
  </si>
  <si>
    <t>ECDC. (2016). Technical document: Zika virus disease: Preparedness planning guide for diseases transmitted by Ae. aegypti and Ae. albopictus. Stockholm: European Centre for Disease Prevention and Control.</t>
  </si>
  <si>
    <t>WHO. (2012). Rapid risk assessment of acute public health events. Geneva: WHO.</t>
  </si>
  <si>
    <t>SGDSN. (2011). National influenza pandemic prevention and response plan. Paris: Secrétariat Général de la Défence et de la Sécurité Nationale.</t>
  </si>
  <si>
    <t>SGDSN. (2011). National influenza pandemic prevention and response plan. Paris: Secrétariat Général de la Défence et de la Sécurité Nationale.</t>
  </si>
  <si>
    <t>Department of Health. (2011). UK Influenza Pandemic Preparedness Strategy 2011. London: Department of Health, Social Services and Public Safety.</t>
  </si>
  <si>
    <t>WHO. (2010). Joint European Pandemic Preparedness Self-Assessment Indicators. Stockholm: World Health Organization.</t>
  </si>
  <si>
    <t>ECDC. (2015). Technical report: Preparedness planning for respiratory viruses in EU Member States. Three case studies on MERS preparedness in the EU. Stockholm: European Centre for Disease Prevention and Control.</t>
  </si>
  <si>
    <t>WHO. (2015). Ebola virus disease: consolidated preparedness checklist. Geneva: World Health Organization.</t>
  </si>
  <si>
    <t>WHO. (2012). International Health Regulations coordination department activity report 2011. World Health Organization.</t>
  </si>
  <si>
    <t>Department of Health. (2011). UK Influenza Pandemic Preparedness Strategy 2011. London: Department of Health, Social Services and Public Safety.</t>
  </si>
  <si>
    <t>ECDC. (2015). Technical report: Preparedness planning for respiratory viruses in EU Member States. Three case studies on MERS preparedness in the EU. Stockholm: European Centre for Disease Prevention and Control.</t>
  </si>
  <si>
    <t>WHO. (2013). Pandemic influenza risk management WHO interim guidance. Geneva: World Health Organization.</t>
  </si>
  <si>
    <t>WHO. (2015). Ebola virus disease: consolidated preparedness checklist. Geneva: World Health Organization.</t>
  </si>
  <si>
    <t>Ministero della Salute (2006). National Plan for preparedness and response to an influenza pandemic. Italy: Ministero della Salute.</t>
  </si>
  <si>
    <t>ECDC. (2015). Technical report: Preparedness planning for respiratory viruses in EU Member States. Three case studies on MERS preparedness in the EU. Stockholm: European Centre for Disease Prevention and Control.</t>
  </si>
  <si>
    <t>ECDC. (2016). Technical document: Zika virus disease: Preparedness planning guide for diseases transmitted by Ae. aegypti and Ae. albopictus. Stockholm: European Centre for Disease Prevention and Control.</t>
  </si>
  <si>
    <t>WHO. (2013). Pandemic influenza risk management WHO interim guidance. Geneva: World Health Organization.</t>
  </si>
  <si>
    <t>WHO. (2016). Joint External Evaluation Tool: International Health Regulations (2005). Geneva: World Health Organization.</t>
  </si>
  <si>
    <t>WHO. (2016). Joint External Evaluation Tool: International Health Regulations (2005). Geneva: World Health Organization.</t>
  </si>
  <si>
    <t>WHO (2016). Joint External Evaluation Tool: International Health Regulations (2005). Geneva: World Health Organization.</t>
  </si>
  <si>
    <t>Department of Health (2011). UK Influenza Pandemic Preparedness Strategy 2011. London: Department of Health, Social Services and Public Safety.</t>
  </si>
  <si>
    <t>ECDC (2016). Zika virus disease epidemic: Preparedness planning guide for diseases transmitted by Aedes aegypti and Aedes albopictus. Stockholm: European Centre for Disease Prevention and Control.</t>
  </si>
  <si>
    <t>Department of Health (2011). UK Influenza Pandemic Preparedness Strategy 2011. London: Department of Health, Social Services and Public Safety.</t>
  </si>
  <si>
    <t>ECDC (2016). Zika virus disease epidemic: Preparedness planning guide for diseases transmitted by Aedes aegypti and Aedes albopictus. Stockholm: European Centre for Disease Prevention and Control.</t>
  </si>
  <si>
    <t>Department of Health (2011). UK Influenza Pandemic Preparedness Strategy 2011. London: Department of Health, Social Services and Public Safety.</t>
  </si>
  <si>
    <t>Ministero della Salute (2006). National Plan for preparedness and response to an influenza pandemic. Italy: Ministero della Salute.</t>
  </si>
  <si>
    <t>WHO (2013). IHR Core Capacity Monitoring Framework: Checklist and Indicators for Monitoring Progress in the Development of IHR Core Capacities in States Parties. World Health Orgainzation.</t>
  </si>
  <si>
    <t>ECDC. (2016). Technical document: Zika virus disease: Preparedness planning guide for diseases transmitted by Ae. aegypti and Ae. albopictus. Stockholm: European Centre for Disease Prevention and Control.</t>
  </si>
  <si>
    <t>WHO (2015). Development, monitoring and evaluation of functional core capacity for implementing the International Health Regulations (2005): Concept note. World Health Organization.</t>
  </si>
  <si>
    <t>ECDC. (2016). Technical document: Zika virus disease: Preparedness planning guide for diseases transmitted by Ae. aegypti and Ae. albopictus. Stockholm: European Centre for Disease Prevention and Control.</t>
  </si>
  <si>
    <t>WHO. (2015). Concept note: Development, monitoring and evaluation of functional core capacity for implementing the International Health Regulations (2005). Geneva: World Health Organization.</t>
  </si>
  <si>
    <t>WHO. (2015). Concept note: Development, monitoring and evaluation of functional core capacity for implementing the International Health Regulations (2005). Geneva: World Health Organization.</t>
  </si>
  <si>
    <t>WHO. (2015). Concept note: Development, monitoring and evaluation of functional core capacity for implementing the International Health Regulations (2005). Geneva: World Health Organization.</t>
  </si>
  <si>
    <t>ECDC. (2015). Technical report: Preparedness planning for respiratory viruses in EU Member States. Three case studies on MERS preparedness in the EU. Stockholm: European Centre for Disease Prevention and Control.</t>
  </si>
  <si>
    <t>ECDC. (2015). Technical report: Preparedness planning for respiratory viruses in EU Member States. Three case studies on MERS preparedness in the EU. Stockholm: European Centre for Disease Prevention and Control.         European Commission. (2011). Strategy for Generic Preparedness Planning. Technical guidance on generic preparedness planning for public health emergencies. Brussels: European Commission Health and Consumers Directorate-General.</t>
  </si>
  <si>
    <t>ECDC. (2015). Technical report: Preparedness planning for respiratory viruses in EU Member States. Three case studies on MERS preparedness in the EU. Stockholm: European Centre for Disease Prevention and Control.</t>
  </si>
  <si>
    <t>ECDC. (2015). Technical report: Preparedness planning for respiratory viruses in EU Member States. Three case studies on MERS preparedness in the EU. Stockholm: European Centre for Disease Prevention and Control.</t>
  </si>
  <si>
    <t>WHO. (2013). Pandemic influenza risk management WHO interim guidance. Geneva: World Health Organization.                                                                                         WHO. (2016). Joint External Evaluation Tool: International Health Regulations (2005). Geneva: World Health Organization.</t>
  </si>
  <si>
    <t>3 Kansallisen kansanterveydellistä hätätilannetta koskevan valmiussuunnitelman on laatinut ja sitä päivittää ja tukee esim. kansallinen toimivaltainen elin.</t>
  </si>
  <si>
    <t>A7: Opitun hyödyntäminen</t>
  </si>
  <si>
    <r>
      <t xml:space="preserve">Opitun </t>
    </r>
    <r>
      <rPr>
        <sz val="11"/>
        <color rgb="FF000000"/>
        <rFont val="Calibri"/>
        <family val="2"/>
      </rPr>
      <t>hyödyntäminen</t>
    </r>
  </si>
  <si>
    <t>Opitun hyödyntäminen</t>
  </si>
  <si>
    <t>Tapahtuman jälkiarvioinnissa tai harjoituksissa saatu oppi jaetaan kansainvälisen yhteisön kanssa.</t>
  </si>
  <si>
    <r>
      <t xml:space="preserve">Opitun </t>
    </r>
    <r>
      <rPr>
        <b/>
        <sz val="12"/>
        <color rgb="FFFFFFFF"/>
        <rFont val="Calibri"/>
        <family val="2"/>
      </rPr>
      <t>hyödyntäminen</t>
    </r>
  </si>
  <si>
    <t>Kansanterveydellisiin hätätilanteisiin varautumisen (PHEP) prosessi kattaa seitsemän yleisaluetta: 1. Tapahtumaa edeltävät valmistelut ja hallinto, 2. Resurssit: koulutettu työvoima, 3. Valmiuksien tukeminen: valvonta, 4. Valmiuksien tukeminen: riskinarviointi, 5. Tapahtumaan reagoinnin hallinta, 6. Tapahtuman jälkiarviointi ja 7. Opitun hyödyntäminen. PHEP-prosessissa korostetaan kansanterveydellisen hätätilan valmius- ja reagointijärjestelmän kolmea tärkeintä vaihetta (ennen tapahtumaa, tapahtuman aikana ja sen jälkeen).</t>
  </si>
  <si>
    <t>Vastuuviranomainen/vastuuviranomaiset:</t>
  </si>
  <si>
    <t>Vastaaja(t):</t>
  </si>
  <si>
    <t>Pisteet</t>
  </si>
  <si>
    <t>Valitse haluttu prosenttimäärä kirjoittamalla "1" vastaavaan sarakkeeseen</t>
  </si>
  <si>
    <t>Tapahtuman jälkiarvioinnissa tai harjoituksissa saatua oppia hyödynnetään valmius- ja reagointitoimien parantamiseen.</t>
  </si>
  <si>
    <t>Tapahtuman jälkiarvioinnissa tai harjoituksissa saatua oppia hyödynnetään kaikilla asiaankuuluvilla aloilla.</t>
  </si>
  <si>
    <t>Tapahtuman jälkiarvioinnissa tai harjoituksissa saatua oppia hyödynnetään toimintaohjelmien ja käytännön parantamiseen.</t>
  </si>
  <si>
    <t>1 Tapahtuman jälkiarvioinnissa tai harjoituksissa saatua oppia hyödynnetään valmius- ja reagointitoimien parantamiseen.</t>
  </si>
  <si>
    <t>2 Tapahtuman jälkiarvioinnissa tai harjoituksissa saatua oppia hyödynnetään kaikilla asiaankuuluvilla aloilla.</t>
  </si>
  <si>
    <t>3 Tapahtuman jälkiarvioinnissa tai harjoituksissa saatua oppia hyödynnetään toimintaohjelmien ja käytännön parantamiseen.</t>
  </si>
  <si>
    <t>Tapahtuman jälkiarvioinnissa tehdyn PHEP-järjestelmän vahvuuksien ja heikkouksien arvioinnin jälkeen nämä havainnot on muutettava teoiksi eli saatu oppi on hyödynnettävä.</t>
  </si>
  <si>
    <t>Valitse haluttu prosenttimäärä kirjoittamalla ”1” vastaavaan sarakkeeseen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</si>
</sst>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00" x14ac:knownFonts="1">
    <font>
      <sz val="11"/>
      <color indexed="8"/>
      <name val="Calibri"/>
      <family val="2"/>
      <scheme val="minor"/>
    </font>
    <font>
      <sz val="11"/>
      <color indexed="8"/>
      <name val="Calibri"/>
      <family val="2"/>
    </font>
    <font>
      <sz val="10"/>
      <name val="Calibri"/>
      <family val="2"/>
    </font>
    <font>
      <i/>
      <sz val="10"/>
      <name val="Arial"/>
      <family val="2"/>
    </font>
    <font>
      <sz val="14"/>
      <color indexed="9"/>
      <name val="Calibri"/>
      <family val="2"/>
    </font>
    <font>
      <sz val="10"/>
      <name val="Arial Narrow"/>
      <family val="2"/>
    </font>
    <font>
      <b/>
      <sz val="24"/>
      <color indexed="9"/>
      <name val="Tahoma"/>
      <family val="2"/>
    </font>
    <font>
      <b/>
      <sz val="20"/>
      <color indexed="9"/>
      <name val="Tahoma"/>
      <family val="2"/>
    </font>
    <font>
      <sz val="10"/>
      <color indexed="10"/>
      <name val="Calibri"/>
      <family val="2"/>
    </font>
    <font>
      <b/>
      <sz val="10"/>
      <color indexed="9"/>
      <name val="Calibri"/>
      <family val="2"/>
    </font>
    <font>
      <sz val="10"/>
      <color indexed="8"/>
      <name val="Verdana"/>
      <family val="2"/>
    </font>
    <font>
      <sz val="10"/>
      <color indexed="9"/>
      <name val="Calibri"/>
      <family val="2"/>
    </font>
    <font>
      <sz val="11"/>
      <color indexed="9"/>
      <name val="Calibri"/>
      <family val="2"/>
      <scheme val="minor"/>
    </font>
    <font>
      <b/>
      <sz val="11"/>
      <color indexed="9"/>
      <name val="Calibri"/>
      <family val="2"/>
      <scheme val="minor"/>
    </font>
    <font>
      <sz val="11"/>
      <color rgb="FF006100"/>
      <name val="Calibri"/>
      <family val="2"/>
      <scheme val="minor"/>
    </font>
    <font>
      <b/>
      <sz val="11"/>
      <color indexed="8"/>
      <name val="Calibri"/>
      <family val="2"/>
      <scheme val="minor"/>
    </font>
    <font>
      <sz val="11"/>
      <color indexed="10"/>
      <name val="Calibri"/>
      <family val="2"/>
      <scheme val="minor"/>
    </font>
    <font>
      <sz val="10"/>
      <name val="Calibri"/>
      <family val="2"/>
      <scheme val="minor"/>
    </font>
    <font>
      <b/>
      <sz val="10"/>
      <name val="Calibri"/>
      <family val="2"/>
      <scheme val="minor"/>
    </font>
    <font>
      <sz val="11"/>
      <name val="Calibri"/>
      <family val="2"/>
      <scheme val="minor"/>
    </font>
    <font>
      <b/>
      <sz val="10"/>
      <color indexed="8"/>
      <name val="Calibri"/>
      <family val="2"/>
      <scheme val="minor"/>
    </font>
    <font>
      <sz val="10"/>
      <color rgb="FF002060"/>
      <name val="Calibri"/>
      <family val="2"/>
      <scheme val="minor"/>
    </font>
    <font>
      <sz val="11"/>
      <color rgb="FF002060"/>
      <name val="Calibri"/>
      <family val="2"/>
      <scheme val="minor"/>
    </font>
    <font>
      <sz val="8"/>
      <color indexed="8"/>
      <name val="Calibri"/>
      <family val="2"/>
      <scheme val="minor"/>
    </font>
    <font>
      <sz val="10"/>
      <color indexed="8"/>
      <name val="Calibri"/>
      <family val="2"/>
      <scheme val="minor"/>
    </font>
    <font>
      <b/>
      <sz val="8"/>
      <name val="Calibri"/>
      <family val="2"/>
      <scheme val="minor"/>
    </font>
    <font>
      <sz val="8"/>
      <name val="Calibri"/>
      <family val="2"/>
      <scheme val="minor"/>
    </font>
    <font>
      <b/>
      <sz val="18"/>
      <color indexed="9"/>
      <name val="Calibri"/>
      <family val="2"/>
      <scheme val="minor"/>
    </font>
    <font>
      <b/>
      <i/>
      <sz val="10"/>
      <color indexed="9"/>
      <name val="Calibri"/>
      <family val="2"/>
      <scheme val="minor"/>
    </font>
    <font>
      <i/>
      <sz val="10"/>
      <color indexed="9"/>
      <name val="Calibri"/>
      <family val="2"/>
      <scheme val="minor"/>
    </font>
    <font>
      <i/>
      <sz val="10"/>
      <name val="Calibri"/>
      <family val="2"/>
      <scheme val="minor"/>
    </font>
    <font>
      <b/>
      <sz val="10"/>
      <color indexed="10"/>
      <name val="Calibri"/>
      <family val="2"/>
      <scheme val="minor"/>
    </font>
    <font>
      <b/>
      <u/>
      <sz val="10"/>
      <name val="Calibri"/>
      <family val="2"/>
      <scheme val="minor"/>
    </font>
    <font>
      <b/>
      <sz val="10"/>
      <color indexed="9"/>
      <name val="Calibri"/>
      <family val="2"/>
      <scheme val="minor"/>
    </font>
    <font>
      <i/>
      <sz val="10"/>
      <color indexed="8"/>
      <name val="Calibri"/>
      <family val="2"/>
      <scheme val="minor"/>
    </font>
    <font>
      <b/>
      <sz val="10"/>
      <color rgb="FF002060"/>
      <name val="Calibri"/>
      <family val="2"/>
      <scheme val="minor"/>
    </font>
    <font>
      <b/>
      <sz val="9"/>
      <color rgb="FF002060"/>
      <name val="Calibri"/>
      <family val="2"/>
      <scheme val="minor"/>
    </font>
    <font>
      <b/>
      <sz val="11"/>
      <name val="Calibri"/>
      <family val="2"/>
      <scheme val="minor"/>
    </font>
    <font>
      <b/>
      <sz val="12"/>
      <color rgb="FF002060"/>
      <name val="Calibri"/>
      <family val="2"/>
      <scheme val="minor"/>
    </font>
    <font>
      <b/>
      <sz val="12"/>
      <name val="Calibri"/>
      <family val="2"/>
      <scheme val="minor"/>
    </font>
    <font>
      <sz val="8"/>
      <color indexed="23"/>
      <name val="Calibri"/>
      <family val="2"/>
      <scheme val="minor"/>
    </font>
    <font>
      <sz val="10"/>
      <color theme="0" tint="-0.24988555558946501"/>
      <name val="Calibri"/>
      <family val="2"/>
    </font>
    <font>
      <sz val="10"/>
      <color indexed="10"/>
      <name val="Calibri"/>
      <family val="2"/>
      <scheme val="minor"/>
    </font>
    <font>
      <b/>
      <sz val="16"/>
      <color indexed="8"/>
      <name val="Calibri"/>
      <family val="2"/>
      <scheme val="minor"/>
    </font>
    <font>
      <b/>
      <sz val="14"/>
      <name val="Calibri"/>
      <family val="2"/>
      <scheme val="minor"/>
    </font>
    <font>
      <b/>
      <sz val="18"/>
      <name val="Calibri"/>
      <family val="2"/>
      <scheme val="minor"/>
    </font>
    <font>
      <b/>
      <sz val="22"/>
      <color theme="6" tint="-0.49989318521683401"/>
      <name val="Calibri"/>
      <family val="2"/>
      <scheme val="minor"/>
    </font>
    <font>
      <b/>
      <sz val="22"/>
      <color theme="6" tint="-0.49989318521683401"/>
      <name val="Calibri"/>
      <family val="2"/>
    </font>
    <font>
      <b/>
      <sz val="22"/>
      <color theme="6" tint="-0.49989318521683401"/>
      <name val="Verdana"/>
      <family val="2"/>
    </font>
    <font>
      <b/>
      <sz val="16"/>
      <color indexed="9"/>
      <name val="Calibri"/>
      <family val="2"/>
      <scheme val="minor"/>
    </font>
    <font>
      <sz val="10"/>
      <color indexed="9"/>
      <name val="Calibri"/>
      <family val="2"/>
      <scheme val="minor"/>
    </font>
    <font>
      <sz val="11"/>
      <color theme="1" tint="0.49989318521683401"/>
      <name val="Calibri"/>
      <family val="2"/>
      <scheme val="minor"/>
    </font>
    <font>
      <sz val="11"/>
      <color indexed="23"/>
      <name val="Calibri"/>
      <family val="2"/>
      <scheme val="minor"/>
    </font>
    <font>
      <sz val="10"/>
      <color indexed="23"/>
      <name val="Calibri"/>
      <family val="2"/>
      <scheme val="minor"/>
    </font>
    <font>
      <sz val="11"/>
      <color theme="6" tint="-0.49989318521683401"/>
      <name val="Calibri"/>
      <family val="2"/>
    </font>
    <font>
      <i/>
      <sz val="11"/>
      <name val="Calibri"/>
      <family val="2"/>
      <scheme val="minor"/>
    </font>
    <font>
      <sz val="11"/>
      <color theme="1" tint="0.34998626667073579"/>
      <name val="Calibri"/>
      <family val="2"/>
      <scheme val="minor"/>
    </font>
    <font>
      <sz val="11"/>
      <color theme="1" tint="0.34998626667073579"/>
      <name val="Calibri"/>
      <family val="2"/>
    </font>
    <font>
      <sz val="11"/>
      <color theme="6" tint="-0.49989318521683401"/>
      <name val="Calibri"/>
      <family val="2"/>
      <scheme val="minor"/>
    </font>
    <font>
      <sz val="10"/>
      <color theme="1" tint="0.34998626667073579"/>
      <name val="Verdana"/>
      <family val="2"/>
    </font>
    <font>
      <sz val="11"/>
      <color theme="1" tint="0.34998626667073579"/>
      <name val="Verdana"/>
      <family val="2"/>
    </font>
    <font>
      <b/>
      <sz val="14"/>
      <color indexed="9"/>
      <name val="Calibri"/>
      <family val="2"/>
      <scheme val="minor"/>
    </font>
    <font>
      <sz val="12"/>
      <name val="Calibri"/>
      <family val="2"/>
      <scheme val="minor"/>
    </font>
    <font>
      <b/>
      <sz val="12"/>
      <color indexed="9"/>
      <name val="Calibri"/>
      <family val="2"/>
      <scheme val="minor"/>
    </font>
    <font>
      <sz val="12"/>
      <color indexed="9"/>
      <name val="Calibri"/>
      <family val="2"/>
      <scheme val="minor"/>
    </font>
    <font>
      <sz val="16"/>
      <color indexed="9"/>
      <name val="Calibri"/>
      <family val="2"/>
      <scheme val="minor"/>
    </font>
    <font>
      <b/>
      <sz val="14"/>
      <color rgb="FF65B32E"/>
      <name val="Tahoma"/>
      <family val="2"/>
    </font>
    <font>
      <b/>
      <sz val="18"/>
      <color rgb="FF002060"/>
      <name val="Calibri"/>
      <family val="2"/>
      <scheme val="minor"/>
    </font>
    <font>
      <b/>
      <sz val="11"/>
      <color rgb="FF002060"/>
      <name val="Calibri"/>
      <family val="2"/>
      <scheme val="minor"/>
    </font>
    <font>
      <sz val="12"/>
      <color indexed="8"/>
      <name val="Calibri"/>
      <family val="2"/>
      <scheme val="minor"/>
    </font>
    <font>
      <sz val="14"/>
      <color indexed="9"/>
      <name val="Calibri"/>
      <family val="2"/>
      <scheme val="minor"/>
    </font>
    <font>
      <b/>
      <sz val="11"/>
      <color rgb="FF000000"/>
      <name val="Calibri"/>
      <family val="2"/>
    </font>
    <font>
      <sz val="10"/>
      <color rgb="FFFF0000"/>
      <name val="Calibri"/>
      <family val="2"/>
      <scheme val="minor"/>
    </font>
    <font>
      <sz val="11"/>
      <color rgb="FFFF0000"/>
      <name val="Calibri"/>
      <family val="2"/>
      <scheme val="minor"/>
    </font>
    <font>
      <sz val="10"/>
      <color rgb="FFFF0000"/>
      <name val="Calibri"/>
      <family val="2"/>
    </font>
    <font>
      <sz val="10"/>
      <color theme="1"/>
      <name val="Calibri"/>
      <family val="2"/>
    </font>
    <font>
      <sz val="11"/>
      <color indexed="8"/>
      <name val="Calibri"/>
      <family val="2"/>
      <scheme val="minor"/>
    </font>
    <font>
      <b/>
      <sz val="20"/>
      <color rgb="FFFFFFFF"/>
      <name val="Tahoma"/>
      <family val="2"/>
    </font>
    <font>
      <sz val="11"/>
      <color rgb="FF000000"/>
      <name val="Calibri"/>
      <family val="2"/>
    </font>
    <font>
      <b/>
      <sz val="14"/>
      <color rgb="FFFFFFFF"/>
      <name val="Calibri"/>
      <family val="2"/>
    </font>
    <font>
      <sz val="9"/>
      <color rgb="FFFFFFFF"/>
      <name val="Calibri"/>
      <family val="2"/>
    </font>
    <font>
      <b/>
      <sz val="12"/>
      <name val="Calibri"/>
      <family val="2"/>
    </font>
    <font>
      <sz val="12"/>
      <name val="Calibri"/>
      <family val="2"/>
    </font>
    <font>
      <b/>
      <sz val="12"/>
      <color rgb="FFFFFFFF"/>
      <name val="Calibri"/>
      <family val="2"/>
    </font>
    <font>
      <sz val="12"/>
      <color rgb="FFFFFFFF"/>
      <name val="Calibri"/>
      <family val="2"/>
    </font>
    <font>
      <b/>
      <sz val="18"/>
      <name val="Calibri"/>
      <family val="2"/>
    </font>
    <font>
      <b/>
      <sz val="16"/>
      <color rgb="FFFFFFFF"/>
      <name val="Calibri"/>
      <family val="2"/>
    </font>
    <font>
      <b/>
      <sz val="11"/>
      <color rgb="FFFFFFFF"/>
      <name val="Calibri"/>
      <family val="2"/>
    </font>
    <font>
      <b/>
      <sz val="14"/>
      <name val="Calibri"/>
      <family val="2"/>
    </font>
    <font>
      <sz val="11"/>
      <color rgb="FF9BBB59" tint="-0.49989318521683401"/>
      <name val="Calibri"/>
      <family val="2"/>
    </font>
    <font>
      <b/>
      <sz val="18"/>
      <color rgb="FFFFFFFF"/>
      <name val="Calibri"/>
      <family val="2"/>
    </font>
    <font>
      <b/>
      <sz val="10"/>
      <color rgb="FFFFFFFF"/>
      <name val="Calibri"/>
      <family val="2"/>
    </font>
    <font>
      <b/>
      <sz val="11"/>
      <name val="Calibri"/>
      <family val="2"/>
    </font>
    <font>
      <sz val="11"/>
      <name val="Calibri"/>
      <family val="2"/>
    </font>
    <font>
      <sz val="12"/>
      <color rgb="FF000000"/>
      <name val="Calibri"/>
      <family val="2"/>
    </font>
    <font>
      <b/>
      <sz val="16"/>
      <color rgb="FF000000"/>
      <name val="Calibri"/>
      <family val="2"/>
    </font>
    <font>
      <sz val="11"/>
      <color theme="1" tint="0.49989318521683401"/>
      <name val="Calibri"/>
      <family val="2"/>
    </font>
    <font>
      <i/>
      <sz val="11"/>
      <name val="Calibri"/>
      <family val="2"/>
    </font>
    <font>
      <i/>
      <sz val="11"/>
      <color rgb="FF000000"/>
      <name val="Calibri"/>
      <family val="2"/>
    </font>
    <font>
      <sz val="10"/>
      <color theme="1"/>
      <name val="Arial Narrow"/>
      <family val="2"/>
    </font>
  </fonts>
  <fills count="37">
    <fill>
      <patternFill patternType="none"/>
    </fill>
    <fill>
      <patternFill patternType="gray125"/>
    </fill>
    <fill>
      <patternFill patternType="solid">
        <fgColor rgb="FFC6EFCE"/>
        <bgColor indexed="64"/>
      </patternFill>
    </fill>
    <fill>
      <patternFill patternType="solid">
        <fgColor theme="6" tint="-0.24988555558946501"/>
        <bgColor indexed="64"/>
      </patternFill>
    </fill>
    <fill>
      <patternFill patternType="solid">
        <fgColor theme="6" tint="0.39997558519241921"/>
        <bgColor indexed="64"/>
      </patternFill>
    </fill>
    <fill>
      <patternFill patternType="solid">
        <fgColor theme="6" tint="0.79989013336588644"/>
        <bgColor indexed="64"/>
      </patternFill>
    </fill>
    <fill>
      <patternFill patternType="solid">
        <fgColor indexed="65"/>
        <bgColor indexed="64"/>
      </patternFill>
    </fill>
    <fill>
      <patternFill patternType="solid">
        <fgColor rgb="FF65B32E"/>
        <bgColor indexed="64"/>
      </patternFill>
    </fill>
    <fill>
      <patternFill patternType="solid">
        <fgColor indexed="9"/>
        <bgColor indexed="64"/>
      </patternFill>
    </fill>
    <fill>
      <patternFill patternType="solid">
        <fgColor theme="8" tint="0.79989013336588644"/>
        <bgColor indexed="64"/>
      </patternFill>
    </fill>
    <fill>
      <patternFill patternType="solid">
        <fgColor indexed="13"/>
        <bgColor indexed="64"/>
      </patternFill>
    </fill>
    <fill>
      <patternFill patternType="solid">
        <fgColor theme="0" tint="-0.24988555558946501"/>
        <bgColor indexed="64"/>
      </patternFill>
    </fill>
    <fill>
      <patternFill patternType="solid">
        <fgColor indexed="11"/>
        <bgColor indexed="64"/>
      </patternFill>
    </fill>
    <fill>
      <patternFill patternType="solid">
        <fgColor rgb="FF99FF33"/>
        <bgColor indexed="64"/>
      </patternFill>
    </fill>
    <fill>
      <patternFill patternType="solid">
        <fgColor indexed="51"/>
        <bgColor indexed="64"/>
      </patternFill>
    </fill>
    <fill>
      <patternFill patternType="solid">
        <fgColor indexed="53"/>
        <bgColor indexed="64"/>
      </patternFill>
    </fill>
    <fill>
      <patternFill patternType="solid">
        <fgColor indexed="10"/>
        <bgColor indexed="64"/>
      </patternFill>
    </fill>
    <fill>
      <patternFill patternType="solid">
        <fgColor indexed="22"/>
        <bgColor indexed="64"/>
      </patternFill>
    </fill>
    <fill>
      <patternFill patternType="solid">
        <fgColor theme="4" tint="-0.24988555558946501"/>
        <bgColor indexed="64"/>
      </patternFill>
    </fill>
    <fill>
      <patternFill patternType="solid">
        <fgColor theme="3"/>
        <bgColor indexed="64"/>
      </patternFill>
    </fill>
    <fill>
      <patternFill patternType="solid">
        <fgColor rgb="FF66FF33"/>
        <bgColor indexed="64"/>
      </patternFill>
    </fill>
    <fill>
      <patternFill patternType="solid">
        <fgColor theme="9"/>
        <bgColor indexed="64"/>
      </patternFill>
    </fill>
    <fill>
      <patternFill patternType="solid">
        <fgColor theme="8" tint="0.59990234076967686"/>
        <bgColor indexed="64"/>
      </patternFill>
    </fill>
    <fill>
      <patternFill patternType="solid">
        <fgColor theme="4" tint="0.79989013336588644"/>
        <bgColor indexed="64"/>
      </patternFill>
    </fill>
    <fill>
      <patternFill patternType="solid">
        <fgColor indexed="43"/>
        <bgColor indexed="64"/>
      </patternFill>
    </fill>
    <fill>
      <patternFill patternType="solid">
        <fgColor rgb="FFFFC000"/>
        <bgColor indexed="64"/>
      </patternFill>
    </fill>
    <fill>
      <patternFill patternType="solid">
        <fgColor theme="0" tint="-4.9897762993255407E-2"/>
        <bgColor indexed="64"/>
      </patternFill>
    </fill>
    <fill>
      <patternFill patternType="solid">
        <fgColor theme="4" tint="0.59990234076967686"/>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3" tint="0.59990234076967686"/>
        <bgColor indexed="64"/>
      </patternFill>
    </fill>
    <fill>
      <patternFill patternType="solid">
        <fgColor theme="3" tint="0.79989013336588644"/>
        <bgColor indexed="64"/>
      </patternFill>
    </fill>
    <fill>
      <patternFill patternType="solid">
        <fgColor theme="6" tint="0.59990234076967686"/>
        <bgColor indexed="64"/>
      </patternFill>
    </fill>
    <fill>
      <patternFill patternType="solid">
        <fgColor rgb="FFDEDEDE"/>
        <bgColor indexed="64"/>
      </patternFill>
    </fill>
    <fill>
      <patternFill patternType="solid">
        <fgColor rgb="FF0099CC"/>
        <bgColor indexed="64"/>
      </patternFill>
    </fill>
    <fill>
      <patternFill patternType="solid">
        <fgColor theme="2"/>
        <bgColor indexed="64"/>
      </patternFill>
    </fill>
    <fill>
      <patternFill patternType="solid">
        <fgColor theme="6" tint="-0.49989318521683401"/>
        <bgColor indexed="64"/>
      </patternFill>
    </fill>
  </fills>
  <borders count="67">
    <border>
      <left/>
      <right/>
      <top/>
      <bottom/>
      <diagonal/>
    </border>
    <border>
      <left/>
      <right style="thin">
        <color indexed="9"/>
      </right>
      <top style="thin">
        <color indexed="9"/>
      </top>
      <bottom/>
      <diagonal/>
    </border>
    <border>
      <left/>
      <right style="thin">
        <color indexed="9"/>
      </right>
      <top/>
      <bottom/>
      <diagonal/>
    </border>
    <border>
      <left style="medium">
        <color theme="0" tint="-0.24988555558946501"/>
      </left>
      <right style="medium">
        <color theme="0" tint="-0.24988555558946501"/>
      </right>
      <top style="medium">
        <color theme="0" tint="-0.24988555558946501"/>
      </top>
      <bottom/>
      <diagonal/>
    </border>
    <border>
      <left style="medium">
        <color theme="0" tint="-0.24988555558946501"/>
      </left>
      <right style="medium">
        <color theme="0" tint="-0.24988555558946501"/>
      </right>
      <top style="medium">
        <color theme="0" tint="-0.24988555558946501"/>
      </top>
      <bottom style="medium">
        <color theme="0" tint="-0.24988555558946501"/>
      </bottom>
      <diagonal/>
    </border>
    <border>
      <left style="medium">
        <color theme="0" tint="-0.24988555558946501"/>
      </left>
      <right style="medium">
        <color theme="0" tint="-0.24988555558946501"/>
      </right>
      <top/>
      <bottom/>
      <diagonal/>
    </border>
    <border>
      <left/>
      <right style="medium">
        <color theme="0" tint="-0.3498947111423078"/>
      </right>
      <top/>
      <bottom/>
      <diagonal/>
    </border>
    <border>
      <left/>
      <right style="medium">
        <color theme="0" tint="-0.3498947111423078"/>
      </right>
      <top/>
      <bottom style="medium">
        <color theme="0" tint="-0.3498947111423078"/>
      </bottom>
      <diagonal/>
    </border>
    <border>
      <left/>
      <right style="medium">
        <color theme="0" tint="-0.3498947111423078"/>
      </right>
      <top style="medium">
        <color theme="0" tint="-0.3498947111423078"/>
      </top>
      <bottom style="medium">
        <color theme="0" tint="-0.3498947111423078"/>
      </bottom>
      <diagonal/>
    </border>
    <border>
      <left/>
      <right style="medium">
        <color theme="0" tint="-0.24988555558946501"/>
      </right>
      <top style="medium">
        <color theme="0" tint="-0.24988555558946501"/>
      </top>
      <bottom style="medium">
        <color theme="0" tint="-0.3498947111423078"/>
      </bottom>
      <diagonal/>
    </border>
    <border>
      <left style="medium">
        <color theme="0" tint="-0.24988555558946501"/>
      </left>
      <right/>
      <top style="medium">
        <color theme="0" tint="-0.3498947111423078"/>
      </top>
      <bottom/>
      <diagonal/>
    </border>
    <border>
      <left/>
      <right style="medium">
        <color theme="0" tint="-0.24988555558946501"/>
      </right>
      <top style="medium">
        <color theme="0" tint="-0.3498947111423078"/>
      </top>
      <bottom/>
      <diagonal/>
    </border>
    <border>
      <left style="medium">
        <color theme="0" tint="-0.24988555558946501"/>
      </left>
      <right/>
      <top/>
      <bottom style="medium">
        <color theme="0" tint="-0.24988555558946501"/>
      </bottom>
      <diagonal/>
    </border>
    <border>
      <left/>
      <right style="medium">
        <color theme="0" tint="-0.24988555558946501"/>
      </right>
      <top/>
      <bottom style="medium">
        <color theme="0" tint="-0.24988555558946501"/>
      </bottom>
      <diagonal/>
    </border>
    <border>
      <left/>
      <right/>
      <top/>
      <bottom style="medium">
        <color theme="0" tint="-0.3498947111423078"/>
      </bottom>
      <diagonal/>
    </border>
    <border>
      <left/>
      <right/>
      <top style="medium">
        <color theme="0" tint="-0.3498947111423078"/>
      </top>
      <bottom/>
      <diagonal/>
    </border>
    <border>
      <left/>
      <right/>
      <top/>
      <bottom style="medium">
        <color theme="0" tint="-0.24988555558946501"/>
      </bottom>
      <diagonal/>
    </border>
    <border>
      <left style="thin">
        <color theme="0" tint="-0.1498764000366222"/>
      </left>
      <right style="thin">
        <color theme="0" tint="-0.1498764000366222"/>
      </right>
      <top/>
      <bottom style="thin">
        <color theme="0" tint="-0.1498764000366222"/>
      </bottom>
      <diagonal/>
    </border>
    <border>
      <left style="thin">
        <color theme="0" tint="-0.1498764000366222"/>
      </left>
      <right/>
      <top/>
      <bottom style="thin">
        <color theme="0" tint="-0.1498764000366222"/>
      </bottom>
      <diagonal/>
    </border>
    <border>
      <left/>
      <right style="thin">
        <color theme="0" tint="-0.1498764000366222"/>
      </right>
      <top/>
      <bottom style="thin">
        <color theme="0" tint="-0.1498764000366222"/>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theme="0" tint="-0.1498764000366222"/>
      </right>
      <top/>
      <bottom/>
      <diagonal/>
    </border>
    <border>
      <left/>
      <right/>
      <top/>
      <bottom style="medium">
        <color auto="1"/>
      </bottom>
      <diagonal/>
    </border>
    <border>
      <left/>
      <right/>
      <top style="medium">
        <color auto="1"/>
      </top>
      <bottom style="thin">
        <color theme="0" tint="-0.14990691854609822"/>
      </bottom>
      <diagonal/>
    </border>
    <border>
      <left/>
      <right/>
      <top style="thin">
        <color theme="0" tint="-0.14990691854609822"/>
      </top>
      <bottom style="thin">
        <color theme="0" tint="-0.14990691854609822"/>
      </bottom>
      <diagonal/>
    </border>
    <border>
      <left/>
      <right/>
      <top/>
      <bottom style="thin">
        <color theme="0" tint="-0.14990691854609822"/>
      </bottom>
      <diagonal/>
    </border>
    <border>
      <left/>
      <right/>
      <top/>
      <bottom style="thin">
        <color auto="1"/>
      </bottom>
      <diagonal/>
    </border>
    <border>
      <left/>
      <right/>
      <top style="thin">
        <color auto="1"/>
      </top>
      <bottom style="thin">
        <color auto="1"/>
      </bottom>
      <diagonal/>
    </border>
    <border>
      <left/>
      <right/>
      <top style="thin">
        <color theme="0" tint="-0.14990691854609822"/>
      </top>
      <bottom style="thin">
        <color auto="1"/>
      </bottom>
      <diagonal/>
    </border>
    <border>
      <left/>
      <right/>
      <top style="medium">
        <color rgb="FF006699"/>
      </top>
      <bottom/>
      <diagonal/>
    </border>
    <border>
      <left/>
      <right/>
      <top/>
      <bottom style="medium">
        <color rgb="FF006699"/>
      </bottom>
      <diagonal/>
    </border>
    <border>
      <left/>
      <right/>
      <top style="medium">
        <color theme="0" tint="-0.3498947111423078"/>
      </top>
      <bottom style="medium">
        <color theme="0" tint="-0.3498947111423078"/>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thin">
        <color indexed="9"/>
      </left>
      <right/>
      <top/>
      <bottom/>
      <diagonal/>
    </border>
    <border>
      <left style="thin">
        <color indexed="9"/>
      </left>
      <right style="thin">
        <color indexed="9"/>
      </right>
      <top/>
      <bottom style="thin">
        <color indexed="9"/>
      </bottom>
      <diagonal/>
    </border>
    <border>
      <left/>
      <right/>
      <top style="thin">
        <color indexed="9"/>
      </top>
      <bottom/>
      <diagonal/>
    </border>
    <border>
      <left style="thin">
        <color indexed="9"/>
      </left>
      <right/>
      <top style="thin">
        <color indexed="9"/>
      </top>
      <bottom/>
      <diagonal/>
    </border>
    <border>
      <left style="thin">
        <color indexed="9"/>
      </left>
      <right/>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indexed="9"/>
      </right>
      <top style="thin">
        <color indexed="9"/>
      </top>
      <bottom style="thin">
        <color indexed="9"/>
      </bottom>
      <diagonal/>
    </border>
    <border>
      <left/>
      <right/>
      <top/>
      <bottom style="thin">
        <color indexed="9"/>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theme="0" tint="-0.3498947111423078"/>
      </left>
      <right/>
      <top style="medium">
        <color theme="0" tint="-0.3498947111423078"/>
      </top>
      <bottom style="medium">
        <color theme="0" tint="-0.3498947111423078"/>
      </bottom>
      <diagonal/>
    </border>
    <border>
      <left style="medium">
        <color theme="0" tint="-0.24988555558946501"/>
      </left>
      <right/>
      <top style="medium">
        <color theme="0" tint="-0.24988555558946501"/>
      </top>
      <bottom style="medium">
        <color theme="0" tint="-0.3498947111423078"/>
      </bottom>
      <diagonal/>
    </border>
    <border>
      <left/>
      <right/>
      <top style="medium">
        <color theme="0" tint="-0.24988555558946501"/>
      </top>
      <bottom style="medium">
        <color theme="0" tint="-0.3498947111423078"/>
      </bottom>
      <diagonal/>
    </border>
    <border>
      <left style="medium">
        <color auto="1"/>
      </left>
      <right/>
      <top style="medium">
        <color auto="1"/>
      </top>
      <bottom/>
      <diagonal/>
    </border>
    <border>
      <left style="medium">
        <color auto="1"/>
      </left>
      <right/>
      <top/>
      <bottom/>
      <diagonal/>
    </border>
    <border>
      <left style="medium">
        <color auto="1"/>
      </left>
      <right/>
      <top/>
      <bottom style="thin">
        <color auto="1"/>
      </bottom>
      <diagonal/>
    </border>
    <border>
      <left style="medium">
        <color auto="1"/>
      </left>
      <right/>
      <top/>
      <bottom style="medium">
        <color auto="1"/>
      </bottom>
      <diagonal/>
    </border>
    <border>
      <left style="medium">
        <color auto="1"/>
      </left>
      <right/>
      <top style="thin">
        <color auto="1"/>
      </top>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right/>
      <top style="thin">
        <color auto="1"/>
      </top>
      <bottom style="thin">
        <color theme="0" tint="-0.14990691854609822"/>
      </bottom>
      <diagonal/>
    </border>
    <border>
      <left/>
      <right/>
      <top style="thin">
        <color theme="0" tint="-0.14990691854609822"/>
      </top>
      <bottom/>
      <diagonal/>
    </border>
    <border>
      <left/>
      <right/>
      <top style="thin">
        <color theme="0" tint="-0.14990691854609822"/>
      </top>
      <bottom style="medium">
        <color auto="1"/>
      </bottom>
      <diagonal/>
    </border>
    <border>
      <left/>
      <right/>
      <top style="medium">
        <color rgb="FF006699"/>
      </top>
      <bottom style="medium">
        <color rgb="FF006699"/>
      </bottom>
      <diagonal/>
    </border>
  </borders>
  <cellStyleXfs count="3">
    <xf numFmtId="0" fontId="0" fillId="0" borderId="0"/>
    <xf numFmtId="9" fontId="76" fillId="0" borderId="0" applyFill="0" applyBorder="0" applyAlignment="0" applyProtection="0"/>
    <xf numFmtId="0" fontId="14" fillId="2" borderId="0" applyNumberFormat="0" applyBorder="0" applyAlignment="0" applyProtection="0"/>
  </cellStyleXfs>
  <cellXfs count="466">
    <xf numFmtId="0" fontId="0" fillId="0" borderId="0" xfId="0" applyFont="1" applyAlignment="1"/>
    <xf numFmtId="0" fontId="17" fillId="0" borderId="0" xfId="0" applyFont="1" applyAlignment="1">
      <alignment vertical="center"/>
    </xf>
    <xf numFmtId="0" fontId="17" fillId="0" borderId="0" xfId="0" applyFont="1" applyFill="1" applyAlignment="1">
      <alignment vertical="center"/>
    </xf>
    <xf numFmtId="0" fontId="18" fillId="0" borderId="0" xfId="0" applyFont="1" applyAlignment="1">
      <alignment vertical="center"/>
    </xf>
    <xf numFmtId="0" fontId="19" fillId="0" borderId="0" xfId="0" applyFont="1" applyAlignment="1">
      <alignment vertical="center"/>
    </xf>
    <xf numFmtId="0" fontId="20" fillId="0" borderId="0" xfId="0" applyFont="1" applyFill="1" applyAlignment="1">
      <alignment vertical="center"/>
    </xf>
    <xf numFmtId="0" fontId="17" fillId="0" borderId="0" xfId="0" applyFont="1" applyFill="1" applyBorder="1" applyAlignment="1">
      <alignment horizontal="left" vertical="center" wrapText="1"/>
    </xf>
    <xf numFmtId="0" fontId="17" fillId="9" borderId="0" xfId="0" applyFont="1" applyFill="1" applyAlignment="1">
      <alignment vertical="center"/>
    </xf>
    <xf numFmtId="0" fontId="17" fillId="0" borderId="0" xfId="0" applyFont="1" applyFill="1" applyBorder="1" applyAlignment="1">
      <alignment horizontal="left" vertical="center"/>
    </xf>
    <xf numFmtId="0" fontId="17" fillId="9" borderId="0" xfId="0" applyFont="1" applyFill="1" applyAlignment="1">
      <alignment horizontal="left" vertical="center"/>
    </xf>
    <xf numFmtId="0" fontId="17" fillId="0" borderId="0" xfId="0" applyFont="1" applyAlignment="1">
      <alignment horizontal="left" vertical="center"/>
    </xf>
    <xf numFmtId="0" fontId="17" fillId="10" borderId="0" xfId="0" applyFont="1" applyFill="1" applyAlignment="1">
      <alignment vertical="center"/>
    </xf>
    <xf numFmtId="0" fontId="19" fillId="0" borderId="0" xfId="0" applyFont="1" applyFill="1" applyBorder="1" applyAlignment="1">
      <alignment horizontal="left" vertical="center"/>
    </xf>
    <xf numFmtId="0" fontId="18" fillId="0" borderId="0" xfId="0" applyFont="1" applyFill="1" applyBorder="1" applyAlignment="1">
      <alignment horizontal="left" vertical="center"/>
    </xf>
    <xf numFmtId="0" fontId="17" fillId="0" borderId="0" xfId="0" applyFont="1" applyFill="1" applyAlignment="1">
      <alignment horizontal="left" vertical="center"/>
    </xf>
    <xf numFmtId="0" fontId="17" fillId="0" borderId="0" xfId="0" applyFont="1" applyAlignment="1">
      <alignment vertical="center" wrapText="1"/>
    </xf>
    <xf numFmtId="0" fontId="18" fillId="0" borderId="0" xfId="0" applyFont="1" applyFill="1" applyAlignment="1">
      <alignment vertical="center"/>
    </xf>
    <xf numFmtId="0" fontId="17" fillId="0" borderId="0" xfId="0" applyFont="1" applyFill="1" applyAlignment="1">
      <alignment vertical="center" wrapText="1"/>
    </xf>
    <xf numFmtId="0" fontId="19" fillId="0" borderId="0" xfId="0" applyFont="1" applyFill="1" applyAlignment="1">
      <alignment vertical="center"/>
    </xf>
    <xf numFmtId="0" fontId="21" fillId="6" borderId="0" xfId="0" applyFont="1" applyFill="1" applyBorder="1" applyAlignment="1">
      <alignment vertical="center"/>
    </xf>
    <xf numFmtId="0" fontId="17" fillId="10" borderId="0" xfId="0" applyFont="1" applyFill="1" applyAlignment="1">
      <alignment horizontal="left" vertical="center"/>
    </xf>
    <xf numFmtId="0" fontId="21" fillId="6" borderId="0" xfId="0" applyFont="1" applyFill="1" applyBorder="1" applyAlignment="1"/>
    <xf numFmtId="0" fontId="0" fillId="6" borderId="0" xfId="0" applyFont="1" applyFill="1" applyBorder="1" applyAlignment="1">
      <alignment horizontal="left" vertical="center"/>
    </xf>
    <xf numFmtId="0" fontId="22" fillId="6" borderId="0" xfId="0" applyFont="1" applyFill="1" applyBorder="1" applyAlignment="1">
      <alignment vertical="center" wrapText="1"/>
    </xf>
    <xf numFmtId="0" fontId="21" fillId="6" borderId="0" xfId="0" applyFont="1" applyFill="1" applyBorder="1" applyAlignment="1">
      <alignment vertical="center" wrapText="1"/>
    </xf>
    <xf numFmtId="0" fontId="21" fillId="6" borderId="0" xfId="0" applyFont="1" applyFill="1" applyBorder="1" applyAlignment="1">
      <alignment horizontal="center"/>
    </xf>
    <xf numFmtId="0" fontId="20" fillId="0" borderId="0" xfId="0" applyFont="1" applyFill="1" applyBorder="1" applyAlignment="1">
      <alignment vertical="center"/>
    </xf>
    <xf numFmtId="0" fontId="17" fillId="0" borderId="0" xfId="0" applyFont="1" applyFill="1" applyBorder="1" applyAlignment="1">
      <alignment vertical="center"/>
    </xf>
    <xf numFmtId="0" fontId="19" fillId="0" borderId="0" xfId="0" applyFont="1" applyBorder="1" applyAlignment="1">
      <alignment vertical="center"/>
    </xf>
    <xf numFmtId="0" fontId="23" fillId="6" borderId="0" xfId="0" applyFont="1" applyFill="1" applyBorder="1" applyAlignment="1">
      <alignment horizontal="left" vertical="center"/>
    </xf>
    <xf numFmtId="0" fontId="24" fillId="6" borderId="0" xfId="0" applyFont="1" applyFill="1" applyBorder="1" applyAlignment="1" applyProtection="1">
      <alignment horizontal="center" vertical="center"/>
    </xf>
    <xf numFmtId="0" fontId="24" fillId="8" borderId="0" xfId="0" applyFont="1" applyFill="1" applyBorder="1" applyAlignment="1" applyProtection="1">
      <alignment vertical="center"/>
    </xf>
    <xf numFmtId="9" fontId="18" fillId="6" borderId="0" xfId="2" applyNumberFormat="1" applyFont="1" applyFill="1" applyBorder="1" applyAlignment="1" applyProtection="1">
      <alignment horizontal="center" vertical="center" textRotation="90" wrapText="1"/>
    </xf>
    <xf numFmtId="0" fontId="18" fillId="6" borderId="0" xfId="2" applyFont="1" applyFill="1" applyBorder="1" applyAlignment="1" applyProtection="1">
      <alignment horizontal="center" vertical="center" textRotation="90" wrapText="1"/>
    </xf>
    <xf numFmtId="164" fontId="18" fillId="6" borderId="0" xfId="2" applyNumberFormat="1" applyFont="1" applyFill="1" applyBorder="1" applyAlignment="1" applyProtection="1">
      <alignment horizontal="center" vertical="center" textRotation="90" wrapText="1"/>
    </xf>
    <xf numFmtId="2" fontId="2" fillId="6" borderId="0" xfId="0" applyNumberFormat="1" applyFont="1" applyFill="1" applyBorder="1" applyAlignment="1" applyProtection="1">
      <alignment horizontal="center" vertical="center" wrapText="1"/>
    </xf>
    <xf numFmtId="0" fontId="24" fillId="8" borderId="0" xfId="0" applyFont="1" applyFill="1" applyBorder="1" applyAlignment="1" applyProtection="1">
      <alignment horizontal="center" vertical="center"/>
    </xf>
    <xf numFmtId="0" fontId="15" fillId="6" borderId="0" xfId="0" applyFont="1" applyFill="1" applyBorder="1" applyAlignment="1" applyProtection="1">
      <alignment horizontal="left" vertical="center"/>
    </xf>
    <xf numFmtId="1" fontId="25" fillId="11" borderId="0" xfId="0" applyNumberFormat="1" applyFont="1" applyFill="1" applyBorder="1" applyAlignment="1" applyProtection="1">
      <alignment horizontal="center" vertical="center" wrapText="1"/>
    </xf>
    <xf numFmtId="0" fontId="26" fillId="6" borderId="0" xfId="0" applyFont="1" applyFill="1" applyBorder="1" applyAlignment="1" applyProtection="1">
      <alignment vertical="center"/>
    </xf>
    <xf numFmtId="164" fontId="25" fillId="11" borderId="0" xfId="0" applyNumberFormat="1" applyFont="1" applyFill="1" applyBorder="1" applyAlignment="1" applyProtection="1">
      <alignment horizontal="center" vertical="center" wrapText="1"/>
    </xf>
    <xf numFmtId="0" fontId="15" fillId="6" borderId="0" xfId="0" applyFont="1" applyFill="1" applyBorder="1" applyAlignment="1" applyProtection="1">
      <alignment horizontal="left" vertical="center"/>
    </xf>
    <xf numFmtId="0" fontId="23" fillId="6" borderId="0" xfId="0" applyFont="1" applyFill="1" applyBorder="1" applyAlignment="1" applyProtection="1">
      <alignment vertical="center"/>
    </xf>
    <xf numFmtId="0" fontId="25" fillId="12" borderId="3" xfId="0" applyFont="1" applyFill="1" applyBorder="1" applyAlignment="1" applyProtection="1">
      <alignment horizontal="center" vertical="center"/>
    </xf>
    <xf numFmtId="0" fontId="26" fillId="6" borderId="0" xfId="0" applyFont="1" applyFill="1" applyBorder="1" applyAlignment="1" applyProtection="1">
      <alignment horizontal="left" vertical="center"/>
    </xf>
    <xf numFmtId="0" fontId="25" fillId="13" borderId="4" xfId="0" applyFont="1" applyFill="1" applyBorder="1" applyAlignment="1" applyProtection="1">
      <alignment horizontal="center" vertical="center"/>
    </xf>
    <xf numFmtId="0" fontId="25" fillId="10" borderId="5" xfId="0" applyFont="1" applyFill="1" applyBorder="1" applyAlignment="1" applyProtection="1">
      <alignment horizontal="center" vertical="center"/>
    </xf>
    <xf numFmtId="0" fontId="25" fillId="14" borderId="4" xfId="0" applyFont="1" applyFill="1" applyBorder="1" applyAlignment="1" applyProtection="1">
      <alignment horizontal="center" vertical="center"/>
    </xf>
    <xf numFmtId="0" fontId="25" fillId="15" borderId="5" xfId="0" applyFont="1" applyFill="1" applyBorder="1" applyAlignment="1" applyProtection="1">
      <alignment horizontal="center" vertical="center"/>
    </xf>
    <xf numFmtId="0" fontId="25" fillId="16" borderId="4" xfId="0" applyFont="1" applyFill="1" applyBorder="1" applyAlignment="1" applyProtection="1">
      <alignment horizontal="center" vertical="center"/>
    </xf>
    <xf numFmtId="0" fontId="24" fillId="6" borderId="0" xfId="0" applyFont="1" applyFill="1" applyBorder="1" applyAlignment="1" applyProtection="1">
      <alignment vertical="center"/>
    </xf>
    <xf numFmtId="0" fontId="24" fillId="8" borderId="0" xfId="0" applyFont="1" applyFill="1" applyBorder="1" applyAlignment="1" applyProtection="1">
      <alignment vertical="center"/>
    </xf>
    <xf numFmtId="0" fontId="27" fillId="8" borderId="0" xfId="0" applyFont="1" applyFill="1" applyBorder="1" applyAlignment="1" applyProtection="1">
      <alignment vertical="center"/>
    </xf>
    <xf numFmtId="0" fontId="17" fillId="6" borderId="0" xfId="0" applyFont="1" applyFill="1" applyBorder="1" applyAlignment="1" applyProtection="1">
      <alignment horizontal="center" vertical="center"/>
    </xf>
    <xf numFmtId="0" fontId="17" fillId="6" borderId="0" xfId="0" applyFont="1" applyFill="1" applyBorder="1" applyAlignment="1" applyProtection="1">
      <alignment vertical="center"/>
    </xf>
    <xf numFmtId="165" fontId="17" fillId="6" borderId="0" xfId="0" applyNumberFormat="1" applyFont="1" applyFill="1" applyBorder="1" applyAlignment="1" applyProtection="1">
      <alignment horizontal="center" vertical="center"/>
    </xf>
    <xf numFmtId="164" fontId="17" fillId="6" borderId="0" xfId="0" applyNumberFormat="1" applyFont="1" applyFill="1" applyBorder="1" applyAlignment="1" applyProtection="1">
      <alignment horizontal="center" vertical="center"/>
    </xf>
    <xf numFmtId="0" fontId="28" fillId="6" borderId="0" xfId="0" applyFont="1" applyFill="1" applyBorder="1" applyAlignment="1" applyProtection="1">
      <alignment horizontal="center" vertical="center"/>
    </xf>
    <xf numFmtId="0" fontId="29" fillId="6" borderId="0" xfId="0" applyFont="1" applyFill="1" applyBorder="1" applyAlignment="1" applyProtection="1">
      <alignment vertical="center"/>
    </xf>
    <xf numFmtId="165" fontId="30" fillId="6" borderId="0" xfId="0" applyNumberFormat="1" applyFont="1" applyFill="1" applyBorder="1" applyAlignment="1" applyProtection="1">
      <alignment horizontal="center" vertical="center"/>
    </xf>
    <xf numFmtId="165" fontId="29" fillId="6" borderId="0" xfId="0" applyNumberFormat="1" applyFont="1" applyFill="1" applyBorder="1" applyAlignment="1" applyProtection="1">
      <alignment horizontal="center" vertical="center"/>
    </xf>
    <xf numFmtId="164" fontId="29" fillId="6" borderId="0" xfId="0" applyNumberFormat="1" applyFont="1" applyFill="1" applyBorder="1" applyAlignment="1" applyProtection="1">
      <alignment horizontal="center" vertical="center"/>
    </xf>
    <xf numFmtId="1" fontId="31" fillId="8" borderId="0" xfId="0" applyNumberFormat="1" applyFont="1" applyFill="1" applyBorder="1" applyAlignment="1" applyProtection="1">
      <alignment horizontal="center" vertical="center" wrapText="1"/>
    </xf>
    <xf numFmtId="0" fontId="32" fillId="6" borderId="0" xfId="0" applyFont="1" applyFill="1" applyBorder="1" applyAlignment="1" applyProtection="1">
      <alignment horizontal="center" vertical="center"/>
    </xf>
    <xf numFmtId="0" fontId="27" fillId="8" borderId="0" xfId="0" applyFont="1" applyFill="1" applyBorder="1" applyAlignment="1" applyProtection="1">
      <alignment horizontal="center" vertical="center"/>
    </xf>
    <xf numFmtId="0" fontId="27" fillId="8" borderId="0" xfId="0" applyFont="1" applyFill="1" applyBorder="1" applyAlignment="1" applyProtection="1">
      <alignment vertical="center"/>
    </xf>
    <xf numFmtId="165" fontId="17" fillId="17" borderId="6" xfId="0" applyNumberFormat="1" applyFont="1" applyFill="1" applyBorder="1" applyAlignment="1" applyProtection="1">
      <alignment horizontal="center" vertical="center" wrapText="1"/>
    </xf>
    <xf numFmtId="165" fontId="17" fillId="17" borderId="7" xfId="0" applyNumberFormat="1" applyFont="1" applyFill="1" applyBorder="1" applyAlignment="1" applyProtection="1">
      <alignment horizontal="center" vertical="center" wrapText="1"/>
    </xf>
    <xf numFmtId="1" fontId="33" fillId="18" borderId="8" xfId="0" applyNumberFormat="1" applyFont="1" applyFill="1" applyBorder="1" applyAlignment="1" applyProtection="1">
      <alignment horizontal="center" vertical="center" wrapText="1"/>
    </xf>
    <xf numFmtId="165" fontId="2" fillId="17" borderId="6" xfId="0" applyNumberFormat="1" applyFont="1" applyFill="1" applyBorder="1" applyAlignment="1" applyProtection="1">
      <alignment horizontal="center" vertical="center" wrapText="1"/>
    </xf>
    <xf numFmtId="165" fontId="2" fillId="17" borderId="7" xfId="0" applyNumberFormat="1" applyFont="1" applyFill="1" applyBorder="1" applyAlignment="1" applyProtection="1">
      <alignment horizontal="center" vertical="center" wrapText="1"/>
    </xf>
    <xf numFmtId="0" fontId="30" fillId="6" borderId="0" xfId="0" applyFont="1" applyFill="1" applyBorder="1" applyAlignment="1">
      <alignment vertical="center"/>
    </xf>
    <xf numFmtId="0" fontId="34" fillId="6" borderId="0" xfId="0" applyFont="1" applyFill="1" applyBorder="1" applyAlignment="1">
      <alignment vertical="center"/>
    </xf>
    <xf numFmtId="0" fontId="34" fillId="6" borderId="0" xfId="0" applyFont="1" applyFill="1" applyBorder="1" applyAlignment="1" applyProtection="1">
      <alignment vertical="center"/>
      <protection locked="0"/>
    </xf>
    <xf numFmtId="164" fontId="3" fillId="6" borderId="0" xfId="0" applyNumberFormat="1" applyFont="1" applyFill="1" applyBorder="1" applyAlignment="1" applyProtection="1">
      <alignment horizontal="center" vertical="center"/>
      <protection locked="0"/>
    </xf>
    <xf numFmtId="164" fontId="3" fillId="6" borderId="0" xfId="0" applyNumberFormat="1" applyFont="1" applyFill="1" applyBorder="1" applyAlignment="1" applyProtection="1">
      <alignment vertical="center"/>
      <protection locked="0"/>
    </xf>
    <xf numFmtId="0" fontId="3" fillId="6" borderId="0" xfId="0" applyFont="1" applyFill="1" applyBorder="1" applyAlignment="1" applyProtection="1">
      <alignment vertical="center"/>
      <protection locked="0"/>
    </xf>
    <xf numFmtId="0" fontId="20" fillId="8" borderId="0" xfId="0" applyFont="1" applyFill="1" applyAlignment="1"/>
    <xf numFmtId="0" fontId="0" fillId="8" borderId="0" xfId="0" applyFont="1" applyFill="1" applyAlignment="1"/>
    <xf numFmtId="0" fontId="35" fillId="6" borderId="0" xfId="0" applyFont="1" applyFill="1" applyBorder="1" applyAlignment="1">
      <alignment horizontal="center" vertical="center"/>
    </xf>
    <xf numFmtId="0" fontId="35" fillId="6" borderId="0" xfId="0" applyFont="1" applyFill="1" applyBorder="1" applyAlignment="1">
      <alignment vertical="center"/>
    </xf>
    <xf numFmtId="9" fontId="35" fillId="6" borderId="0" xfId="0" applyNumberFormat="1" applyFont="1" applyFill="1" applyBorder="1" applyAlignment="1">
      <alignment horizontal="center" vertical="center"/>
    </xf>
    <xf numFmtId="0" fontId="33" fillId="19" borderId="0" xfId="0" applyFont="1" applyFill="1" applyBorder="1" applyAlignment="1">
      <alignment horizontal="center" vertical="center"/>
    </xf>
    <xf numFmtId="0" fontId="33" fillId="19" borderId="0" xfId="0" applyFont="1" applyFill="1" applyBorder="1" applyAlignment="1">
      <alignment horizontal="left" vertical="center"/>
    </xf>
    <xf numFmtId="0" fontId="36" fillId="16" borderId="0" xfId="0" applyFont="1" applyFill="1" applyBorder="1" applyAlignment="1">
      <alignment horizontal="center" vertical="center"/>
    </xf>
    <xf numFmtId="9" fontId="36" fillId="10" borderId="0" xfId="0" applyNumberFormat="1" applyFont="1" applyFill="1" applyBorder="1" applyAlignment="1">
      <alignment horizontal="center" vertical="center"/>
    </xf>
    <xf numFmtId="0" fontId="36" fillId="20" borderId="0" xfId="0" applyFont="1" applyFill="1" applyBorder="1" applyAlignment="1">
      <alignment horizontal="center" vertical="center"/>
    </xf>
    <xf numFmtId="1" fontId="11" fillId="8" borderId="0" xfId="0" applyNumberFormat="1" applyFont="1" applyFill="1" applyBorder="1" applyAlignment="1" applyProtection="1">
      <alignment horizontal="center" vertical="center"/>
      <protection hidden="1"/>
    </xf>
    <xf numFmtId="9" fontId="36" fillId="21" borderId="0" xfId="0" applyNumberFormat="1" applyFont="1" applyFill="1" applyBorder="1" applyAlignment="1">
      <alignment horizontal="center" vertical="center"/>
    </xf>
    <xf numFmtId="0" fontId="13" fillId="19" borderId="0" xfId="0" applyFont="1" applyFill="1" applyBorder="1" applyAlignment="1">
      <alignment horizontal="center" vertical="center"/>
    </xf>
    <xf numFmtId="0" fontId="37" fillId="22" borderId="0" xfId="0" applyFont="1" applyFill="1" applyBorder="1" applyAlignment="1">
      <alignment horizontal="center" vertical="center"/>
    </xf>
    <xf numFmtId="0" fontId="0" fillId="8" borderId="0" xfId="0" applyFont="1" applyFill="1" applyAlignment="1">
      <alignment horizontal="center"/>
    </xf>
    <xf numFmtId="49" fontId="38" fillId="8" borderId="0" xfId="0" applyNumberFormat="1" applyFont="1" applyFill="1" applyBorder="1" applyAlignment="1">
      <alignment horizontal="center" vertical="center"/>
    </xf>
    <xf numFmtId="0" fontId="38" fillId="8" borderId="0" xfId="0" applyFont="1" applyFill="1" applyBorder="1" applyAlignment="1">
      <alignment horizontal="center" vertical="center"/>
    </xf>
    <xf numFmtId="1" fontId="33" fillId="18" borderId="9" xfId="0" applyNumberFormat="1" applyFont="1" applyFill="1" applyBorder="1" applyAlignment="1" applyProtection="1">
      <alignment horizontal="center" vertical="center" wrapText="1"/>
    </xf>
    <xf numFmtId="0" fontId="37" fillId="23" borderId="10" xfId="0" applyFont="1" applyFill="1" applyBorder="1" applyAlignment="1" applyProtection="1">
      <alignment horizontal="center" vertical="center"/>
    </xf>
    <xf numFmtId="165" fontId="17" fillId="17" borderId="11" xfId="0" applyNumberFormat="1" applyFont="1" applyFill="1" applyBorder="1" applyAlignment="1" applyProtection="1">
      <alignment horizontal="center" vertical="center" wrapText="1"/>
    </xf>
    <xf numFmtId="0" fontId="37" fillId="23" borderId="12" xfId="0" applyFont="1" applyFill="1" applyBorder="1" applyAlignment="1" applyProtection="1">
      <alignment horizontal="center" vertical="center"/>
    </xf>
    <xf numFmtId="165" fontId="17" fillId="17" borderId="13" xfId="0" applyNumberFormat="1" applyFont="1" applyFill="1" applyBorder="1" applyAlignment="1" applyProtection="1">
      <alignment horizontal="center" vertical="center" wrapText="1"/>
    </xf>
    <xf numFmtId="0" fontId="24" fillId="0" borderId="0" xfId="0" applyFont="1" applyFill="1" applyAlignment="1">
      <alignment vertical="center"/>
    </xf>
    <xf numFmtId="0" fontId="24" fillId="0" borderId="0" xfId="0" applyFont="1" applyFill="1" applyBorder="1" applyAlignment="1">
      <alignment horizontal="left" vertical="center"/>
    </xf>
    <xf numFmtId="0" fontId="24" fillId="9" borderId="0" xfId="0" applyFont="1" applyFill="1" applyAlignment="1">
      <alignment horizontal="left" vertical="center"/>
    </xf>
    <xf numFmtId="0" fontId="24" fillId="9" borderId="0" xfId="0" applyFont="1" applyFill="1" applyAlignment="1">
      <alignment vertical="center"/>
    </xf>
    <xf numFmtId="0" fontId="0" fillId="0" borderId="0" xfId="0" applyFont="1" applyAlignment="1"/>
    <xf numFmtId="0" fontId="19" fillId="6" borderId="0" xfId="0" applyFont="1" applyFill="1" applyBorder="1" applyAlignment="1" applyProtection="1">
      <alignment horizontal="left" vertical="center"/>
    </xf>
    <xf numFmtId="0" fontId="19" fillId="6" borderId="14" xfId="0" applyFont="1" applyFill="1" applyBorder="1" applyAlignment="1" applyProtection="1">
      <alignment horizontal="left" vertical="center"/>
    </xf>
    <xf numFmtId="0" fontId="19" fillId="6" borderId="15" xfId="0" applyFont="1" applyFill="1" applyBorder="1" applyAlignment="1" applyProtection="1">
      <alignment horizontal="left" vertical="center"/>
    </xf>
    <xf numFmtId="0" fontId="19" fillId="6" borderId="16" xfId="0" applyFont="1" applyFill="1" applyBorder="1" applyAlignment="1" applyProtection="1">
      <alignment horizontal="left" vertical="center"/>
    </xf>
    <xf numFmtId="0" fontId="16" fillId="0" borderId="0" xfId="0" applyFont="1" applyAlignment="1">
      <alignment vertical="center"/>
    </xf>
    <xf numFmtId="0" fontId="20" fillId="0" borderId="0" xfId="0" applyFont="1" applyFill="1" applyAlignment="1">
      <alignment horizontal="center" vertical="center"/>
    </xf>
    <xf numFmtId="0" fontId="19" fillId="0" borderId="0" xfId="0" applyFont="1" applyAlignment="1">
      <alignment horizontal="center" vertical="center"/>
    </xf>
    <xf numFmtId="0" fontId="39" fillId="8" borderId="0" xfId="0" applyFont="1" applyFill="1" applyBorder="1" applyAlignment="1">
      <alignment horizontal="left" vertical="center" wrapText="1"/>
    </xf>
    <xf numFmtId="0" fontId="39" fillId="8" borderId="0" xfId="0" applyFont="1" applyFill="1" applyBorder="1" applyAlignment="1">
      <alignment horizontal="center" vertical="center"/>
    </xf>
    <xf numFmtId="0" fontId="39" fillId="8" borderId="0" xfId="0" applyFont="1" applyFill="1" applyBorder="1" applyAlignment="1">
      <alignment vertical="center" wrapText="1"/>
    </xf>
    <xf numFmtId="0" fontId="40" fillId="6" borderId="0" xfId="0" applyFont="1" applyFill="1" applyBorder="1" applyAlignment="1">
      <alignment vertical="center"/>
    </xf>
    <xf numFmtId="0" fontId="10" fillId="8" borderId="0" xfId="0" applyFont="1" applyFill="1" applyBorder="1" applyAlignment="1">
      <alignment vertical="center" wrapText="1"/>
    </xf>
    <xf numFmtId="9" fontId="17" fillId="6" borderId="0" xfId="2" applyNumberFormat="1" applyFont="1" applyFill="1" applyBorder="1" applyAlignment="1" applyProtection="1">
      <alignment horizontal="center" vertical="center" textRotation="90" wrapText="1"/>
    </xf>
    <xf numFmtId="0" fontId="17" fillId="6" borderId="0" xfId="2" applyFont="1" applyFill="1" applyBorder="1" applyAlignment="1" applyProtection="1">
      <alignment horizontal="center" vertical="center" textRotation="90" wrapText="1"/>
    </xf>
    <xf numFmtId="0" fontId="15" fillId="0" borderId="0" xfId="0" applyFont="1" applyAlignment="1"/>
    <xf numFmtId="0" fontId="0" fillId="8" borderId="0" xfId="0" applyFont="1" applyFill="1" applyAlignment="1">
      <alignment wrapText="1"/>
    </xf>
    <xf numFmtId="0" fontId="10" fillId="8" borderId="0" xfId="0" applyFont="1" applyFill="1" applyBorder="1" applyAlignment="1">
      <alignment wrapText="1"/>
    </xf>
    <xf numFmtId="0" fontId="10" fillId="8" borderId="0" xfId="0" applyFont="1" applyFill="1" applyAlignment="1">
      <alignment wrapText="1"/>
    </xf>
    <xf numFmtId="0" fontId="24" fillId="24" borderId="17" xfId="0" applyFont="1" applyFill="1" applyBorder="1" applyAlignment="1" applyProtection="1">
      <alignment horizontal="center" vertical="center" wrapText="1"/>
      <protection locked="0"/>
    </xf>
    <xf numFmtId="0" fontId="24" fillId="24" borderId="18" xfId="0" applyFont="1" applyFill="1" applyBorder="1" applyAlignment="1" applyProtection="1">
      <alignment horizontal="center" vertical="center" wrapText="1"/>
      <protection locked="0"/>
    </xf>
    <xf numFmtId="0" fontId="24" fillId="14" borderId="19" xfId="0" applyFont="1" applyFill="1" applyBorder="1" applyAlignment="1" applyProtection="1">
      <alignment horizontal="center" vertical="center" wrapText="1"/>
    </xf>
    <xf numFmtId="1" fontId="17" fillId="11" borderId="0" xfId="0" applyNumberFormat="1" applyFont="1" applyFill="1" applyBorder="1" applyAlignment="1" applyProtection="1">
      <alignment horizontal="center" vertical="center" wrapText="1"/>
    </xf>
    <xf numFmtId="0" fontId="0" fillId="8" borderId="0" xfId="0" applyFont="1" applyFill="1" applyAlignment="1"/>
    <xf numFmtId="10" fontId="17" fillId="11" borderId="0" xfId="0" applyNumberFormat="1" applyFont="1" applyFill="1" applyBorder="1" applyAlignment="1" applyProtection="1">
      <alignment horizontal="center" vertical="center" wrapText="1"/>
    </xf>
    <xf numFmtId="0" fontId="24" fillId="0" borderId="0" xfId="0" applyFont="1" applyAlignment="1"/>
    <xf numFmtId="165" fontId="17" fillId="25" borderId="0" xfId="0" applyNumberFormat="1" applyFont="1" applyFill="1" applyBorder="1" applyAlignment="1" applyProtection="1">
      <alignment horizontal="center" vertical="center" wrapText="1"/>
    </xf>
    <xf numFmtId="0" fontId="41" fillId="8" borderId="0" xfId="0" applyFont="1" applyFill="1" applyBorder="1" applyAlignment="1" applyProtection="1">
      <alignment horizontal="center" vertical="center"/>
    </xf>
    <xf numFmtId="0" fontId="0" fillId="0" borderId="0" xfId="0" applyFont="1" applyAlignment="1"/>
    <xf numFmtId="0" fontId="0" fillId="0" borderId="0" xfId="0" applyFont="1" applyAlignment="1">
      <alignment wrapText="1"/>
    </xf>
    <xf numFmtId="0" fontId="41" fillId="8" borderId="0" xfId="0" applyFont="1" applyFill="1" applyBorder="1" applyAlignment="1" applyProtection="1">
      <alignment horizontal="center" vertical="center"/>
    </xf>
    <xf numFmtId="0" fontId="0" fillId="0" borderId="0" xfId="0" applyFont="1" applyAlignment="1"/>
    <xf numFmtId="0" fontId="0" fillId="0" borderId="0" xfId="0" applyFont="1" applyAlignment="1">
      <alignment horizontal="center" vertical="center"/>
    </xf>
    <xf numFmtId="0" fontId="0" fillId="0" borderId="0" xfId="0" applyFont="1" applyAlignment="1">
      <alignment wrapText="1"/>
    </xf>
    <xf numFmtId="0" fontId="0" fillId="0" borderId="0" xfId="0" applyFont="1" applyAlignment="1"/>
    <xf numFmtId="0" fontId="42" fillId="8" borderId="0" xfId="0" applyFont="1" applyFill="1" applyBorder="1" applyAlignment="1" applyProtection="1">
      <alignment horizontal="left" vertical="center"/>
    </xf>
    <xf numFmtId="2" fontId="0" fillId="0" borderId="0" xfId="0" applyNumberFormat="1" applyFont="1" applyAlignment="1">
      <alignment horizontal="center" vertical="center"/>
    </xf>
    <xf numFmtId="0" fontId="0" fillId="4" borderId="0" xfId="0" applyFont="1" applyFill="1" applyAlignment="1">
      <alignment horizontal="left" vertical="top" wrapText="1"/>
    </xf>
    <xf numFmtId="0" fontId="0" fillId="4" borderId="0" xfId="0" applyFont="1" applyFill="1" applyBorder="1" applyAlignment="1">
      <alignment horizontal="left" vertical="top" wrapText="1"/>
    </xf>
    <xf numFmtId="0" fontId="0" fillId="5" borderId="20" xfId="0" applyFont="1" applyFill="1" applyBorder="1" applyAlignment="1">
      <alignment horizontal="left" vertical="top" wrapText="1"/>
    </xf>
    <xf numFmtId="0" fontId="0" fillId="5" borderId="21" xfId="0" applyFont="1" applyFill="1" applyBorder="1" applyAlignment="1">
      <alignment horizontal="left" vertical="top" wrapText="1"/>
    </xf>
    <xf numFmtId="0" fontId="0" fillId="5" borderId="22" xfId="0" applyFont="1" applyFill="1" applyBorder="1" applyAlignment="1">
      <alignment horizontal="left" vertical="top" wrapText="1"/>
    </xf>
    <xf numFmtId="0" fontId="0" fillId="5" borderId="23" xfId="0" applyFont="1" applyFill="1" applyBorder="1" applyAlignment="1">
      <alignment horizontal="left" vertical="top" wrapText="1"/>
    </xf>
    <xf numFmtId="0" fontId="0" fillId="5" borderId="23" xfId="0" applyFont="1" applyFill="1" applyBorder="1" applyAlignment="1">
      <alignment horizontal="left" vertical="top" wrapText="1"/>
    </xf>
    <xf numFmtId="10" fontId="17" fillId="11" borderId="0" xfId="1" applyNumberFormat="1" applyFont="1" applyFill="1" applyBorder="1" applyAlignment="1" applyProtection="1">
      <alignment horizontal="center" vertical="center" wrapText="1"/>
    </xf>
    <xf numFmtId="0" fontId="42" fillId="8" borderId="0" xfId="0" applyFont="1" applyFill="1" applyBorder="1" applyAlignment="1" applyProtection="1">
      <alignment horizontal="left" vertical="center"/>
    </xf>
    <xf numFmtId="0" fontId="41" fillId="8" borderId="0" xfId="0" applyFont="1" applyFill="1" applyBorder="1" applyAlignment="1" applyProtection="1">
      <alignment horizontal="center" vertical="center"/>
    </xf>
    <xf numFmtId="0" fontId="0" fillId="0" borderId="0" xfId="0" applyFont="1" applyAlignment="1"/>
    <xf numFmtId="0" fontId="0" fillId="0" borderId="0" xfId="0" applyFont="1" applyAlignment="1">
      <alignment wrapText="1"/>
    </xf>
    <xf numFmtId="0" fontId="0" fillId="0" borderId="0" xfId="0" applyFont="1" applyAlignment="1">
      <alignment horizontal="center" vertical="center"/>
    </xf>
    <xf numFmtId="0" fontId="0" fillId="0" borderId="0" xfId="0" applyFont="1" applyAlignment="1" applyProtection="1">
      <protection locked="0"/>
    </xf>
    <xf numFmtId="0" fontId="8" fillId="8" borderId="0" xfId="0" applyFont="1" applyFill="1" applyBorder="1" applyAlignment="1" applyProtection="1">
      <alignment horizontal="center" vertical="center"/>
      <protection locked="0"/>
    </xf>
    <xf numFmtId="0" fontId="43" fillId="8" borderId="0" xfId="0" applyFont="1" applyFill="1" applyAlignment="1" applyProtection="1">
      <alignment horizontal="center" vertical="center"/>
      <protection locked="0"/>
    </xf>
    <xf numFmtId="0" fontId="2" fillId="6" borderId="0" xfId="0" applyFont="1" applyFill="1" applyBorder="1" applyAlignment="1" applyProtection="1">
      <alignment vertical="center"/>
      <protection locked="0"/>
    </xf>
    <xf numFmtId="0" fontId="44" fillId="8" borderId="0" xfId="0" applyFont="1" applyFill="1" applyBorder="1" applyAlignment="1" applyProtection="1">
      <alignment horizontal="center" vertical="center" wrapText="1"/>
      <protection locked="0"/>
    </xf>
    <xf numFmtId="0" fontId="0" fillId="8" borderId="0" xfId="0" applyFont="1" applyFill="1" applyAlignment="1" applyProtection="1">
      <protection locked="0"/>
    </xf>
    <xf numFmtId="9" fontId="25" fillId="24" borderId="0" xfId="2" applyNumberFormat="1" applyFont="1" applyFill="1" applyBorder="1" applyAlignment="1" applyProtection="1">
      <alignment horizontal="center" vertical="center" textRotation="90" wrapText="1"/>
      <protection locked="0"/>
    </xf>
    <xf numFmtId="0" fontId="25" fillId="11" borderId="0" xfId="2" applyFont="1" applyFill="1" applyBorder="1" applyAlignment="1" applyProtection="1">
      <alignment horizontal="center" vertical="center" textRotation="90" wrapText="1"/>
      <protection locked="0"/>
    </xf>
    <xf numFmtId="164" fontId="25" fillId="11" borderId="0" xfId="2" applyNumberFormat="1" applyFont="1" applyFill="1" applyBorder="1" applyAlignment="1" applyProtection="1">
      <alignment horizontal="center" vertical="center" textRotation="90" wrapText="1"/>
      <protection locked="0"/>
    </xf>
    <xf numFmtId="0" fontId="1" fillId="5" borderId="21" xfId="0" applyFont="1" applyFill="1" applyBorder="1" applyAlignment="1">
      <alignment horizontal="left" vertical="top" wrapText="1"/>
    </xf>
    <xf numFmtId="0" fontId="0" fillId="5" borderId="20" xfId="0" applyFont="1" applyFill="1" applyBorder="1" applyAlignment="1">
      <alignment horizontal="left" vertical="top" wrapText="1"/>
    </xf>
    <xf numFmtId="0" fontId="40" fillId="6" borderId="0" xfId="0" applyFont="1" applyFill="1" applyBorder="1" applyAlignment="1">
      <alignment horizontal="left" vertical="center" wrapText="1"/>
    </xf>
    <xf numFmtId="0" fontId="13" fillId="8" borderId="0" xfId="0" applyFont="1" applyFill="1" applyBorder="1" applyAlignment="1">
      <alignment vertical="center"/>
    </xf>
    <xf numFmtId="0" fontId="21" fillId="6" borderId="0" xfId="0" applyFont="1" applyFill="1" applyBorder="1" applyAlignment="1"/>
    <xf numFmtId="0" fontId="0" fillId="0" borderId="0" xfId="0" applyFont="1" applyBorder="1" applyAlignment="1"/>
    <xf numFmtId="0" fontId="0" fillId="3" borderId="0" xfId="0" applyFont="1" applyFill="1" applyAlignment="1" applyProtection="1">
      <protection locked="0"/>
    </xf>
    <xf numFmtId="165" fontId="19" fillId="17" borderId="23" xfId="0" applyNumberFormat="1" applyFont="1" applyFill="1" applyBorder="1" applyAlignment="1" applyProtection="1">
      <alignment horizontal="center" vertical="center" wrapText="1"/>
    </xf>
    <xf numFmtId="165" fontId="19" fillId="17" borderId="23" xfId="0" applyNumberFormat="1" applyFont="1" applyFill="1" applyBorder="1" applyAlignment="1" applyProtection="1">
      <alignment horizontal="center" vertical="center" wrapText="1"/>
    </xf>
    <xf numFmtId="2" fontId="0" fillId="0" borderId="0" xfId="0" applyNumberFormat="1" applyFont="1" applyAlignment="1"/>
    <xf numFmtId="0" fontId="45" fillId="8" borderId="0" xfId="0" applyFont="1" applyFill="1" applyBorder="1" applyAlignment="1" applyProtection="1">
      <alignment horizontal="center" vertical="center"/>
    </xf>
    <xf numFmtId="0" fontId="42" fillId="8" borderId="0" xfId="0" applyFont="1" applyFill="1" applyBorder="1" applyAlignment="1" applyProtection="1">
      <alignment horizontal="left" vertical="center"/>
    </xf>
    <xf numFmtId="0" fontId="8" fillId="8" borderId="0" xfId="0" applyFont="1" applyFill="1" applyBorder="1" applyAlignment="1" applyProtection="1">
      <alignment horizontal="center" vertical="center"/>
      <protection locked="0"/>
    </xf>
    <xf numFmtId="0" fontId="0" fillId="8" borderId="0" xfId="0" applyFont="1" applyFill="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Alignment="1">
      <alignment horizontal="center" vertical="center"/>
    </xf>
    <xf numFmtId="9" fontId="39" fillId="24" borderId="0" xfId="2" applyNumberFormat="1" applyFont="1" applyFill="1" applyBorder="1" applyAlignment="1" applyProtection="1">
      <alignment horizontal="center" vertical="center" textRotation="90" wrapText="1"/>
      <protection locked="0"/>
    </xf>
    <xf numFmtId="0" fontId="39" fillId="24" borderId="0" xfId="2" applyFont="1" applyFill="1" applyBorder="1" applyAlignment="1" applyProtection="1">
      <alignment horizontal="center" vertical="center" textRotation="90" wrapText="1"/>
      <protection locked="0"/>
    </xf>
    <xf numFmtId="0" fontId="24" fillId="14" borderId="24" xfId="0" applyFont="1" applyFill="1" applyBorder="1" applyAlignment="1" applyProtection="1">
      <alignment horizontal="center" vertical="center" wrapText="1"/>
    </xf>
    <xf numFmtId="0" fontId="1" fillId="8" borderId="0" xfId="0" applyFont="1" applyFill="1" applyBorder="1" applyAlignment="1">
      <alignment horizontal="left" vertical="top" wrapText="1"/>
    </xf>
    <xf numFmtId="0" fontId="24" fillId="14" borderId="0" xfId="0" applyFont="1" applyFill="1" applyBorder="1" applyAlignment="1" applyProtection="1">
      <alignment horizontal="center" vertical="center" wrapText="1"/>
    </xf>
    <xf numFmtId="0" fontId="24" fillId="24" borderId="18" xfId="0" applyFont="1" applyFill="1" applyBorder="1" applyAlignment="1" applyProtection="1">
      <alignment horizontal="center" vertical="center" wrapText="1"/>
      <protection locked="0"/>
    </xf>
    <xf numFmtId="0" fontId="22" fillId="6" borderId="0" xfId="0" applyFont="1" applyFill="1" applyBorder="1" applyAlignment="1">
      <alignment horizontal="left" vertical="center" wrapText="1"/>
    </xf>
    <xf numFmtId="2" fontId="0" fillId="0" borderId="0" xfId="0" applyNumberFormat="1" applyFont="1" applyAlignment="1">
      <alignment horizontal="center" vertical="center"/>
    </xf>
    <xf numFmtId="0" fontId="24" fillId="6" borderId="0" xfId="0" applyFont="1" applyFill="1" applyBorder="1" applyAlignment="1" applyProtection="1">
      <alignment vertical="top"/>
    </xf>
    <xf numFmtId="0" fontId="0" fillId="0" borderId="0" xfId="0" applyFont="1" applyAlignment="1">
      <alignment vertical="top" wrapText="1"/>
    </xf>
    <xf numFmtId="0" fontId="46" fillId="8" borderId="0" xfId="0" applyFont="1" applyFill="1" applyBorder="1" applyAlignment="1">
      <alignment horizontal="left" vertical="top" wrapText="1"/>
    </xf>
    <xf numFmtId="0" fontId="47" fillId="8" borderId="0" xfId="0" applyFont="1" applyFill="1" applyBorder="1" applyAlignment="1">
      <alignment horizontal="left" vertical="top" wrapText="1"/>
    </xf>
    <xf numFmtId="0" fontId="46" fillId="8" borderId="0" xfId="0" applyFont="1" applyFill="1" applyAlignment="1"/>
    <xf numFmtId="0" fontId="48" fillId="8" borderId="0" xfId="0" applyFont="1" applyFill="1" applyBorder="1" applyAlignment="1">
      <alignment vertical="center" wrapText="1"/>
    </xf>
    <xf numFmtId="0" fontId="0" fillId="26" borderId="25" xfId="0" applyFont="1" applyFill="1" applyBorder="1" applyAlignment="1">
      <alignment horizontal="left" vertical="top" wrapText="1"/>
    </xf>
    <xf numFmtId="0" fontId="0" fillId="26" borderId="0" xfId="0" applyFont="1" applyFill="1" applyBorder="1" applyAlignment="1">
      <alignment horizontal="left" vertical="top" wrapText="1"/>
    </xf>
    <xf numFmtId="0" fontId="15" fillId="9" borderId="0" xfId="0" applyFont="1" applyFill="1" applyBorder="1" applyAlignment="1">
      <alignment horizontal="left" vertical="top" wrapText="1"/>
    </xf>
    <xf numFmtId="0" fontId="0" fillId="27" borderId="0" xfId="0" applyFont="1" applyFill="1" applyBorder="1" applyAlignment="1">
      <alignment horizontal="left" vertical="top" wrapText="1"/>
    </xf>
    <xf numFmtId="0" fontId="15" fillId="27" borderId="0" xfId="0" applyFont="1" applyFill="1" applyBorder="1" applyAlignment="1">
      <alignment horizontal="left" vertical="top" wrapText="1"/>
    </xf>
    <xf numFmtId="0" fontId="12" fillId="8" borderId="0" xfId="0" applyFont="1" applyFill="1" applyAlignment="1">
      <alignment vertical="top" wrapText="1"/>
    </xf>
    <xf numFmtId="0" fontId="49" fillId="28" borderId="0" xfId="0" applyFont="1" applyFill="1" applyAlignment="1">
      <alignment vertical="top" wrapText="1"/>
    </xf>
    <xf numFmtId="0" fontId="12" fillId="28" borderId="0" xfId="0" applyFont="1" applyFill="1" applyAlignment="1">
      <alignment vertical="top" wrapText="1"/>
    </xf>
    <xf numFmtId="0" fontId="50" fillId="28" borderId="0" xfId="0" applyFont="1" applyFill="1" applyBorder="1" applyAlignment="1" applyProtection="1">
      <alignment vertical="top"/>
    </xf>
    <xf numFmtId="0" fontId="51" fillId="26" borderId="0" xfId="0" applyFont="1" applyFill="1" applyBorder="1" applyAlignment="1">
      <alignment horizontal="left" vertical="top" wrapText="1"/>
    </xf>
    <xf numFmtId="0" fontId="51" fillId="26" borderId="25" xfId="0" applyFont="1" applyFill="1" applyBorder="1" applyAlignment="1">
      <alignment horizontal="left" vertical="top" wrapText="1"/>
    </xf>
    <xf numFmtId="0" fontId="0" fillId="22" borderId="0" xfId="0" applyFont="1" applyFill="1" applyBorder="1" applyAlignment="1">
      <alignment horizontal="left" vertical="top" wrapText="1"/>
    </xf>
    <xf numFmtId="0" fontId="0" fillId="29" borderId="0" xfId="0" applyFont="1" applyFill="1" applyBorder="1" applyAlignment="1">
      <alignment horizontal="left" vertical="top" wrapText="1"/>
    </xf>
    <xf numFmtId="0" fontId="15" fillId="27" borderId="0" xfId="0" applyFont="1" applyFill="1" applyBorder="1" applyAlignment="1">
      <alignment horizontal="left" vertical="top" wrapText="1"/>
    </xf>
    <xf numFmtId="0" fontId="51" fillId="26" borderId="26" xfId="0" applyFont="1" applyFill="1" applyBorder="1" applyAlignment="1">
      <alignment horizontal="left" vertical="top" wrapText="1"/>
    </xf>
    <xf numFmtId="0" fontId="51" fillId="26" borderId="27" xfId="0" applyFont="1" applyFill="1" applyBorder="1" applyAlignment="1">
      <alignment horizontal="left" vertical="top" wrapText="1"/>
    </xf>
    <xf numFmtId="0" fontId="51" fillId="26" borderId="28" xfId="0" applyFont="1" applyFill="1" applyBorder="1" applyAlignment="1">
      <alignment horizontal="left" vertical="top" wrapText="1"/>
    </xf>
    <xf numFmtId="0" fontId="52" fillId="26" borderId="28" xfId="0" applyFont="1" applyFill="1" applyBorder="1" applyAlignment="1">
      <alignment horizontal="left" vertical="top" wrapText="1"/>
    </xf>
    <xf numFmtId="0" fontId="0" fillId="26" borderId="28" xfId="0" applyFont="1" applyFill="1" applyBorder="1" applyAlignment="1">
      <alignment horizontal="left" vertical="top" wrapText="1"/>
    </xf>
    <xf numFmtId="0" fontId="0" fillId="26" borderId="27" xfId="0" applyFont="1" applyFill="1" applyBorder="1" applyAlignment="1">
      <alignment horizontal="left" vertical="top" wrapText="1"/>
    </xf>
    <xf numFmtId="0" fontId="15" fillId="26" borderId="27" xfId="0" applyFont="1" applyFill="1" applyBorder="1" applyAlignment="1">
      <alignment horizontal="left" vertical="top" wrapText="1"/>
    </xf>
    <xf numFmtId="0" fontId="0" fillId="29" borderId="29" xfId="0" applyFont="1" applyFill="1" applyBorder="1" applyAlignment="1">
      <alignment horizontal="left" vertical="top" wrapText="1"/>
    </xf>
    <xf numFmtId="0" fontId="15" fillId="27" borderId="29" xfId="0" applyFont="1" applyFill="1" applyBorder="1" applyAlignment="1">
      <alignment horizontal="left" vertical="top" wrapText="1"/>
    </xf>
    <xf numFmtId="0" fontId="15" fillId="27" borderId="29" xfId="0" applyFont="1" applyFill="1" applyBorder="1" applyAlignment="1">
      <alignment horizontal="left" vertical="top" wrapText="1"/>
    </xf>
    <xf numFmtId="0" fontId="0" fillId="26" borderId="29" xfId="0" applyFont="1" applyFill="1" applyBorder="1" applyAlignment="1">
      <alignment horizontal="left" vertical="top" wrapText="1"/>
    </xf>
    <xf numFmtId="0" fontId="51" fillId="26" borderId="29" xfId="0" applyFont="1" applyFill="1" applyBorder="1" applyAlignment="1">
      <alignment horizontal="left" vertical="top" wrapText="1"/>
    </xf>
    <xf numFmtId="0" fontId="24" fillId="29" borderId="29" xfId="0" applyFont="1" applyFill="1" applyBorder="1" applyAlignment="1" applyProtection="1">
      <alignment vertical="center"/>
    </xf>
    <xf numFmtId="0" fontId="15" fillId="27" borderId="29" xfId="0" applyFont="1" applyFill="1" applyBorder="1" applyAlignment="1">
      <alignment vertical="top" wrapText="1"/>
    </xf>
    <xf numFmtId="0" fontId="0" fillId="22" borderId="29" xfId="0" applyFont="1" applyFill="1" applyBorder="1" applyAlignment="1">
      <alignment horizontal="left" vertical="top" wrapText="1"/>
    </xf>
    <xf numFmtId="0" fontId="15" fillId="9" borderId="29" xfId="0" applyFont="1" applyFill="1" applyBorder="1" applyAlignment="1">
      <alignment horizontal="left" vertical="top" wrapText="1"/>
    </xf>
    <xf numFmtId="0" fontId="51" fillId="26" borderId="30" xfId="0" applyFont="1" applyFill="1" applyBorder="1" applyAlignment="1">
      <alignment horizontal="left" vertical="top" wrapText="1"/>
    </xf>
    <xf numFmtId="0" fontId="0" fillId="26" borderId="30" xfId="0" applyFont="1" applyFill="1" applyBorder="1" applyAlignment="1">
      <alignment horizontal="left" vertical="top" wrapText="1"/>
    </xf>
    <xf numFmtId="0" fontId="51" fillId="26" borderId="31" xfId="0" applyFont="1" applyFill="1" applyBorder="1" applyAlignment="1">
      <alignment horizontal="left" vertical="top" wrapText="1"/>
    </xf>
    <xf numFmtId="0" fontId="15" fillId="26" borderId="31" xfId="0" applyFont="1" applyFill="1" applyBorder="1" applyAlignment="1">
      <alignment horizontal="left" vertical="top" wrapText="1"/>
    </xf>
    <xf numFmtId="0" fontId="0" fillId="26" borderId="31" xfId="0" applyFont="1" applyFill="1" applyBorder="1" applyAlignment="1">
      <alignment horizontal="left" vertical="top" wrapText="1"/>
    </xf>
    <xf numFmtId="0" fontId="15" fillId="26" borderId="28" xfId="0" applyFont="1" applyFill="1" applyBorder="1" applyAlignment="1">
      <alignment horizontal="left" vertical="top" wrapText="1"/>
    </xf>
    <xf numFmtId="0" fontId="15" fillId="26" borderId="29" xfId="0" applyFont="1" applyFill="1" applyBorder="1" applyAlignment="1">
      <alignment horizontal="left" vertical="top" wrapText="1"/>
    </xf>
    <xf numFmtId="0" fontId="0" fillId="30" borderId="29" xfId="0" applyFont="1" applyFill="1" applyBorder="1" applyAlignment="1">
      <alignment horizontal="left" vertical="top" wrapText="1"/>
    </xf>
    <xf numFmtId="0" fontId="15" fillId="31" borderId="29" xfId="0" applyFont="1" applyFill="1" applyBorder="1" applyAlignment="1">
      <alignment vertical="top" wrapText="1"/>
    </xf>
    <xf numFmtId="0" fontId="52" fillId="26" borderId="31" xfId="0" applyFont="1" applyFill="1" applyBorder="1" applyAlignment="1">
      <alignment horizontal="left" vertical="top" wrapText="1"/>
    </xf>
    <xf numFmtId="0" fontId="53" fillId="26" borderId="31" xfId="0" applyFont="1" applyFill="1" applyBorder="1" applyAlignment="1" applyProtection="1">
      <alignment horizontal="left" vertical="top"/>
    </xf>
    <xf numFmtId="0" fontId="54" fillId="8" borderId="0" xfId="0" applyFont="1" applyFill="1" applyBorder="1" applyAlignment="1">
      <alignment horizontal="center" vertical="center" wrapText="1"/>
    </xf>
    <xf numFmtId="0" fontId="0" fillId="32" borderId="29" xfId="0" applyFont="1" applyFill="1" applyBorder="1" applyAlignment="1">
      <alignment horizontal="left" vertical="top" wrapText="1"/>
    </xf>
    <xf numFmtId="0" fontId="15" fillId="5" borderId="29" xfId="0" applyFont="1" applyFill="1" applyBorder="1" applyAlignment="1">
      <alignment horizontal="left" vertical="top" wrapText="1"/>
    </xf>
    <xf numFmtId="0" fontId="15" fillId="5" borderId="29" xfId="0" applyFont="1" applyFill="1" applyBorder="1" applyAlignment="1">
      <alignment horizontal="left" vertical="top" wrapText="1"/>
    </xf>
    <xf numFmtId="0" fontId="16" fillId="0" borderId="0" xfId="0" applyFont="1" applyAlignment="1"/>
    <xf numFmtId="0" fontId="0" fillId="0" borderId="32" xfId="0" applyFont="1" applyBorder="1" applyAlignment="1"/>
    <xf numFmtId="0" fontId="0" fillId="33" borderId="0" xfId="0" applyFont="1" applyFill="1" applyBorder="1" applyAlignment="1">
      <alignment vertical="top" wrapText="1"/>
    </xf>
    <xf numFmtId="0" fontId="0" fillId="33" borderId="0" xfId="0" applyNumberFormat="1" applyFont="1" applyFill="1" applyBorder="1" applyAlignment="1">
      <alignment vertical="top" wrapText="1"/>
    </xf>
    <xf numFmtId="0" fontId="0" fillId="33" borderId="0" xfId="0" applyFont="1" applyFill="1" applyBorder="1" applyAlignment="1">
      <alignment horizontal="left" vertical="top" wrapText="1"/>
    </xf>
    <xf numFmtId="0" fontId="0" fillId="33" borderId="0" xfId="0" applyFont="1" applyFill="1" applyBorder="1" applyAlignment="1">
      <alignment vertical="center" wrapText="1"/>
    </xf>
    <xf numFmtId="0" fontId="0" fillId="33" borderId="33" xfId="0" applyFont="1" applyFill="1" applyBorder="1" applyAlignment="1">
      <alignment horizontal="left" vertical="top" wrapText="1"/>
    </xf>
    <xf numFmtId="0" fontId="0" fillId="0" borderId="0" xfId="0" applyFont="1" applyFill="1" applyAlignment="1"/>
    <xf numFmtId="0" fontId="0" fillId="0" borderId="0" xfId="0" applyFont="1" applyFill="1" applyBorder="1" applyAlignment="1"/>
    <xf numFmtId="0" fontId="55" fillId="33" borderId="32" xfId="0" applyFont="1" applyFill="1" applyBorder="1" applyAlignment="1">
      <alignment vertical="center" wrapText="1"/>
    </xf>
    <xf numFmtId="0" fontId="0" fillId="33" borderId="32" xfId="0" applyFont="1" applyFill="1" applyBorder="1" applyAlignment="1">
      <alignment horizontal="left" vertical="top" wrapText="1"/>
    </xf>
    <xf numFmtId="0" fontId="0" fillId="33" borderId="32" xfId="0" applyFont="1" applyFill="1" applyBorder="1" applyAlignment="1"/>
    <xf numFmtId="0" fontId="0" fillId="33" borderId="33" xfId="0" applyFont="1" applyFill="1" applyBorder="1" applyAlignment="1"/>
    <xf numFmtId="0" fontId="0" fillId="33" borderId="0" xfId="0" applyFont="1" applyFill="1" applyBorder="1" applyAlignment="1">
      <alignment horizontal="center" vertical="center"/>
    </xf>
    <xf numFmtId="0" fontId="0" fillId="33" borderId="32" xfId="0" applyFont="1" applyFill="1" applyBorder="1" applyAlignment="1">
      <alignment vertical="top" wrapText="1"/>
    </xf>
    <xf numFmtId="0" fontId="0" fillId="33" borderId="32" xfId="0" applyFont="1" applyFill="1" applyBorder="1" applyAlignment="1">
      <alignment vertical="center" wrapText="1"/>
    </xf>
    <xf numFmtId="0" fontId="0" fillId="33" borderId="33" xfId="0" applyFont="1" applyFill="1" applyBorder="1" applyAlignment="1">
      <alignment vertical="top" wrapText="1"/>
    </xf>
    <xf numFmtId="0" fontId="55" fillId="33" borderId="0" xfId="0" applyFont="1" applyFill="1" applyBorder="1" applyAlignment="1">
      <alignment vertical="center" wrapText="1"/>
    </xf>
    <xf numFmtId="0" fontId="0" fillId="33" borderId="32" xfId="0" applyFont="1" applyFill="1" applyBorder="1" applyAlignment="1">
      <alignment horizontal="center"/>
    </xf>
    <xf numFmtId="0" fontId="0" fillId="33" borderId="33" xfId="0" applyFont="1" applyFill="1" applyBorder="1" applyAlignment="1">
      <alignment vertical="center" wrapText="1"/>
    </xf>
    <xf numFmtId="0" fontId="37" fillId="33" borderId="0" xfId="0" applyFont="1" applyFill="1" applyBorder="1" applyAlignment="1">
      <alignment vertical="center" wrapText="1"/>
    </xf>
    <xf numFmtId="0" fontId="13" fillId="27" borderId="33" xfId="0" applyFont="1" applyFill="1" applyBorder="1" applyAlignment="1">
      <alignment vertical="center" wrapText="1"/>
    </xf>
    <xf numFmtId="0" fontId="13" fillId="34" borderId="32" xfId="0" applyFont="1" applyFill="1" applyBorder="1" applyAlignment="1">
      <alignment horizontal="center" vertical="center" wrapText="1"/>
    </xf>
    <xf numFmtId="0" fontId="13" fillId="34" borderId="0" xfId="0" applyFont="1" applyFill="1" applyBorder="1" applyAlignment="1">
      <alignment horizontal="center" vertical="center" wrapText="1"/>
    </xf>
    <xf numFmtId="0" fontId="0" fillId="0" borderId="33" xfId="0" applyFont="1" applyBorder="1" applyAlignment="1"/>
    <xf numFmtId="0" fontId="0" fillId="8" borderId="0" xfId="0" applyFont="1" applyFill="1" applyBorder="1" applyAlignment="1">
      <alignment horizontal="center" vertical="center" wrapText="1"/>
    </xf>
    <xf numFmtId="0" fontId="56" fillId="0" borderId="0" xfId="0" applyFont="1" applyFill="1" applyBorder="1" applyAlignment="1">
      <alignment horizontal="center" vertical="center" wrapText="1"/>
    </xf>
    <xf numFmtId="0" fontId="57" fillId="8" borderId="0" xfId="0" applyFont="1" applyFill="1" applyBorder="1" applyAlignment="1">
      <alignment horizontal="center" vertical="center" wrapText="1"/>
    </xf>
    <xf numFmtId="0" fontId="56" fillId="8" borderId="0" xfId="0" applyFont="1" applyFill="1" applyBorder="1" applyAlignment="1">
      <alignment horizontal="center" vertical="center" wrapText="1"/>
    </xf>
    <xf numFmtId="0" fontId="58" fillId="8" borderId="0" xfId="0" applyFont="1" applyFill="1" applyBorder="1" applyAlignment="1">
      <alignment horizontal="center" vertical="center" wrapText="1"/>
    </xf>
    <xf numFmtId="0" fontId="56" fillId="8" borderId="0" xfId="0" applyFont="1" applyFill="1" applyAlignment="1">
      <alignment horizontal="center" vertical="center" wrapText="1"/>
    </xf>
    <xf numFmtId="0" fontId="1" fillId="8" borderId="0" xfId="0" applyFont="1" applyFill="1" applyBorder="1" applyAlignment="1">
      <alignment horizontal="center" vertical="center" wrapText="1"/>
    </xf>
    <xf numFmtId="0" fontId="56" fillId="8" borderId="0" xfId="0" applyFont="1" applyFill="1" applyBorder="1" applyAlignment="1">
      <alignment horizontal="center" vertical="center"/>
    </xf>
    <xf numFmtId="0" fontId="59" fillId="8" borderId="0" xfId="0" applyFont="1" applyFill="1" applyBorder="1" applyAlignment="1">
      <alignment horizontal="center" vertical="center" wrapText="1"/>
    </xf>
    <xf numFmtId="0" fontId="0" fillId="8" borderId="0" xfId="0" applyFont="1" applyFill="1" applyBorder="1" applyAlignment="1">
      <alignment horizontal="center" vertical="center"/>
    </xf>
    <xf numFmtId="0" fontId="60" fillId="8" borderId="0" xfId="0" applyFont="1" applyFill="1" applyBorder="1" applyAlignment="1">
      <alignment horizontal="center" vertical="center" wrapText="1"/>
    </xf>
    <xf numFmtId="0" fontId="49" fillId="28" borderId="0" xfId="0" applyFont="1" applyFill="1" applyAlignment="1">
      <alignment vertical="top" wrapText="1"/>
    </xf>
    <xf numFmtId="0" fontId="0" fillId="27" borderId="29" xfId="0" applyFont="1" applyFill="1" applyBorder="1" applyAlignment="1">
      <alignment horizontal="left" vertical="top" wrapText="1"/>
    </xf>
    <xf numFmtId="0" fontId="61" fillId="18" borderId="34" xfId="0" applyFont="1" applyFill="1" applyBorder="1" applyAlignment="1" applyProtection="1">
      <alignment horizontal="center" vertical="center" wrapText="1"/>
    </xf>
    <xf numFmtId="0" fontId="52" fillId="26" borderId="26" xfId="0" applyFont="1" applyFill="1" applyBorder="1" applyAlignment="1">
      <alignment horizontal="left" vertical="top" wrapText="1"/>
    </xf>
    <xf numFmtId="0" fontId="52" fillId="26" borderId="27" xfId="0" applyFont="1" applyFill="1" applyBorder="1" applyAlignment="1">
      <alignment horizontal="left" vertical="top" wrapText="1"/>
    </xf>
    <xf numFmtId="0" fontId="52" fillId="26" borderId="0" xfId="0" applyFont="1" applyFill="1" applyBorder="1" applyAlignment="1">
      <alignment horizontal="left" vertical="top" wrapText="1"/>
    </xf>
    <xf numFmtId="0" fontId="52" fillId="8" borderId="35" xfId="0" applyFont="1" applyFill="1" applyBorder="1" applyAlignment="1">
      <alignment horizontal="left" vertical="top" wrapText="1"/>
    </xf>
    <xf numFmtId="0" fontId="52" fillId="8" borderId="36" xfId="0" applyFont="1" applyFill="1" applyBorder="1" applyAlignment="1">
      <alignment horizontal="left" vertical="top" wrapText="1"/>
    </xf>
    <xf numFmtId="0" fontId="53" fillId="8" borderId="36" xfId="0" applyFont="1" applyFill="1" applyBorder="1" applyAlignment="1" applyProtection="1">
      <alignment horizontal="left" vertical="top"/>
    </xf>
    <xf numFmtId="0" fontId="24" fillId="8" borderId="36" xfId="0" applyFont="1" applyFill="1" applyBorder="1" applyAlignment="1" applyProtection="1">
      <alignment horizontal="left" vertical="top"/>
    </xf>
    <xf numFmtId="0" fontId="24" fillId="8" borderId="37" xfId="0" applyFont="1" applyFill="1" applyBorder="1" applyAlignment="1" applyProtection="1">
      <alignment horizontal="left" vertical="top"/>
    </xf>
    <xf numFmtId="1" fontId="17" fillId="11" borderId="38" xfId="0" applyNumberFormat="1" applyFont="1" applyFill="1" applyBorder="1" applyAlignment="1" applyProtection="1">
      <alignment horizontal="center" vertical="center" wrapText="1"/>
    </xf>
    <xf numFmtId="0" fontId="0" fillId="8" borderId="0" xfId="0" applyFont="1" applyFill="1" applyBorder="1" applyAlignment="1">
      <alignment vertical="top" wrapText="1"/>
    </xf>
    <xf numFmtId="0" fontId="0" fillId="35" borderId="20" xfId="0" applyFont="1" applyFill="1" applyBorder="1" applyAlignment="1">
      <alignment horizontal="left" vertical="top" wrapText="1"/>
    </xf>
    <xf numFmtId="0" fontId="0" fillId="0" borderId="0" xfId="0" applyFont="1" applyAlignment="1">
      <alignment horizontal="left" vertical="top"/>
    </xf>
    <xf numFmtId="0" fontId="8" fillId="8" borderId="0" xfId="0" applyFont="1" applyFill="1" applyBorder="1" applyAlignment="1" applyProtection="1">
      <alignment vertical="center"/>
      <protection locked="0"/>
    </xf>
    <xf numFmtId="0" fontId="1" fillId="5" borderId="23" xfId="0" applyFont="1" applyFill="1" applyBorder="1" applyAlignment="1">
      <alignment horizontal="left" vertical="top" wrapText="1"/>
    </xf>
    <xf numFmtId="0" fontId="12" fillId="19" borderId="0" xfId="0" applyFont="1" applyFill="1" applyAlignment="1"/>
    <xf numFmtId="0" fontId="8" fillId="8" borderId="0" xfId="0" applyFont="1" applyFill="1" applyBorder="1" applyAlignment="1" applyProtection="1">
      <alignment horizontal="left" vertical="top"/>
      <protection locked="0"/>
    </xf>
    <xf numFmtId="0" fontId="0" fillId="8" borderId="0" xfId="0" applyFont="1" applyFill="1" applyAlignment="1">
      <alignment vertical="top" wrapText="1"/>
    </xf>
    <xf numFmtId="0" fontId="24" fillId="8" borderId="0" xfId="0" applyFont="1" applyFill="1" applyBorder="1" applyAlignment="1" applyProtection="1">
      <alignment vertical="top"/>
    </xf>
    <xf numFmtId="0" fontId="24" fillId="0" borderId="0" xfId="0" applyFont="1" applyAlignment="1">
      <alignment vertical="top" wrapText="1"/>
    </xf>
    <xf numFmtId="0" fontId="15" fillId="4" borderId="0" xfId="0" applyFont="1" applyFill="1" applyBorder="1" applyAlignment="1">
      <alignment vertical="center" wrapText="1"/>
    </xf>
    <xf numFmtId="0" fontId="0" fillId="4" borderId="0" xfId="0" applyFont="1" applyFill="1" applyBorder="1" applyAlignment="1">
      <alignment horizontal="left" vertical="top" wrapText="1"/>
    </xf>
    <xf numFmtId="0" fontId="15" fillId="4" borderId="0" xfId="0" applyFont="1" applyFill="1" applyBorder="1" applyAlignment="1">
      <alignment horizontal="left" vertical="top" wrapText="1"/>
    </xf>
    <xf numFmtId="0" fontId="39" fillId="5" borderId="0" xfId="0" applyFont="1" applyFill="1" applyBorder="1" applyAlignment="1">
      <alignment vertical="center" wrapText="1"/>
    </xf>
    <xf numFmtId="0" fontId="39" fillId="4" borderId="0" xfId="0" applyFont="1" applyFill="1" applyBorder="1" applyAlignment="1">
      <alignment vertical="center" wrapText="1"/>
    </xf>
    <xf numFmtId="0" fontId="62" fillId="4" borderId="0" xfId="0" applyFont="1" applyFill="1" applyBorder="1" applyAlignment="1">
      <alignment vertical="center" wrapText="1"/>
    </xf>
    <xf numFmtId="0" fontId="63" fillId="3" borderId="0" xfId="0" applyFont="1" applyFill="1" applyBorder="1" applyAlignment="1">
      <alignment horizontal="center" vertical="center"/>
    </xf>
    <xf numFmtId="0" fontId="63" fillId="36" borderId="0" xfId="0" applyFont="1" applyFill="1" applyBorder="1" applyAlignment="1">
      <alignment horizontal="center" vertical="center"/>
    </xf>
    <xf numFmtId="0" fontId="62" fillId="5" borderId="39" xfId="0" applyFont="1" applyFill="1" applyBorder="1" applyAlignment="1">
      <alignment vertical="center" wrapText="1"/>
    </xf>
    <xf numFmtId="0" fontId="39" fillId="5" borderId="40" xfId="0" applyFont="1" applyFill="1" applyBorder="1" applyAlignment="1">
      <alignment vertical="center" wrapText="1"/>
    </xf>
    <xf numFmtId="0" fontId="64" fillId="3" borderId="41" xfId="0" applyFont="1" applyFill="1" applyBorder="1" applyAlignment="1">
      <alignment vertical="center" wrapText="1"/>
    </xf>
    <xf numFmtId="0" fontId="63" fillId="3" borderId="42" xfId="0" applyFont="1" applyFill="1" applyBorder="1" applyAlignment="1">
      <alignment vertical="center" wrapText="1"/>
    </xf>
    <xf numFmtId="0" fontId="63" fillId="3" borderId="42" xfId="0" applyFont="1" applyFill="1" applyBorder="1" applyAlignment="1">
      <alignment horizontal="center" vertical="center"/>
    </xf>
    <xf numFmtId="0" fontId="63" fillId="36" borderId="39" xfId="0" applyFont="1" applyFill="1" applyBorder="1" applyAlignment="1">
      <alignment horizontal="center" vertical="center"/>
    </xf>
    <xf numFmtId="0" fontId="39" fillId="5" borderId="43" xfId="0" applyFont="1" applyFill="1" applyBorder="1" applyAlignment="1">
      <alignment horizontal="center" vertical="center" wrapText="1"/>
    </xf>
    <xf numFmtId="0" fontId="39" fillId="5" borderId="42" xfId="0" applyFont="1" applyFill="1" applyBorder="1" applyAlignment="1">
      <alignment horizontal="center" vertical="center"/>
    </xf>
    <xf numFmtId="0" fontId="39" fillId="5" borderId="44" xfId="0" applyFont="1" applyFill="1" applyBorder="1" applyAlignment="1">
      <alignment horizontal="center" vertical="center"/>
    </xf>
    <xf numFmtId="0" fontId="39" fillId="5" borderId="45" xfId="0" applyFont="1" applyFill="1" applyBorder="1" applyAlignment="1">
      <alignment horizontal="center" vertical="center"/>
    </xf>
    <xf numFmtId="0" fontId="39" fillId="5" borderId="40" xfId="0" applyFont="1" applyFill="1" applyBorder="1" applyAlignment="1">
      <alignment horizontal="center" vertical="center"/>
    </xf>
    <xf numFmtId="0" fontId="39" fillId="4" borderId="43" xfId="0" applyFont="1" applyFill="1" applyBorder="1" applyAlignment="1">
      <alignment horizontal="center" vertical="center"/>
    </xf>
    <xf numFmtId="0" fontId="63" fillId="3" borderId="46" xfId="0" applyFont="1" applyFill="1" applyBorder="1" applyAlignment="1">
      <alignment horizontal="center" vertical="center"/>
    </xf>
    <xf numFmtId="0" fontId="39" fillId="4" borderId="47" xfId="0" applyFont="1" applyFill="1" applyBorder="1" applyAlignment="1">
      <alignment vertical="center" wrapText="1"/>
    </xf>
    <xf numFmtId="0" fontId="62" fillId="4" borderId="46" xfId="0" applyFont="1" applyFill="1" applyBorder="1" applyAlignment="1">
      <alignment vertical="center" wrapText="1"/>
    </xf>
    <xf numFmtId="0" fontId="39" fillId="4" borderId="48" xfId="0" applyFont="1" applyFill="1" applyBorder="1" applyAlignment="1">
      <alignment horizontal="center" vertical="center"/>
    </xf>
    <xf numFmtId="0" fontId="39" fillId="5" borderId="43" xfId="0" applyFont="1" applyFill="1" applyBorder="1" applyAlignment="1">
      <alignment horizontal="center" vertical="center"/>
    </xf>
    <xf numFmtId="0" fontId="39" fillId="5" borderId="47" xfId="0" applyFont="1" applyFill="1" applyBorder="1" applyAlignment="1">
      <alignment vertical="center" wrapText="1"/>
    </xf>
    <xf numFmtId="0" fontId="62" fillId="5" borderId="48" xfId="0" applyFont="1" applyFill="1" applyBorder="1" applyAlignment="1">
      <alignment vertical="center" wrapText="1"/>
    </xf>
    <xf numFmtId="49" fontId="61" fillId="7" borderId="42" xfId="0" applyNumberFormat="1" applyFont="1" applyFill="1" applyBorder="1" applyAlignment="1">
      <alignment horizontal="center" vertical="center"/>
    </xf>
    <xf numFmtId="0" fontId="43" fillId="7" borderId="0" xfId="0" applyFont="1" applyFill="1" applyAlignment="1" applyProtection="1">
      <alignment horizontal="center" vertical="center"/>
      <protection locked="0"/>
    </xf>
    <xf numFmtId="0" fontId="49" fillId="7" borderId="0" xfId="0" applyFont="1" applyFill="1" applyAlignment="1" applyProtection="1">
      <alignment horizontal="center" vertical="center"/>
      <protection locked="0"/>
    </xf>
    <xf numFmtId="0" fontId="9" fillId="7" borderId="0" xfId="0" applyFont="1" applyFill="1" applyBorder="1" applyAlignment="1" applyProtection="1">
      <alignment horizontal="left" vertical="center"/>
      <protection locked="0"/>
    </xf>
    <xf numFmtId="0" fontId="13" fillId="7" borderId="0" xfId="0" applyFont="1" applyFill="1" applyAlignment="1" applyProtection="1">
      <protection locked="0"/>
    </xf>
    <xf numFmtId="0" fontId="65" fillId="7" borderId="0" xfId="0" applyFont="1" applyFill="1" applyAlignment="1" applyProtection="1">
      <alignment horizontal="center" vertical="center"/>
      <protection locked="0"/>
    </xf>
    <xf numFmtId="0" fontId="21" fillId="6" borderId="0" xfId="0" applyFont="1" applyFill="1" applyBorder="1" applyAlignment="1">
      <alignment horizontal="center"/>
    </xf>
    <xf numFmtId="0" fontId="62" fillId="5" borderId="48" xfId="0" applyFont="1" applyFill="1" applyBorder="1" applyAlignment="1" applyProtection="1">
      <alignment vertical="center" wrapText="1"/>
      <protection locked="0"/>
    </xf>
    <xf numFmtId="0" fontId="21" fillId="6" borderId="0" xfId="0" applyFont="1" applyFill="1" applyBorder="1" applyAlignment="1" applyProtection="1">
      <protection locked="0"/>
    </xf>
    <xf numFmtId="0" fontId="73" fillId="0" borderId="0" xfId="0" applyFont="1" applyAlignment="1"/>
    <xf numFmtId="0" fontId="74" fillId="8" borderId="0" xfId="0" applyFont="1" applyFill="1" applyBorder="1" applyAlignment="1" applyProtection="1">
      <alignment horizontal="center" vertical="center"/>
      <protection locked="0"/>
    </xf>
    <xf numFmtId="0" fontId="75" fillId="8" borderId="0" xfId="0" applyFont="1" applyFill="1" applyBorder="1" applyAlignment="1" applyProtection="1">
      <alignment horizontal="center" vertical="center"/>
      <protection locked="0"/>
    </xf>
    <xf numFmtId="0" fontId="78" fillId="5" borderId="20" xfId="0" applyFont="1" applyFill="1" applyBorder="1" applyAlignment="1">
      <alignment horizontal="left" vertical="top" wrapText="1"/>
    </xf>
    <xf numFmtId="0" fontId="78" fillId="4" borderId="0" xfId="0" applyFont="1" applyFill="1" applyBorder="1" applyAlignment="1">
      <alignment horizontal="left" vertical="top" wrapText="1"/>
    </xf>
    <xf numFmtId="0" fontId="84" fillId="3" borderId="41" xfId="0" applyFont="1" applyFill="1" applyBorder="1" applyAlignment="1">
      <alignment vertical="center" wrapText="1"/>
    </xf>
    <xf numFmtId="0" fontId="40" fillId="6" borderId="0" xfId="0" applyFont="1" applyFill="1" applyBorder="1" applyAlignment="1">
      <alignment horizontal="justify" vertical="center" wrapText="1"/>
    </xf>
    <xf numFmtId="0" fontId="1" fillId="6" borderId="0" xfId="0" applyFont="1" applyFill="1" applyBorder="1" applyAlignment="1">
      <alignment horizontal="justify" vertical="center" wrapText="1"/>
    </xf>
    <xf numFmtId="0" fontId="0" fillId="6" borderId="0" xfId="0" applyFont="1" applyFill="1" applyBorder="1" applyAlignment="1">
      <alignment horizontal="justify" vertical="center" wrapText="1"/>
    </xf>
    <xf numFmtId="0" fontId="6" fillId="8" borderId="0" xfId="0" applyFont="1" applyFill="1" applyBorder="1" applyAlignment="1">
      <alignment horizontal="left" vertical="center"/>
    </xf>
    <xf numFmtId="0" fontId="0" fillId="6" borderId="0" xfId="0" applyFont="1" applyFill="1" applyBorder="1" applyAlignment="1">
      <alignment horizontal="center" vertical="center"/>
    </xf>
    <xf numFmtId="0" fontId="67" fillId="6" borderId="0" xfId="0" applyFont="1" applyFill="1" applyBorder="1" applyAlignment="1">
      <alignment horizontal="center" vertical="center"/>
    </xf>
    <xf numFmtId="0" fontId="66" fillId="6" borderId="0" xfId="0" applyFont="1" applyFill="1" applyBorder="1" applyAlignment="1">
      <alignment horizontal="left" vertical="center"/>
    </xf>
    <xf numFmtId="0" fontId="0" fillId="6" borderId="0" xfId="0" applyFont="1" applyFill="1" applyBorder="1" applyAlignment="1">
      <alignment horizontal="left" vertical="center" wrapText="1"/>
    </xf>
    <xf numFmtId="0" fontId="22" fillId="6" borderId="0" xfId="0" applyFont="1" applyFill="1" applyBorder="1" applyAlignment="1">
      <alignment horizontal="left" vertical="center" wrapText="1"/>
    </xf>
    <xf numFmtId="0" fontId="39" fillId="5" borderId="2" xfId="0" applyFont="1" applyFill="1" applyBorder="1" applyAlignment="1">
      <alignment horizontal="center" vertical="center" textRotation="90" wrapText="1"/>
    </xf>
    <xf numFmtId="0" fontId="39" fillId="4" borderId="1" xfId="0" applyFont="1" applyFill="1" applyBorder="1" applyAlignment="1">
      <alignment horizontal="center" vertical="center" textRotation="90" wrapText="1"/>
    </xf>
    <xf numFmtId="0" fontId="39" fillId="4" borderId="2" xfId="0" applyFont="1" applyFill="1" applyBorder="1" applyAlignment="1">
      <alignment horizontal="center" vertical="center" textRotation="90" wrapText="1"/>
    </xf>
    <xf numFmtId="0" fontId="63" fillId="3" borderId="1" xfId="0" applyFont="1" applyFill="1" applyBorder="1" applyAlignment="1">
      <alignment horizontal="center" vertical="center" textRotation="90" wrapText="1"/>
    </xf>
    <xf numFmtId="0" fontId="63" fillId="3" borderId="2" xfId="0" applyFont="1" applyFill="1" applyBorder="1" applyAlignment="1">
      <alignment horizontal="center" vertical="center" textRotation="90" wrapText="1"/>
    </xf>
    <xf numFmtId="0" fontId="61" fillId="7" borderId="0" xfId="0" applyFont="1" applyFill="1" applyBorder="1" applyAlignment="1">
      <alignment horizontal="left" vertical="center"/>
    </xf>
    <xf numFmtId="0" fontId="78" fillId="6" borderId="0" xfId="0" applyFont="1" applyFill="1" applyBorder="1" applyAlignment="1">
      <alignment horizontal="left" vertical="center" wrapText="1"/>
    </xf>
    <xf numFmtId="0" fontId="21" fillId="6" borderId="0" xfId="0" applyFont="1" applyFill="1" applyBorder="1" applyAlignment="1">
      <alignment horizontal="center"/>
    </xf>
    <xf numFmtId="0" fontId="21" fillId="6" borderId="49" xfId="0" applyFont="1" applyFill="1" applyBorder="1" applyAlignment="1">
      <alignment horizontal="center"/>
    </xf>
    <xf numFmtId="0" fontId="61" fillId="7" borderId="0" xfId="0" applyFont="1" applyFill="1" applyBorder="1" applyAlignment="1">
      <alignment horizontal="center" vertical="center"/>
    </xf>
    <xf numFmtId="0" fontId="61" fillId="7" borderId="39" xfId="0" applyFont="1" applyFill="1" applyBorder="1" applyAlignment="1">
      <alignment horizontal="center" vertical="center" wrapText="1"/>
    </xf>
    <xf numFmtId="0" fontId="61" fillId="7" borderId="0" xfId="0" applyFont="1" applyFill="1" applyBorder="1" applyAlignment="1">
      <alignment horizontal="center" vertical="center" wrapText="1"/>
    </xf>
    <xf numFmtId="0" fontId="68" fillId="6" borderId="0" xfId="0" applyFont="1" applyFill="1" applyBorder="1" applyAlignment="1">
      <alignment horizontal="left" vertical="center" wrapText="1"/>
    </xf>
    <xf numFmtId="0" fontId="0" fillId="0" borderId="0" xfId="0" applyFont="1" applyBorder="1" applyAlignment="1">
      <alignment wrapText="1"/>
    </xf>
    <xf numFmtId="0" fontId="49" fillId="3" borderId="0" xfId="0" applyFont="1" applyFill="1" applyAlignment="1" applyProtection="1">
      <alignment horizontal="center" vertical="center"/>
      <protection locked="0"/>
    </xf>
    <xf numFmtId="0" fontId="72" fillId="0" borderId="0" xfId="0" applyFont="1" applyAlignment="1">
      <alignment horizontal="left" vertical="top" wrapText="1"/>
    </xf>
    <xf numFmtId="0" fontId="72" fillId="0" borderId="0" xfId="0" applyFont="1" applyAlignment="1">
      <alignment vertical="top" wrapText="1"/>
    </xf>
    <xf numFmtId="0" fontId="13" fillId="7" borderId="0" xfId="0" applyFont="1" applyFill="1" applyAlignment="1" applyProtection="1">
      <alignment horizontal="center"/>
      <protection locked="0"/>
    </xf>
    <xf numFmtId="0" fontId="88" fillId="11" borderId="0" xfId="0" applyFont="1" applyFill="1" applyBorder="1" applyAlignment="1" applyProtection="1">
      <alignment horizontal="center" vertical="center" wrapText="1"/>
      <protection locked="0"/>
    </xf>
    <xf numFmtId="0" fontId="44" fillId="11" borderId="0" xfId="0" applyFont="1" applyFill="1" applyBorder="1" applyAlignment="1" applyProtection="1">
      <alignment horizontal="center" vertical="center" wrapText="1"/>
      <protection locked="0"/>
    </xf>
    <xf numFmtId="0" fontId="5" fillId="24" borderId="0" xfId="0" applyFont="1" applyFill="1" applyBorder="1" applyAlignment="1" applyProtection="1">
      <alignment horizontal="center" vertical="center" wrapText="1"/>
      <protection locked="0"/>
    </xf>
    <xf numFmtId="0" fontId="17" fillId="24" borderId="0" xfId="0" applyFont="1" applyFill="1" applyBorder="1" applyAlignment="1" applyProtection="1">
      <alignment horizontal="center" vertical="center" wrapText="1"/>
      <protection locked="0"/>
    </xf>
    <xf numFmtId="0" fontId="45" fillId="8" borderId="0" xfId="0" applyFont="1" applyFill="1" applyBorder="1" applyAlignment="1" applyProtection="1">
      <alignment horizontal="center" vertical="center"/>
    </xf>
    <xf numFmtId="0" fontId="8" fillId="8" borderId="0" xfId="0" applyFont="1" applyFill="1" applyBorder="1" applyAlignment="1" applyProtection="1">
      <alignment horizontal="left" vertical="center"/>
      <protection locked="0"/>
    </xf>
    <xf numFmtId="0" fontId="72" fillId="8" borderId="0" xfId="0" applyFont="1" applyFill="1" applyAlignment="1">
      <alignment horizontal="left" vertical="top" wrapText="1"/>
    </xf>
    <xf numFmtId="0" fontId="8" fillId="8" borderId="0" xfId="0" applyFont="1" applyFill="1" applyBorder="1" applyAlignment="1" applyProtection="1">
      <alignment horizontal="left" vertical="top"/>
      <protection locked="0"/>
    </xf>
    <xf numFmtId="0" fontId="42" fillId="8" borderId="0" xfId="0" applyFont="1" applyFill="1" applyBorder="1" applyAlignment="1" applyProtection="1">
      <alignment horizontal="left" vertical="center"/>
    </xf>
    <xf numFmtId="0" fontId="15" fillId="0" borderId="0" xfId="0" applyFont="1" applyBorder="1" applyAlignment="1">
      <alignment wrapText="1"/>
    </xf>
    <xf numFmtId="0" fontId="85" fillId="8" borderId="0" xfId="0" applyFont="1" applyFill="1" applyBorder="1" applyAlignment="1" applyProtection="1">
      <alignment horizontal="center" vertical="center"/>
    </xf>
    <xf numFmtId="0" fontId="0" fillId="26" borderId="65" xfId="0" applyFont="1" applyFill="1" applyBorder="1" applyAlignment="1">
      <alignment horizontal="left" vertical="top" wrapText="1"/>
    </xf>
    <xf numFmtId="0" fontId="0" fillId="27" borderId="29" xfId="0" applyFont="1" applyFill="1" applyBorder="1" applyAlignment="1">
      <alignment horizontal="left" vertical="top" wrapText="1"/>
    </xf>
    <xf numFmtId="0" fontId="0" fillId="27" borderId="52" xfId="0" applyFont="1" applyFill="1" applyBorder="1" applyAlignment="1">
      <alignment horizontal="left" vertical="top" wrapText="1"/>
    </xf>
    <xf numFmtId="0" fontId="0" fillId="26" borderId="30" xfId="0" applyFont="1" applyFill="1" applyBorder="1" applyAlignment="1">
      <alignment horizontal="left" vertical="top" wrapText="1"/>
    </xf>
    <xf numFmtId="0" fontId="0" fillId="26" borderId="27" xfId="0" applyFont="1" applyFill="1" applyBorder="1" applyAlignment="1">
      <alignment horizontal="left" vertical="top" wrapText="1"/>
    </xf>
    <xf numFmtId="0" fontId="0" fillId="9" borderId="29" xfId="0" applyFont="1" applyFill="1" applyBorder="1" applyAlignment="1">
      <alignment horizontal="left" vertical="top" wrapText="1"/>
    </xf>
    <xf numFmtId="0" fontId="0" fillId="9" borderId="30" xfId="0" applyFont="1" applyFill="1" applyBorder="1" applyAlignment="1">
      <alignment horizontal="left" vertical="top" wrapText="1"/>
    </xf>
    <xf numFmtId="0" fontId="15" fillId="26" borderId="31" xfId="0" applyFont="1" applyFill="1" applyBorder="1" applyAlignment="1">
      <alignment horizontal="left" vertical="top" wrapText="1"/>
    </xf>
    <xf numFmtId="0" fontId="0" fillId="9" borderId="52" xfId="0" applyFont="1" applyFill="1" applyBorder="1" applyAlignment="1">
      <alignment horizontal="left" vertical="top" wrapText="1"/>
    </xf>
    <xf numFmtId="0" fontId="0" fillId="9" borderId="0" xfId="0" applyFont="1" applyFill="1" applyBorder="1" applyAlignment="1">
      <alignment horizontal="left" vertical="top" wrapText="1"/>
    </xf>
    <xf numFmtId="0" fontId="69" fillId="0" borderId="0" xfId="0" applyFont="1" applyAlignment="1">
      <alignment vertical="top" wrapText="1"/>
    </xf>
    <xf numFmtId="0" fontId="49" fillId="28" borderId="0" xfId="0" applyFont="1" applyFill="1" applyAlignment="1">
      <alignment vertical="top" wrapText="1"/>
    </xf>
    <xf numFmtId="0" fontId="0" fillId="31" borderId="30" xfId="0" applyFont="1" applyFill="1" applyBorder="1" applyAlignment="1">
      <alignment horizontal="left" vertical="top" wrapText="1"/>
    </xf>
    <xf numFmtId="0" fontId="0" fillId="26" borderId="63" xfId="0" applyFont="1" applyFill="1" applyBorder="1" applyAlignment="1">
      <alignment horizontal="left" vertical="top" wrapText="1"/>
    </xf>
    <xf numFmtId="0" fontId="0" fillId="26" borderId="31" xfId="0" applyFont="1" applyFill="1" applyBorder="1" applyAlignment="1">
      <alignment horizontal="left" vertical="top" wrapText="1"/>
    </xf>
    <xf numFmtId="0" fontId="52" fillId="26" borderId="27" xfId="0" applyFont="1" applyFill="1" applyBorder="1" applyAlignment="1">
      <alignment horizontal="left" vertical="top" wrapText="1"/>
    </xf>
    <xf numFmtId="0" fontId="52" fillId="26" borderId="64" xfId="0" applyFont="1" applyFill="1" applyBorder="1" applyAlignment="1">
      <alignment horizontal="left" vertical="top" wrapText="1"/>
    </xf>
    <xf numFmtId="0" fontId="52" fillId="26" borderId="28" xfId="0" applyFont="1" applyFill="1" applyBorder="1" applyAlignment="1">
      <alignment horizontal="left" vertical="top" wrapText="1"/>
    </xf>
    <xf numFmtId="0" fontId="15" fillId="26" borderId="63" xfId="0" applyFont="1" applyFill="1" applyBorder="1" applyAlignment="1">
      <alignment horizontal="left" vertical="top" wrapText="1"/>
    </xf>
    <xf numFmtId="0" fontId="15" fillId="26" borderId="27" xfId="0" applyFont="1" applyFill="1" applyBorder="1" applyAlignment="1">
      <alignment horizontal="left" vertical="top" wrapText="1"/>
    </xf>
    <xf numFmtId="0" fontId="61" fillId="18" borderId="53" xfId="0" applyFont="1" applyFill="1" applyBorder="1" applyAlignment="1" applyProtection="1">
      <alignment horizontal="center" vertical="center"/>
    </xf>
    <xf numFmtId="0" fontId="61" fillId="18" borderId="34" xfId="0" applyFont="1" applyFill="1" applyBorder="1" applyAlignment="1" applyProtection="1">
      <alignment horizontal="center" vertical="center"/>
    </xf>
    <xf numFmtId="0" fontId="52" fillId="26" borderId="26" xfId="0" applyFont="1" applyFill="1" applyBorder="1" applyAlignment="1">
      <alignment horizontal="left" vertical="top" wrapText="1"/>
    </xf>
    <xf numFmtId="0" fontId="79" fillId="18" borderId="53" xfId="0" applyFont="1" applyFill="1" applyBorder="1" applyAlignment="1" applyProtection="1">
      <alignment horizontal="center" vertical="center"/>
    </xf>
    <xf numFmtId="0" fontId="0" fillId="26" borderId="52" xfId="0" applyFont="1" applyFill="1" applyBorder="1" applyAlignment="1">
      <alignment horizontal="left" vertical="top" wrapText="1"/>
    </xf>
    <xf numFmtId="0" fontId="0" fillId="26" borderId="28" xfId="0" applyFont="1" applyFill="1" applyBorder="1" applyAlignment="1">
      <alignment horizontal="left" vertical="top" wrapText="1"/>
    </xf>
    <xf numFmtId="0" fontId="0" fillId="6" borderId="50" xfId="0" applyFont="1" applyFill="1" applyBorder="1" applyAlignment="1" applyProtection="1">
      <alignment vertical="top" wrapText="1"/>
    </xf>
    <xf numFmtId="0" fontId="0" fillId="6" borderId="51" xfId="0" applyFont="1" applyFill="1" applyBorder="1" applyAlignment="1" applyProtection="1">
      <alignment vertical="top" wrapText="1"/>
    </xf>
    <xf numFmtId="0" fontId="19" fillId="6" borderId="50" xfId="0" applyFont="1" applyFill="1" applyBorder="1" applyAlignment="1" applyProtection="1">
      <alignment vertical="top" wrapText="1"/>
    </xf>
    <xf numFmtId="0" fontId="19" fillId="6" borderId="51" xfId="0" applyFont="1" applyFill="1" applyBorder="1" applyAlignment="1" applyProtection="1">
      <alignment vertical="top" wrapText="1"/>
    </xf>
    <xf numFmtId="0" fontId="78" fillId="6" borderId="50" xfId="0" applyFont="1" applyFill="1" applyBorder="1" applyAlignment="1" applyProtection="1">
      <alignment vertical="top" wrapText="1"/>
    </xf>
    <xf numFmtId="0" fontId="43" fillId="32" borderId="57" xfId="0" applyFont="1" applyFill="1" applyBorder="1" applyAlignment="1">
      <alignment horizontal="left" vertical="top" wrapText="1"/>
    </xf>
    <xf numFmtId="0" fontId="43" fillId="32" borderId="59" xfId="0" applyFont="1" applyFill="1" applyBorder="1" applyAlignment="1">
      <alignment horizontal="left" vertical="top" wrapText="1"/>
    </xf>
    <xf numFmtId="0" fontId="43" fillId="29" borderId="60" xfId="0" applyFont="1" applyFill="1" applyBorder="1" applyAlignment="1">
      <alignment horizontal="left" vertical="top" wrapText="1"/>
    </xf>
    <xf numFmtId="0" fontId="43" fillId="29" borderId="57" xfId="0" applyFont="1" applyFill="1" applyBorder="1" applyAlignment="1">
      <alignment horizontal="left" vertical="top" wrapText="1"/>
    </xf>
    <xf numFmtId="1" fontId="17" fillId="11" borderId="61" xfId="0" applyNumberFormat="1" applyFont="1" applyFill="1" applyBorder="1" applyAlignment="1" applyProtection="1">
      <alignment horizontal="center" vertical="center" wrapText="1"/>
    </xf>
    <xf numFmtId="1" fontId="17" fillId="11" borderId="36" xfId="0" applyNumberFormat="1" applyFont="1" applyFill="1" applyBorder="1" applyAlignment="1" applyProtection="1">
      <alignment horizontal="center" vertical="center" wrapText="1"/>
    </xf>
    <xf numFmtId="1" fontId="17" fillId="11" borderId="62" xfId="0" applyNumberFormat="1" applyFont="1" applyFill="1" applyBorder="1" applyAlignment="1" applyProtection="1">
      <alignment horizontal="center" vertical="center" wrapText="1"/>
    </xf>
    <xf numFmtId="0" fontId="0" fillId="5" borderId="30" xfId="0" applyFont="1" applyFill="1" applyBorder="1" applyAlignment="1">
      <alignment horizontal="left" vertical="top" wrapText="1"/>
    </xf>
    <xf numFmtId="0" fontId="0" fillId="27" borderId="30" xfId="0" applyFont="1" applyFill="1" applyBorder="1" applyAlignment="1">
      <alignment horizontal="left" vertical="top" wrapText="1"/>
    </xf>
    <xf numFmtId="0" fontId="0" fillId="27" borderId="0" xfId="0" applyFont="1" applyFill="1" applyBorder="1" applyAlignment="1">
      <alignment horizontal="left" vertical="top" wrapText="1"/>
    </xf>
    <xf numFmtId="0" fontId="0" fillId="22" borderId="52" xfId="0" applyFont="1" applyFill="1" applyBorder="1" applyAlignment="1">
      <alignment horizontal="left" vertical="top" wrapText="1"/>
    </xf>
    <xf numFmtId="0" fontId="0" fillId="22" borderId="29" xfId="0" applyFont="1" applyFill="1" applyBorder="1" applyAlignment="1">
      <alignment horizontal="left" vertical="top" wrapText="1"/>
    </xf>
    <xf numFmtId="0" fontId="27" fillId="18" borderId="53" xfId="0" applyFont="1" applyFill="1" applyBorder="1" applyAlignment="1" applyProtection="1">
      <alignment horizontal="center" vertical="center"/>
    </xf>
    <xf numFmtId="0" fontId="27" fillId="18" borderId="34" xfId="0" applyFont="1" applyFill="1" applyBorder="1" applyAlignment="1" applyProtection="1">
      <alignment horizontal="center" vertical="center"/>
    </xf>
    <xf numFmtId="0" fontId="27" fillId="18" borderId="8" xfId="0" applyFont="1" applyFill="1" applyBorder="1" applyAlignment="1" applyProtection="1">
      <alignment horizontal="center" vertical="center"/>
    </xf>
    <xf numFmtId="0" fontId="61" fillId="18" borderId="54" xfId="0" applyFont="1" applyFill="1" applyBorder="1" applyAlignment="1" applyProtection="1">
      <alignment horizontal="center" vertical="center"/>
    </xf>
    <xf numFmtId="0" fontId="61" fillId="18" borderId="55" xfId="0" applyFont="1" applyFill="1" applyBorder="1" applyAlignment="1" applyProtection="1">
      <alignment horizontal="center" vertical="center"/>
    </xf>
    <xf numFmtId="0" fontId="27" fillId="18" borderId="0" xfId="0" applyFont="1" applyFill="1" applyBorder="1" applyAlignment="1" applyProtection="1">
      <alignment horizontal="center" vertical="center"/>
    </xf>
    <xf numFmtId="0" fontId="43" fillId="30" borderId="56" xfId="0" applyFont="1" applyFill="1" applyBorder="1" applyAlignment="1">
      <alignment horizontal="left" vertical="top" wrapText="1"/>
    </xf>
    <xf numFmtId="0" fontId="43" fillId="30" borderId="57" xfId="0" applyFont="1" applyFill="1" applyBorder="1" applyAlignment="1">
      <alignment horizontal="left" vertical="top" wrapText="1"/>
    </xf>
    <xf numFmtId="0" fontId="43" fillId="30" borderId="58" xfId="0" applyFont="1" applyFill="1" applyBorder="1" applyAlignment="1">
      <alignment horizontal="left" vertical="top" wrapText="1"/>
    </xf>
    <xf numFmtId="0" fontId="43" fillId="22" borderId="57" xfId="0" applyFont="1" applyFill="1" applyBorder="1" applyAlignment="1">
      <alignment horizontal="left" vertical="top" wrapText="1"/>
    </xf>
    <xf numFmtId="0" fontId="43" fillId="22" borderId="58" xfId="0" applyFont="1" applyFill="1" applyBorder="1" applyAlignment="1">
      <alignment horizontal="left" vertical="top" wrapText="1"/>
    </xf>
    <xf numFmtId="0" fontId="61" fillId="18" borderId="53" xfId="0" applyFont="1" applyFill="1" applyBorder="1" applyAlignment="1" applyProtection="1">
      <alignment horizontal="center" vertical="center" wrapText="1"/>
    </xf>
    <xf numFmtId="0" fontId="61" fillId="18" borderId="34" xfId="0" applyFont="1" applyFill="1" applyBorder="1" applyAlignment="1" applyProtection="1">
      <alignment horizontal="center" vertical="center" wrapText="1"/>
    </xf>
    <xf numFmtId="165" fontId="18" fillId="17" borderId="34" xfId="0" applyNumberFormat="1" applyFont="1" applyFill="1" applyBorder="1" applyAlignment="1" applyProtection="1">
      <alignment horizontal="center" vertical="center" wrapText="1"/>
    </xf>
    <xf numFmtId="165" fontId="18" fillId="17" borderId="8" xfId="0" applyNumberFormat="1" applyFont="1" applyFill="1" applyBorder="1" applyAlignment="1" applyProtection="1">
      <alignment horizontal="center" vertical="center" wrapText="1"/>
    </xf>
    <xf numFmtId="0" fontId="27" fillId="19" borderId="0" xfId="0" applyFont="1" applyFill="1" applyBorder="1" applyAlignment="1">
      <alignment horizontal="center"/>
    </xf>
    <xf numFmtId="0" fontId="0" fillId="4" borderId="0" xfId="0" applyFont="1" applyFill="1" applyBorder="1" applyAlignment="1">
      <alignment horizontal="left" vertical="top" wrapText="1"/>
    </xf>
    <xf numFmtId="0" fontId="78" fillId="4" borderId="0" xfId="0" applyFont="1" applyFill="1" applyBorder="1" applyAlignment="1">
      <alignment horizontal="left" vertical="top" wrapText="1"/>
    </xf>
    <xf numFmtId="0" fontId="13" fillId="3" borderId="0" xfId="0" applyFont="1" applyFill="1" applyBorder="1" applyAlignment="1">
      <alignment vertical="center" wrapText="1"/>
    </xf>
    <xf numFmtId="0" fontId="15" fillId="5" borderId="0" xfId="0" applyFont="1" applyFill="1" applyBorder="1" applyAlignment="1">
      <alignment horizontal="left" vertical="top" wrapText="1"/>
    </xf>
    <xf numFmtId="0" fontId="0" fillId="5" borderId="0" xfId="0" applyFont="1" applyFill="1" applyBorder="1" applyAlignment="1">
      <alignment horizontal="left" vertical="top" wrapText="1"/>
    </xf>
    <xf numFmtId="0" fontId="13" fillId="3" borderId="0" xfId="0" applyFont="1" applyFill="1" applyBorder="1" applyAlignment="1">
      <alignment horizontal="left" vertical="top" wrapText="1"/>
    </xf>
    <xf numFmtId="0" fontId="87" fillId="3" borderId="0" xfId="0" applyFont="1" applyFill="1" applyBorder="1" applyAlignment="1">
      <alignment horizontal="left" vertical="top" wrapText="1"/>
    </xf>
    <xf numFmtId="0" fontId="28" fillId="19" borderId="0" xfId="0" applyFont="1" applyFill="1" applyBorder="1" applyAlignment="1">
      <alignment horizontal="left" vertical="center"/>
    </xf>
    <xf numFmtId="0" fontId="0" fillId="33" borderId="0" xfId="0" applyFont="1" applyFill="1" applyBorder="1" applyAlignment="1">
      <alignment horizontal="left" vertical="top" wrapText="1"/>
    </xf>
    <xf numFmtId="0" fontId="0" fillId="33" borderId="33" xfId="0" applyFont="1" applyFill="1" applyBorder="1" applyAlignment="1">
      <alignment horizontal="left" vertical="top" wrapText="1"/>
    </xf>
    <xf numFmtId="0" fontId="0" fillId="33" borderId="32" xfId="0" applyFont="1" applyFill="1" applyBorder="1" applyAlignment="1">
      <alignment horizontal="center" vertical="center"/>
    </xf>
    <xf numFmtId="0" fontId="0" fillId="33" borderId="0"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0" xfId="0" applyFont="1" applyFill="1" applyBorder="1" applyAlignment="1">
      <alignment vertical="center" wrapText="1"/>
    </xf>
    <xf numFmtId="0" fontId="0" fillId="33" borderId="33" xfId="0" applyFont="1" applyFill="1" applyBorder="1" applyAlignment="1">
      <alignment vertical="center" wrapText="1"/>
    </xf>
    <xf numFmtId="0" fontId="55" fillId="27" borderId="66" xfId="0" applyFont="1" applyFill="1" applyBorder="1" applyAlignment="1">
      <alignment vertical="center" wrapText="1"/>
    </xf>
    <xf numFmtId="0" fontId="0" fillId="27" borderId="66" xfId="0" applyFont="1" applyFill="1" applyBorder="1" applyAlignment="1">
      <alignment horizontal="center"/>
    </xf>
    <xf numFmtId="0" fontId="61" fillId="19" borderId="0" xfId="0" applyFont="1" applyFill="1" applyAlignment="1">
      <alignment horizontal="center" vertical="center" wrapText="1"/>
    </xf>
    <xf numFmtId="0" fontId="13" fillId="34" borderId="32" xfId="0" applyFont="1" applyFill="1" applyBorder="1" applyAlignment="1">
      <alignment horizontal="center" vertical="center" wrapText="1"/>
    </xf>
    <xf numFmtId="0" fontId="61" fillId="19" borderId="0" xfId="0" applyFont="1" applyFill="1" applyAlignment="1">
      <alignment horizontal="center" vertical="top"/>
    </xf>
    <xf numFmtId="0" fontId="70" fillId="19" borderId="0" xfId="0" applyFont="1" applyFill="1" applyAlignment="1">
      <alignment horizontal="center" vertical="top"/>
    </xf>
    <xf numFmtId="0" fontId="4" fillId="19" borderId="0" xfId="0" applyFont="1" applyFill="1" applyAlignment="1">
      <alignment horizontal="center"/>
    </xf>
    <xf numFmtId="0" fontId="70" fillId="19" borderId="0" xfId="0" applyFont="1" applyFill="1" applyAlignment="1">
      <alignment horizontal="center"/>
    </xf>
    <xf numFmtId="0" fontId="55" fillId="27" borderId="33" xfId="0" applyFont="1" applyFill="1" applyBorder="1" applyAlignment="1">
      <alignment vertical="center" wrapText="1"/>
    </xf>
    <xf numFmtId="0" fontId="0" fillId="33" borderId="32" xfId="0" applyFont="1" applyFill="1" applyBorder="1" applyAlignment="1">
      <alignment horizontal="center" vertical="center" wrapText="1"/>
    </xf>
    <xf numFmtId="0" fontId="0" fillId="33" borderId="0" xfId="0" applyFont="1" applyFill="1" applyBorder="1" applyAlignment="1">
      <alignment horizontal="center" vertical="center" wrapText="1"/>
    </xf>
    <xf numFmtId="0" fontId="0" fillId="33" borderId="33" xfId="0" applyFont="1" applyFill="1" applyBorder="1" applyAlignment="1">
      <alignment horizontal="center" vertical="center" wrapText="1"/>
    </xf>
    <xf numFmtId="0" fontId="0" fillId="27" borderId="32" xfId="0" applyFont="1" applyFill="1" applyBorder="1" applyAlignment="1">
      <alignment horizontal="center"/>
    </xf>
    <xf numFmtId="0" fontId="7" fillId="7" borderId="0" xfId="0" applyFont="1" applyFill="1" applyBorder="1" applyAlignment="1">
      <alignment horizontal="left" vertical="center" wrapText="1"/>
    </xf>
    <xf numFmtId="0" fontId="75" fillId="8" borderId="0" xfId="0" applyFont="1" applyFill="1" applyBorder="1" applyAlignment="1" applyProtection="1">
      <alignment horizontal="center" vertical="center"/>
      <protection locked="0"/>
    </xf>
    <xf numFmtId="0" fontId="99" fillId="8" borderId="0" xfId="0" applyFont="1" applyFill="1" applyBorder="1" applyAlignment="1" applyProtection="1">
      <alignment horizontal="center" vertical="center"/>
      <protection locked="0"/>
    </xf>
  </cellXfs>
  <cellStyles count="3">
    <cellStyle name="Good" xfId="2" builtinId="26"/>
    <cellStyle name="Normal" xfId="0" builtinId="0"/>
    <cellStyle name="Percent" xfId="1" builtinId="5"/>
  </cellStyles>
  <dxfs count="744">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ont>
        <color indexed="27"/>
      </font>
    </dxf>
    <dxf>
      <font>
        <color indexed="27"/>
      </font>
    </dxf>
    <dxf>
      <font>
        <color indexed="27"/>
      </font>
    </dxf>
    <dxf>
      <font>
        <color indexed="27"/>
      </font>
    </dxf>
    <dxf>
      <font>
        <color indexed="27"/>
      </font>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ont>
        <color indexed="27"/>
      </font>
    </dxf>
    <dxf>
      <font>
        <color indexed="27"/>
      </font>
    </dxf>
    <dxf>
      <font>
        <color indexed="27"/>
      </font>
    </dxf>
    <dxf>
      <font>
        <color indexed="27"/>
      </font>
    </dxf>
    <dxf>
      <font>
        <color indexed="27"/>
      </font>
    </dxf>
    <dxf>
      <font>
        <color indexed="27"/>
      </font>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ill>
        <patternFill>
          <bgColor rgb="FF66FF33"/>
        </patternFill>
      </fill>
    </dxf>
    <dxf>
      <fill>
        <patternFill>
          <bgColor indexed="10"/>
        </patternFill>
      </fill>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9FF33"/>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ill>
        <patternFill>
          <bgColor rgb="FF66FF33"/>
        </patternFill>
      </fill>
    </dxf>
    <dxf>
      <fill>
        <patternFill>
          <bgColor indexed="10"/>
        </patternFill>
      </fill>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99FF99"/>
        </patternFill>
      </fill>
    </dxf>
    <dxf>
      <fill>
        <patternFill>
          <bgColor rgb="FF66FF33"/>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5.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28" Type="http://schemas.openxmlformats.org/officeDocument/2006/relationships/customXml" Target="../customXml/item7.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 Id="rId27" Type="http://schemas.openxmlformats.org/officeDocument/2006/relationships/customXml" Target="../customXml/item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spPr>
            <a:ln w="95250" cmpd="sng"/>
          </c:spPr>
          <c:marker>
            <c:symbol val="none"/>
          </c:marker>
          <c:cat>
            <c:strRef>
              <c:f>Yhteenveto!$E$34:$E$40</c:f>
              <c:strCache>
                <c:ptCount val="7"/>
                <c:pt idx="0">
                  <c:v>Tapahtumaa edeltävät valmistelut ja hallinto</c:v>
                </c:pt>
                <c:pt idx="1">
                  <c:v>Resurssit: koulutettu työvoima</c:v>
                </c:pt>
                <c:pt idx="2">
                  <c:v>Valmiuksien tukeminen: valvonta</c:v>
                </c:pt>
                <c:pt idx="3">
                  <c:v>Valmiuksien tukeminen: riskinarviointi</c:v>
                </c:pt>
                <c:pt idx="4">
                  <c:v>Tapahtumaan reagoinnin hallinta</c:v>
                </c:pt>
                <c:pt idx="5">
                  <c:v>Tapahtuman jälkiarviointi</c:v>
                </c:pt>
                <c:pt idx="6">
                  <c:v>Opitun hyödyntäminen</c:v>
                </c:pt>
              </c:strCache>
            </c:strRef>
          </c:cat>
          <c:val>
            <c:numRef>
              <c:f>Yhteenveto!$G$34:$G$40</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9D7E-47CE-91E5-1EC76C01E88E}"/>
            </c:ext>
          </c:extLst>
        </c:ser>
        <c:dLbls>
          <c:showLegendKey val="0"/>
          <c:showVal val="0"/>
          <c:showCatName val="0"/>
          <c:showSerName val="0"/>
          <c:showPercent val="0"/>
          <c:showBubbleSize val="0"/>
        </c:dLbls>
        <c:axId val="59610411"/>
        <c:axId val="14528369"/>
      </c:radarChart>
      <c:catAx>
        <c:axId val="59610411"/>
        <c:scaling>
          <c:orientation val="minMax"/>
        </c:scaling>
        <c:delete val="0"/>
        <c:axPos val="b"/>
        <c:majorGridlines/>
        <c:numFmt formatCode="General" sourceLinked="1"/>
        <c:majorTickMark val="out"/>
        <c:minorTickMark val="none"/>
        <c:tickLblPos val="nextTo"/>
        <c:spPr>
          <a:ln w="9525" cap="flat" cmpd="sng"/>
        </c:spPr>
        <c:txPr>
          <a:bodyPr rot="0" vert="horz"/>
          <a:lstStyle/>
          <a:p>
            <a:pPr>
              <a:defRPr lang="en-US" sz="1000" b="0" i="0" u="none" baseline="0">
                <a:solidFill>
                  <a:srgbClr val="000000"/>
                </a:solidFill>
                <a:latin typeface="Calibri"/>
                <a:ea typeface="Calibri"/>
                <a:cs typeface="Calibri"/>
              </a:defRPr>
            </a:pPr>
            <a:endParaRPr lang="en-US"/>
          </a:p>
        </c:txPr>
        <c:crossAx val="14528369"/>
        <c:crosses val="autoZero"/>
        <c:auto val="0"/>
        <c:lblAlgn val="ctr"/>
        <c:lblOffset val="100"/>
        <c:noMultiLvlLbl val="0"/>
      </c:catAx>
      <c:valAx>
        <c:axId val="14528369"/>
        <c:scaling>
          <c:orientation val="minMax"/>
        </c:scaling>
        <c:delete val="0"/>
        <c:axPos val="l"/>
        <c:majorGridlines/>
        <c:numFmt formatCode="0.0" sourceLinked="1"/>
        <c:majorTickMark val="cross"/>
        <c:minorTickMark val="none"/>
        <c:tickLblPos val="nextTo"/>
        <c:spPr>
          <a:ln w="9525" cap="flat" cmpd="sng"/>
        </c:spPr>
        <c:txPr>
          <a:bodyPr rot="0" vert="horz"/>
          <a:lstStyle/>
          <a:p>
            <a:pPr>
              <a:defRPr lang="en-US" sz="1000" b="0" i="0" u="none" baseline="0">
                <a:solidFill>
                  <a:srgbClr val="000000"/>
                </a:solidFill>
                <a:latin typeface="Calibri"/>
                <a:ea typeface="Calibri"/>
                <a:cs typeface="Calibri"/>
              </a:defRPr>
            </a:pPr>
            <a:endParaRPr lang="en-US"/>
          </a:p>
        </c:txPr>
        <c:crossAx val="59610411"/>
        <c:crosses val="autoZero"/>
        <c:crossBetween val="between"/>
      </c:valAx>
    </c:plotArea>
    <c:plotVisOnly val="1"/>
    <c:dispBlanksAs val="gap"/>
    <c:showDLblsOverMax val="0"/>
  </c:chart>
  <c:txPr>
    <a:bodyPr rot="0" vert="horz"/>
    <a:lstStyle/>
    <a:p>
      <a:pPr>
        <a:defRPr lang="en-US" sz="1000" b="0" i="0" u="non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spPr>
            <a:ln w="95250" cmpd="sng"/>
          </c:spPr>
          <c:marker>
            <c:symbol val="none"/>
          </c:marker>
          <c:cat>
            <c:strRef>
              <c:f>Yhteenveto!$E$46:$E$52</c:f>
              <c:strCache>
                <c:ptCount val="7"/>
                <c:pt idx="0">
                  <c:v>Tapahtumaa edeltävät valmistelut ja hallinto</c:v>
                </c:pt>
                <c:pt idx="1">
                  <c:v>Resurssit: koulutettu työvoima</c:v>
                </c:pt>
                <c:pt idx="2">
                  <c:v>Valmiuksien tukeminen: valvonta</c:v>
                </c:pt>
                <c:pt idx="3">
                  <c:v>Valmiuksien tukeminen: riskinarviointi</c:v>
                </c:pt>
                <c:pt idx="4">
                  <c:v>Tapahtumaan reagoinnin hallinta</c:v>
                </c:pt>
                <c:pt idx="5">
                  <c:v>Tapahtuman jälkiarviointi</c:v>
                </c:pt>
                <c:pt idx="6">
                  <c:v>Opitun hyödyntäminen</c:v>
                </c:pt>
              </c:strCache>
            </c:strRef>
          </c:cat>
          <c:val>
            <c:numRef>
              <c:f>Yhteenveto!$G$46:$G$52</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5E91-4995-9C05-9A79D3F58A23}"/>
            </c:ext>
          </c:extLst>
        </c:ser>
        <c:dLbls>
          <c:showLegendKey val="0"/>
          <c:showVal val="0"/>
          <c:showCatName val="0"/>
          <c:showSerName val="0"/>
          <c:showPercent val="0"/>
          <c:showBubbleSize val="0"/>
        </c:dLbls>
        <c:axId val="1254748"/>
        <c:axId val="55329978"/>
      </c:radarChart>
      <c:catAx>
        <c:axId val="1254748"/>
        <c:scaling>
          <c:orientation val="minMax"/>
        </c:scaling>
        <c:delete val="0"/>
        <c:axPos val="b"/>
        <c:majorGridlines/>
        <c:numFmt formatCode="General" sourceLinked="1"/>
        <c:majorTickMark val="out"/>
        <c:minorTickMark val="none"/>
        <c:tickLblPos val="nextTo"/>
        <c:spPr>
          <a:ln w="9525" cap="flat" cmpd="sng"/>
        </c:spPr>
        <c:txPr>
          <a:bodyPr rot="0" vert="horz"/>
          <a:lstStyle/>
          <a:p>
            <a:pPr>
              <a:defRPr lang="en-US" sz="1000" b="0" i="0" u="none" baseline="0">
                <a:solidFill>
                  <a:srgbClr val="000000"/>
                </a:solidFill>
                <a:latin typeface="Calibri"/>
                <a:ea typeface="Calibri"/>
                <a:cs typeface="Calibri"/>
              </a:defRPr>
            </a:pPr>
            <a:endParaRPr lang="en-US"/>
          </a:p>
        </c:txPr>
        <c:crossAx val="55329978"/>
        <c:crosses val="autoZero"/>
        <c:auto val="0"/>
        <c:lblAlgn val="ctr"/>
        <c:lblOffset val="100"/>
        <c:noMultiLvlLbl val="0"/>
      </c:catAx>
      <c:valAx>
        <c:axId val="55329978"/>
        <c:scaling>
          <c:orientation val="minMax"/>
        </c:scaling>
        <c:delete val="0"/>
        <c:axPos val="l"/>
        <c:majorGridlines/>
        <c:numFmt formatCode="0.0" sourceLinked="1"/>
        <c:majorTickMark val="cross"/>
        <c:minorTickMark val="none"/>
        <c:tickLblPos val="nextTo"/>
        <c:spPr>
          <a:ln w="9525" cap="flat" cmpd="sng"/>
        </c:spPr>
        <c:txPr>
          <a:bodyPr rot="0" vert="horz"/>
          <a:lstStyle/>
          <a:p>
            <a:pPr>
              <a:defRPr lang="en-US" sz="1000" b="0" i="0" u="none" baseline="0">
                <a:solidFill>
                  <a:srgbClr val="000000"/>
                </a:solidFill>
                <a:latin typeface="Calibri"/>
                <a:ea typeface="Calibri"/>
                <a:cs typeface="Calibri"/>
              </a:defRPr>
            </a:pPr>
            <a:endParaRPr lang="en-US"/>
          </a:p>
        </c:txPr>
        <c:crossAx val="1254748"/>
        <c:crosses val="autoZero"/>
        <c:crossBetween val="between"/>
      </c:valAx>
    </c:plotArea>
    <c:plotVisOnly val="1"/>
    <c:dispBlanksAs val="gap"/>
    <c:showDLblsOverMax val="0"/>
  </c:chart>
  <c:txPr>
    <a:bodyPr rot="0" vert="horz"/>
    <a:lstStyle/>
    <a:p>
      <a:pPr>
        <a:defRPr lang="en-US" sz="1000" b="0" i="0" u="non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sz="1600" b="1" u="none"/>
              <a:t>HEPSA STRATEGIC FRAMEWORK: </a:t>
            </a:r>
            <a:endParaRPr lang="en-US"/>
          </a:p>
          <a:p>
            <a:pPr>
              <a:defRPr/>
            </a:pPr>
            <a:r>
              <a:rPr sz="1600" b="1" u="none"/>
              <a:t>each phase has a specific preparedness GOAL</a:t>
            </a:r>
            <a:endParaRPr lang="en-US"/>
          </a:p>
        </c:rich>
      </c:tx>
      <c:layout>
        <c:manualLayout>
          <c:xMode val="edge"/>
          <c:yMode val="edge"/>
          <c:x val="0.32874999999999999"/>
          <c:y val="4.1750000000000002E-2"/>
        </c:manualLayout>
      </c:layout>
      <c:overlay val="0"/>
      <c:spPr>
        <a:solidFill>
          <a:srgbClr val="376092"/>
        </a:solidFill>
        <a:ln w="25400">
          <a:noFill/>
        </a:ln>
      </c:spPr>
    </c:title>
    <c:autoTitleDeleted val="0"/>
    <c:plotArea>
      <c:layout>
        <c:manualLayout>
          <c:layoutTarget val="inner"/>
          <c:xMode val="edge"/>
          <c:yMode val="edge"/>
          <c:x val="0.29225000000000001"/>
          <c:y val="0.18625"/>
          <c:w val="0.41575000000000001"/>
          <c:h val="0.74124999999999996"/>
        </c:manualLayout>
      </c:layout>
      <c:doughnutChart>
        <c:varyColors val="1"/>
        <c:ser>
          <c:idx val="0"/>
          <c:order val="0"/>
          <c:spPr>
            <a:solidFill>
              <a:srgbClr val="4F81BD"/>
            </a:solidFill>
            <a:ln w="25400">
              <a:noFill/>
            </a:ln>
          </c:spPr>
          <c:dPt>
            <c:idx val="0"/>
            <c:bubble3D val="0"/>
            <c:spPr>
              <a:solidFill>
                <a:srgbClr val="0070C0"/>
              </a:solidFill>
              <a:ln w="12700" cap="flat" cmpd="sng">
                <a:solidFill>
                  <a:srgbClr val="FFFFFF"/>
                </a:solidFill>
                <a:prstDash val="solid"/>
              </a:ln>
            </c:spPr>
            <c:extLst>
              <c:ext xmlns:c16="http://schemas.microsoft.com/office/drawing/2014/chart" uri="{C3380CC4-5D6E-409C-BE32-E72D297353CC}">
                <c16:uniqueId val="{00000001-01A5-4E4C-820E-3E36C520BA30}"/>
              </c:ext>
            </c:extLst>
          </c:dPt>
          <c:dPt>
            <c:idx val="1"/>
            <c:bubble3D val="0"/>
            <c:spPr>
              <a:solidFill>
                <a:srgbClr val="C00000"/>
              </a:solidFill>
              <a:ln w="12700" cap="flat" cmpd="sng">
                <a:solidFill>
                  <a:srgbClr val="FFFFFF"/>
                </a:solidFill>
                <a:prstDash val="solid"/>
              </a:ln>
            </c:spPr>
            <c:extLst>
              <c:ext xmlns:c16="http://schemas.microsoft.com/office/drawing/2014/chart" uri="{C3380CC4-5D6E-409C-BE32-E72D297353CC}">
                <c16:uniqueId val="{00000003-01A5-4E4C-820E-3E36C520BA30}"/>
              </c:ext>
            </c:extLst>
          </c:dPt>
          <c:dPt>
            <c:idx val="2"/>
            <c:bubble3D val="0"/>
            <c:spPr>
              <a:solidFill>
                <a:srgbClr val="77933C"/>
              </a:solidFill>
              <a:ln w="12700" cap="flat" cmpd="sng">
                <a:solidFill>
                  <a:srgbClr val="FFFFFF"/>
                </a:solidFill>
                <a:prstDash val="solid"/>
              </a:ln>
            </c:spPr>
            <c:extLst>
              <c:ext xmlns:c16="http://schemas.microsoft.com/office/drawing/2014/chart" uri="{C3380CC4-5D6E-409C-BE32-E72D297353CC}">
                <c16:uniqueId val="{00000005-01A5-4E4C-820E-3E36C520BA30}"/>
              </c:ext>
            </c:extLst>
          </c:dPt>
          <c:dLbls>
            <c:dLbl>
              <c:idx val="1"/>
              <c:layout>
                <c:manualLayout>
                  <c:x val="1.325E-2"/>
                  <c:y val="-1.95E-2"/>
                </c:manualLayout>
              </c:layout>
              <c:spPr>
                <a:noFill/>
                <a:ln w="25400">
                  <a:noFill/>
                </a:ln>
              </c:spPr>
              <c:txPr>
                <a:bodyPr rot="0" vert="horz"/>
                <a:lstStyle/>
                <a:p>
                  <a:pPr algn="ctr">
                    <a:defRPr lang="en-US" sz="1600" b="1" i="0" u="none" baseline="0">
                      <a:solidFill>
                        <a:srgbClr val="003366"/>
                      </a:solidFill>
                      <a:latin typeface="Calibri"/>
                      <a:ea typeface="Calibri"/>
                      <a:cs typeface="Calibri"/>
                    </a:defRPr>
                  </a:pPr>
                  <a:endParaRPr lang="en-US"/>
                </a:p>
              </c:tx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1A5-4E4C-820E-3E36C520BA30}"/>
                </c:ext>
              </c:extLst>
            </c:dLbl>
            <c:spPr>
              <a:noFill/>
              <a:ln w="25400">
                <a:noFill/>
              </a:ln>
            </c:spPr>
            <c:txPr>
              <a:bodyPr rot="0" vert="horz">
                <a:spAutoFit/>
              </a:bodyPr>
              <a:lstStyle/>
              <a:p>
                <a:pPr algn="ctr">
                  <a:defRPr lang="en-US" sz="1600" b="1" i="0" u="none" baseline="0">
                    <a:solidFill>
                      <a:srgbClr val="003366"/>
                    </a:solidFill>
                    <a:latin typeface="Calibri"/>
                    <a:ea typeface="Calibri"/>
                    <a:cs typeface="Calibri"/>
                  </a:defRPr>
                </a:pPr>
                <a:endParaRPr lang="en-US"/>
              </a:p>
            </c:txPr>
            <c:showLegendKey val="0"/>
            <c:showVal val="0"/>
            <c:showCatName val="1"/>
            <c:showSerName val="0"/>
            <c:showPercent val="0"/>
            <c:showBubbleSize val="0"/>
            <c:showLeaderLines val="0"/>
            <c:extLst>
              <c:ext xmlns:c15="http://schemas.microsoft.com/office/drawing/2012/chart" uri="{CE6537A1-D6FC-4f65-9D91-7224C49458BB}"/>
            </c:extLst>
          </c:dLbls>
          <c:cat>
            <c:strRef>
              <c:f>Figures!$J$10:$J$12</c:f>
              <c:strCache>
                <c:ptCount val="3"/>
                <c:pt idx="0">
                  <c:v>Pre-event: RISK MANAGEMENT (GOAL 1)</c:v>
                </c:pt>
                <c:pt idx="1">
                  <c:v>Event: EMERGENCY MANAGEMENT (GOAL 2)</c:v>
                </c:pt>
                <c:pt idx="2">
                  <c:v>Post-event: RECOVERY MANAGEMENT (GOAL 3)</c:v>
                </c:pt>
              </c:strCache>
            </c:strRef>
          </c:cat>
          <c:val>
            <c:numRef>
              <c:f>Figures!$K$10:$K$12</c:f>
              <c:numCache>
                <c:formatCode>General</c:formatCode>
                <c:ptCount val="3"/>
                <c:pt idx="0">
                  <c:v>1</c:v>
                </c:pt>
                <c:pt idx="1">
                  <c:v>1</c:v>
                </c:pt>
                <c:pt idx="2">
                  <c:v>1</c:v>
                </c:pt>
              </c:numCache>
            </c:numRef>
          </c:val>
          <c:extLst>
            <c:ext xmlns:c16="http://schemas.microsoft.com/office/drawing/2014/chart" uri="{C3380CC4-5D6E-409C-BE32-E72D297353CC}">
              <c16:uniqueId val="{00000006-01A5-4E4C-820E-3E36C520BA30}"/>
            </c:ext>
          </c:extLst>
        </c:ser>
        <c:dLbls>
          <c:showLegendKey val="0"/>
          <c:showVal val="0"/>
          <c:showCatName val="0"/>
          <c:showSerName val="0"/>
          <c:showPercent val="0"/>
          <c:showBubbleSize val="0"/>
          <c:showLeaderLines val="0"/>
        </c:dLbls>
        <c:firstSliceAng val="0"/>
        <c:holeSize val="54"/>
      </c:doughnutChart>
      <c:spPr>
        <a:noFill/>
        <a:ln w="25400">
          <a:noFill/>
        </a:ln>
      </c:spPr>
    </c:plotArea>
    <c:plotVisOnly val="1"/>
    <c:dispBlanksAs val="gap"/>
    <c:showDLblsOverMax val="0"/>
  </c:chart>
  <c:spPr>
    <a:solidFill>
      <a:schemeClr val="bg1"/>
    </a:solidFill>
    <a:ln w="9525" cap="flat" cmpd="sng">
      <a:solidFill>
        <a:schemeClr val="tx1">
          <a:lumMod val="15000"/>
          <a:lumOff val="85000"/>
        </a:schemeClr>
      </a:solidFill>
      <a:round/>
    </a:ln>
  </c:spPr>
  <c:txPr>
    <a:bodyPr rot="0" vert="horz"/>
    <a:lstStyle/>
    <a:p>
      <a:pPr>
        <a:defRPr lang="en-US" sz="1000" b="0" i="0" u="non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hyperlink" Target="#'Overview%20BSI%20&amp;%20CSI'!A1"/><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3.png"/></Relationships>
</file>

<file path=xl/drawings/_rels/drawing1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hyperlink" Target="#'A1'!A1"/></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A2'!A1"/><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A3'!A1"/><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A4'!A1"/><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A5'!A1"/><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A6'!A1"/><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A7'!A1"/><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Yhteenveto'!A1"/><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47625</xdr:colOff>
      <xdr:row>0</xdr:row>
      <xdr:rowOff>371475</xdr:rowOff>
    </xdr:from>
    <xdr:ext cx="1095375" cy="1000125"/>
    <xdr:pic>
      <xdr:nvPicPr>
        <xdr:cNvPr id="578248"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23850" y="371475"/>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0.xml><?xml version="1.0" encoding="utf-8"?>
<xdr:wsDr xmlns:xdr="http://schemas.openxmlformats.org/drawingml/2006/spreadsheetDrawing" xmlns:a="http://schemas.openxmlformats.org/drawingml/2006/main">
  <xdr:twoCellAnchor>
    <xdr:from>
      <xdr:col>1</xdr:col>
      <xdr:colOff>1193800</xdr:colOff>
      <xdr:row>32</xdr:row>
      <xdr:rowOff>180975</xdr:rowOff>
    </xdr:from>
    <xdr:to>
      <xdr:col>2</xdr:col>
      <xdr:colOff>4213225</xdr:colOff>
      <xdr:row>41</xdr:row>
      <xdr:rowOff>342900</xdr:rowOff>
    </xdr:to>
    <xdr:graphicFrame macro="">
      <xdr:nvGraphicFramePr>
        <xdr:cNvPr id="1422930"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1104900</xdr:colOff>
      <xdr:row>45</xdr:row>
      <xdr:rowOff>85725</xdr:rowOff>
    </xdr:from>
    <xdr:to>
      <xdr:col>2</xdr:col>
      <xdr:colOff>4143375</xdr:colOff>
      <xdr:row>57</xdr:row>
      <xdr:rowOff>38100</xdr:rowOff>
    </xdr:to>
    <xdr:graphicFrame macro="">
      <xdr:nvGraphicFramePr>
        <xdr:cNvPr id="1422931"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676424</xdr:colOff>
      <xdr:row>54</xdr:row>
      <xdr:rowOff>75902</xdr:rowOff>
    </xdr:from>
    <xdr:to>
      <xdr:col>8</xdr:col>
      <xdr:colOff>686098</xdr:colOff>
      <xdr:row>56</xdr:row>
      <xdr:rowOff>37951</xdr:rowOff>
    </xdr:to>
    <xdr:sp macro="" textlink="" fLocksText="0">
      <xdr:nvSpPr>
        <xdr:cNvPr id="1620" name="Rounded Rectangle 5">
          <a:hlinkClick xmlns:r="http://schemas.openxmlformats.org/officeDocument/2006/relationships" r:id="rId3"/>
        </xdr:cNvPr>
        <xdr:cNvSpPr/>
      </xdr:nvSpPr>
      <xdr:spPr>
        <a:xfrm>
          <a:off x="11525250" y="15706725"/>
          <a:ext cx="971550" cy="285750"/>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Seuraava</a:t>
          </a:r>
        </a:p>
      </xdr:txBody>
    </xdr:sp>
    <xdr:clientData/>
  </xdr:twoCellAnchor>
  <xdr:oneCellAnchor>
    <xdr:from>
      <xdr:col>1</xdr:col>
      <xdr:colOff>0</xdr:colOff>
      <xdr:row>63</xdr:row>
      <xdr:rowOff>0</xdr:rowOff>
    </xdr:from>
    <xdr:ext cx="8220075" cy="1495425"/>
    <xdr:pic>
      <xdr:nvPicPr>
        <xdr:cNvPr id="1422933" name="Picture 6"/>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bwMode="auto">
        <a:xfrm>
          <a:off x="323850" y="17516475"/>
          <a:ext cx="8220075"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1.xml><?xml version="1.0" encoding="utf-8"?>
<xdr:wsDr xmlns:xdr="http://schemas.openxmlformats.org/drawingml/2006/spreadsheetDrawing" xmlns:a="http://schemas.openxmlformats.org/drawingml/2006/main">
  <xdr:twoCellAnchor>
    <xdr:from>
      <xdr:col>22</xdr:col>
      <xdr:colOff>66768</xdr:colOff>
      <xdr:row>2</xdr:row>
      <xdr:rowOff>28910</xdr:rowOff>
    </xdr:from>
    <xdr:to>
      <xdr:col>22</xdr:col>
      <xdr:colOff>276365</xdr:colOff>
      <xdr:row>2</xdr:row>
      <xdr:rowOff>171896</xdr:rowOff>
    </xdr:to>
    <xdr:sp macro="" textlink="" fLocksText="0">
      <xdr:nvSpPr>
        <xdr:cNvPr id="2224" name="Left Brace 1"/>
        <xdr:cNvSpPr/>
      </xdr:nvSpPr>
      <xdr:spPr>
        <a:xfrm>
          <a:off x="22183725" y="409575"/>
          <a:ext cx="209550" cy="142875"/>
        </a:xfrm>
        <a:prstGeom prst="leftBrace">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anchor="t"/>
        <a:lstStyle/>
        <a:p>
          <a:endParaRPr lang="en-GB"/>
        </a:p>
      </xdr:txBody>
    </xdr:sp>
    <xdr:clientData/>
  </xdr:twoCellAnchor>
  <xdr:twoCellAnchor>
    <xdr:from>
      <xdr:col>24</xdr:col>
      <xdr:colOff>38063</xdr:colOff>
      <xdr:row>2</xdr:row>
      <xdr:rowOff>47662</xdr:rowOff>
    </xdr:from>
    <xdr:to>
      <xdr:col>24</xdr:col>
      <xdr:colOff>247697</xdr:colOff>
      <xdr:row>2</xdr:row>
      <xdr:rowOff>190649</xdr:rowOff>
    </xdr:to>
    <xdr:sp macro="" textlink="" fLocksText="0">
      <xdr:nvSpPr>
        <xdr:cNvPr id="2225" name="Left Brace 2"/>
        <xdr:cNvSpPr/>
      </xdr:nvSpPr>
      <xdr:spPr>
        <a:xfrm>
          <a:off x="23260050" y="428625"/>
          <a:ext cx="209550" cy="142875"/>
        </a:xfrm>
        <a:prstGeom prst="leftBrace">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anchor="t"/>
        <a:lstStyle/>
        <a:p>
          <a:endParaRPr lang="en-GB"/>
        </a:p>
      </xdr:txBody>
    </xdr:sp>
    <xdr:clientData/>
  </xdr:twoCellAnchor>
  <xdr:twoCellAnchor>
    <xdr:from>
      <xdr:col>26</xdr:col>
      <xdr:colOff>38063</xdr:colOff>
      <xdr:row>2</xdr:row>
      <xdr:rowOff>47662</xdr:rowOff>
    </xdr:from>
    <xdr:to>
      <xdr:col>26</xdr:col>
      <xdr:colOff>247697</xdr:colOff>
      <xdr:row>2</xdr:row>
      <xdr:rowOff>190649</xdr:rowOff>
    </xdr:to>
    <xdr:sp macro="" textlink="" fLocksText="0">
      <xdr:nvSpPr>
        <xdr:cNvPr id="2226" name="Left Brace 3"/>
        <xdr:cNvSpPr/>
      </xdr:nvSpPr>
      <xdr:spPr>
        <a:xfrm>
          <a:off x="24384000" y="428625"/>
          <a:ext cx="209550" cy="142875"/>
        </a:xfrm>
        <a:prstGeom prst="leftBrace">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anchor="t"/>
        <a:lstStyle/>
        <a:p>
          <a:endParaRPr lang="en-GB"/>
        </a:p>
      </xdr:txBody>
    </xdr:sp>
    <xdr:clientData/>
  </xdr:twoCellAnchor>
  <xdr:twoCellAnchor>
    <xdr:from>
      <xdr:col>1</xdr:col>
      <xdr:colOff>0</xdr:colOff>
      <xdr:row>8</xdr:row>
      <xdr:rowOff>0</xdr:rowOff>
    </xdr:from>
    <xdr:to>
      <xdr:col>8</xdr:col>
      <xdr:colOff>142875</xdr:colOff>
      <xdr:row>43</xdr:row>
      <xdr:rowOff>95250</xdr:rowOff>
    </xdr:to>
    <xdr:graphicFrame macro="">
      <xdr:nvGraphicFramePr>
        <xdr:cNvPr id="1797299"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0</xdr:colOff>
      <xdr:row>44</xdr:row>
      <xdr:rowOff>0</xdr:rowOff>
    </xdr:from>
    <xdr:ext cx="5257800" cy="1476375"/>
    <xdr:pic>
      <xdr:nvPicPr>
        <xdr:cNvPr id="1797300" name="Picture 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352425" y="8391525"/>
          <a:ext cx="525780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2.xml><?xml version="1.0" encoding="utf-8"?>
<c:userShapes xmlns:c="http://schemas.openxmlformats.org/drawingml/2006/chart">
  <cdr:relSizeAnchor xmlns:cdr="http://schemas.openxmlformats.org/drawingml/2006/chartDrawing">
    <cdr:from>
      <cdr:x>0.24825</cdr:x>
      <cdr:y>0.146</cdr:y>
    </cdr:from>
    <cdr:to>
      <cdr:x>0.74975</cdr:x>
      <cdr:y>0.93975</cdr:y>
    </cdr:to>
    <cdr:sp macro="" textlink="" fLocksText="0">
      <cdr:nvSpPr>
        <cdr:cNvPr id="3" name="Rectangle 2"/>
        <cdr:cNvSpPr/>
      </cdr:nvSpPr>
      <cdr:spPr>
        <a:xfrm xmlns:a="http://schemas.openxmlformats.org/drawingml/2006/main">
          <a:off x="2809875" y="981075"/>
          <a:ext cx="5695950" cy="5372100"/>
        </a:xfrm>
        <a:prstGeom xmlns:a="http://schemas.openxmlformats.org/drawingml/2006/main" prst="rect">
          <a:avLst/>
        </a:prstGeom>
        <a:noFill xmlns:a="http://schemas.openxmlformats.org/drawingml/2006/main"/>
        <a:ln xmlns:a="http://schemas.openxmlformats.org/drawingml/2006/main">
          <a:solidFill>
            <a:srgbClr val="0070C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bg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0.7515</cdr:x>
      <cdr:y>0.5445</cdr:y>
    </cdr:from>
    <cdr:to>
      <cdr:x>0.79075</cdr:x>
      <cdr:y>0.57525</cdr:y>
    </cdr:to>
    <cdr:sp macro="" textlink="" fLocksText="0">
      <cdr:nvSpPr>
        <cdr:cNvPr id="5" name="Right Arrow 4"/>
        <cdr:cNvSpPr/>
      </cdr:nvSpPr>
      <cdr:spPr>
        <a:xfrm xmlns:a="http://schemas.openxmlformats.org/drawingml/2006/main">
          <a:off x="8524875" y="3676650"/>
          <a:ext cx="447675" cy="209550"/>
        </a:xfrm>
        <a:prstGeom xmlns:a="http://schemas.openxmlformats.org/drawingml/2006/main" prst="rightArrow">
          <a:avLst/>
        </a:prstGeom>
        <a:solidFill xmlns:a="http://schemas.openxmlformats.org/drawingml/2006/main">
          <a:srgbClr val="0070C0"/>
        </a:solidFill>
        <a:ln xmlns:a="http://schemas.openxmlformats.org/drawingml/2006/main">
          <a:solidFill>
            <a:srgbClr val="0070C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bg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0.7955</cdr:x>
      <cdr:y>0.53575</cdr:y>
    </cdr:from>
    <cdr:to>
      <cdr:x>0.96125</cdr:x>
      <cdr:y>0.86625</cdr:y>
    </cdr:to>
    <cdr:sp macro="" textlink="">
      <cdr:nvSpPr>
        <cdr:cNvPr id="6" name="TextBox 5"/>
        <cdr:cNvSpPr txBox="1"/>
      </cdr:nvSpPr>
      <cdr:spPr>
        <a:xfrm xmlns:a="http://schemas.openxmlformats.org/drawingml/2006/main">
          <a:off x="9029700" y="3619500"/>
          <a:ext cx="1885950" cy="2238375"/>
        </a:xfrm>
        <a:prstGeom xmlns:a="http://schemas.openxmlformats.org/drawingml/2006/main" prst="rect">
          <a:avLst/>
        </a:prstGeom>
      </cdr:spPr>
      <cdr:txBody>
        <a:bodyPr xmlns:a="http://schemas.openxmlformats.org/drawingml/2006/main" vertOverflow="clip" wrap="none"/>
        <a:lstStyle xmlns:a="http://schemas.openxmlformats.org/drawingml/2006/main"/>
        <a:p xmlns:a="http://schemas.openxmlformats.org/drawingml/2006/main">
          <a:endParaRPr lang="en-US"/>
        </a:p>
      </cdr:txBody>
    </cdr:sp>
  </cdr:relSizeAnchor>
  <cdr:relSizeAnchor xmlns:cdr="http://schemas.openxmlformats.org/drawingml/2006/chartDrawing">
    <cdr:from>
      <cdr:x>0.4975</cdr:x>
      <cdr:y>0.17525</cdr:y>
    </cdr:from>
    <cdr:to>
      <cdr:x>0.52775</cdr:x>
      <cdr:y>0.4</cdr:y>
    </cdr:to>
    <cdr:sp macro="" textlink="">
      <cdr:nvSpPr>
        <cdr:cNvPr id="1913860" name="Down Arrow 20"/>
        <cdr:cNvSpPr>
          <a:spLocks xmlns:a="http://schemas.openxmlformats.org/drawingml/2006/main" noChangeArrowheads="1"/>
        </cdr:cNvSpPr>
      </cdr:nvSpPr>
      <cdr:spPr bwMode="auto">
        <a:xfrm xmlns:a="http://schemas.openxmlformats.org/drawingml/2006/main" rot="5400000" flipV="1">
          <a:off x="5648325" y="1181100"/>
          <a:ext cx="342900" cy="1524000"/>
        </a:xfrm>
        <a:prstGeom xmlns:a="http://schemas.openxmlformats.org/drawingml/2006/main" prst="downArrow">
          <a:avLst>
            <a:gd name="adj1" fmla="val 60833"/>
            <a:gd name="adj2" fmla="val 100000"/>
          </a:avLst>
        </a:prstGeom>
        <a:solidFill xmlns:a="http://schemas.openxmlformats.org/drawingml/2006/main">
          <a:srgbClr val="77933C"/>
        </a:solidFill>
        <a:ln xmlns:a="http://schemas.openxmlformats.org/drawingml/2006/main" w="25400" algn="ctr">
          <a:solidFill>
            <a:srgbClr val="77933C"/>
          </a:solidFill>
          <a:miter lim="800000"/>
        </a:ln>
      </cdr:spPr>
    </cdr:sp>
  </cdr:relSizeAnchor>
  <cdr:relSizeAnchor xmlns:cdr="http://schemas.openxmlformats.org/drawingml/2006/chartDrawing">
    <cdr:from>
      <cdr:x>0.29275</cdr:x>
      <cdr:y>0.6535</cdr:y>
    </cdr:from>
    <cdr:to>
      <cdr:x>0.42525</cdr:x>
      <cdr:y>0.7045</cdr:y>
    </cdr:to>
    <cdr:sp macro="" textlink="" fLocksText="0">
      <cdr:nvSpPr>
        <cdr:cNvPr id="22" name="Down Arrow 21"/>
        <cdr:cNvSpPr/>
      </cdr:nvSpPr>
      <cdr:spPr>
        <a:xfrm xmlns:a="http://schemas.openxmlformats.org/drawingml/2006/main" rot="19910260" flipV="1">
          <a:off x="3314700" y="4410075"/>
          <a:ext cx="1504950" cy="342900"/>
        </a:xfrm>
        <a:prstGeom xmlns:a="http://schemas.openxmlformats.org/drawingml/2006/main" prst="downArrow">
          <a:avLst>
            <a:gd name="adj1" fmla="val 60836"/>
            <a:gd name="adj2" fmla="val 100000"/>
          </a:avLst>
        </a:prstGeom>
        <a:solidFill xmlns:a="http://schemas.openxmlformats.org/drawingml/2006/main">
          <a:srgbClr val="C00000"/>
        </a:solidFill>
        <a:ln xmlns:a="http://schemas.openxmlformats.org/drawingml/2006/main">
          <a:solidFill>
            <a:srgbClr val="C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bg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0.564</cdr:x>
      <cdr:y>0.6695</cdr:y>
    </cdr:from>
    <cdr:to>
      <cdr:x>0.6965</cdr:x>
      <cdr:y>0.7205</cdr:y>
    </cdr:to>
    <cdr:sp macro="" textlink="" fLocksText="0">
      <cdr:nvSpPr>
        <cdr:cNvPr id="23" name="Down Arrow 22"/>
        <cdr:cNvSpPr/>
      </cdr:nvSpPr>
      <cdr:spPr>
        <a:xfrm xmlns:a="http://schemas.openxmlformats.org/drawingml/2006/main" rot="12948504" flipV="1">
          <a:off x="6400800" y="4524375"/>
          <a:ext cx="1504950" cy="342900"/>
        </a:xfrm>
        <a:prstGeom xmlns:a="http://schemas.openxmlformats.org/drawingml/2006/main" prst="downArrow">
          <a:avLst>
            <a:gd name="adj1" fmla="val 60836"/>
            <a:gd name="adj2" fmla="val 100000"/>
          </a:avLst>
        </a:prstGeom>
        <a:solidFill xmlns:a="http://schemas.openxmlformats.org/drawingml/2006/main">
          <a:srgbClr val="0070C0"/>
        </a:solidFill>
        <a:ln xmlns:a="http://schemas.openxmlformats.org/drawingml/2006/main">
          <a:solidFill>
            <a:srgbClr val="0070C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bg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0.811</cdr:x>
      <cdr:y>0.53075</cdr:y>
    </cdr:from>
    <cdr:to>
      <cdr:x>0.904</cdr:x>
      <cdr:y>0.581</cdr:y>
    </cdr:to>
    <cdr:sp macro="" textlink="">
      <cdr:nvSpPr>
        <cdr:cNvPr id="24" name="TextBox 8"/>
        <cdr:cNvSpPr txBox="1"/>
      </cdr:nvSpPr>
      <cdr:spPr>
        <a:xfrm xmlns:a="http://schemas.openxmlformats.org/drawingml/2006/main">
          <a:off x="9201150" y="3581400"/>
          <a:ext cx="1057275" cy="342900"/>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600" b="1"/>
            <a:t>ENABLERS</a:t>
          </a:r>
        </a:p>
      </cdr:txBody>
    </cdr:sp>
  </cdr:relSizeAnchor>
</c:userShapes>
</file>

<file path=xl/drawings/drawing2.xml><?xml version="1.0" encoding="utf-8"?>
<xdr:wsDr xmlns:xdr="http://schemas.openxmlformats.org/drawingml/2006/spreadsheetDrawing" xmlns:a="http://schemas.openxmlformats.org/drawingml/2006/main">
  <xdr:twoCellAnchor>
    <xdr:from>
      <xdr:col>6</xdr:col>
      <xdr:colOff>218898</xdr:colOff>
      <xdr:row>20</xdr:row>
      <xdr:rowOff>161888</xdr:rowOff>
    </xdr:from>
    <xdr:to>
      <xdr:col>7</xdr:col>
      <xdr:colOff>19095</xdr:colOff>
      <xdr:row>22</xdr:row>
      <xdr:rowOff>85539</xdr:rowOff>
    </xdr:to>
    <xdr:sp macro="" textlink="" fLocksText="0">
      <xdr:nvSpPr>
        <xdr:cNvPr id="3329" name="Rounded Rectangle 9">
          <a:hlinkClick xmlns:r="http://schemas.openxmlformats.org/officeDocument/2006/relationships" r:id="rId1"/>
        </xdr:cNvPr>
        <xdr:cNvSpPr/>
      </xdr:nvSpPr>
      <xdr:spPr>
        <a:xfrm>
          <a:off x="9763125" y="17649825"/>
          <a:ext cx="971550" cy="285750"/>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Seuraava</a:t>
          </a:r>
        </a:p>
      </xdr:txBody>
    </xdr:sp>
    <xdr:clientData/>
  </xdr:twoCellAnchor>
  <xdr:twoCellAnchor>
    <xdr:from>
      <xdr:col>3</xdr:col>
      <xdr:colOff>1210289</xdr:colOff>
      <xdr:row>6</xdr:row>
      <xdr:rowOff>739787</xdr:rowOff>
    </xdr:from>
    <xdr:to>
      <xdr:col>4</xdr:col>
      <xdr:colOff>3085951</xdr:colOff>
      <xdr:row>8</xdr:row>
      <xdr:rowOff>533995</xdr:rowOff>
    </xdr:to>
    <xdr:sp macro="" textlink="" fLocksText="0">
      <xdr:nvSpPr>
        <xdr:cNvPr id="3330" name="Ring 4"/>
        <xdr:cNvSpPr/>
      </xdr:nvSpPr>
      <xdr:spPr>
        <a:xfrm rot="9975368">
          <a:off x="2266950" y="3067050"/>
          <a:ext cx="3152775" cy="3190875"/>
        </a:xfrm>
        <a:prstGeom prst="donut">
          <a:avLst>
            <a:gd name="adj" fmla="val 18906"/>
          </a:avLst>
        </a:prstGeom>
        <a:gradFill rotWithShape="1">
          <a:gsLst>
            <a:gs pos="0">
              <a:srgbClr val="FF0000">
                <a:lumMod val="90000"/>
                <a:lumOff val="10000"/>
              </a:srgbClr>
            </a:gs>
            <a:gs pos="35000">
              <a:srgbClr val="39870C">
                <a:lumMod val="40000"/>
                <a:lumOff val="60000"/>
              </a:srgbClr>
            </a:gs>
            <a:gs pos="100000">
              <a:srgbClr val="39870C">
                <a:lumMod val="60000"/>
                <a:lumOff val="40000"/>
              </a:srgbClr>
            </a:gs>
          </a:gsLst>
          <a:lin ang="5400000" scaled="1"/>
          <a:tileRect/>
        </a:gra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p>
          <a:endParaRPr lang="en-GB"/>
        </a:p>
      </xdr:txBody>
    </xdr:sp>
    <xdr:clientData/>
  </xdr:twoCellAnchor>
  <xdr:oneCellAnchor>
    <xdr:from>
      <xdr:col>4</xdr:col>
      <xdr:colOff>298450</xdr:colOff>
      <xdr:row>6</xdr:row>
      <xdr:rowOff>1428750</xdr:rowOff>
    </xdr:from>
    <xdr:ext cx="2752725" cy="409575"/>
    <xdr:sp macro="" textlink="">
      <xdr:nvSpPr>
        <xdr:cNvPr id="1852675" name="Tekstvak 19"/>
        <xdr:cNvSpPr txBox="1">
          <a:spLocks noChangeArrowheads="1"/>
        </xdr:cNvSpPr>
      </xdr:nvSpPr>
      <xdr:spPr bwMode="auto">
        <a:xfrm rot="10800000">
          <a:off x="2616200" y="3730625"/>
          <a:ext cx="2752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45720" tIns="36576" rIns="45720" bIns="0" anchor="t" upright="1">
          <a:spAutoFit/>
        </a:bodyPr>
        <a:lstStyle/>
        <a:p>
          <a:pPr algn="ctr" rtl="0"/>
          <a:r>
            <a:rPr lang="en-US" sz="2400">
              <a:solidFill>
                <a:srgbClr val="000000"/>
              </a:solidFill>
              <a:latin typeface="Verdana"/>
              <a:ea typeface="Verdana"/>
            </a:rPr>
            <a:t>Tapahtuman jälkeen</a:t>
          </a:r>
        </a:p>
      </xdr:txBody>
    </xdr:sp>
    <xdr:clientData/>
  </xdr:oneCellAnchor>
  <xdr:twoCellAnchor>
    <xdr:from>
      <xdr:col>4</xdr:col>
      <xdr:colOff>3382677</xdr:colOff>
      <xdr:row>6</xdr:row>
      <xdr:rowOff>1391803</xdr:rowOff>
    </xdr:from>
    <xdr:to>
      <xdr:col>4</xdr:col>
      <xdr:colOff>4895980</xdr:colOff>
      <xdr:row>6</xdr:row>
      <xdr:rowOff>2119052</xdr:rowOff>
    </xdr:to>
    <xdr:sp macro="" textlink="" fLocksText="0">
      <xdr:nvSpPr>
        <xdr:cNvPr id="3332" name="Rounded Rectangle 61"/>
        <xdr:cNvSpPr/>
      </xdr:nvSpPr>
      <xdr:spPr>
        <a:xfrm>
          <a:off x="5715000" y="3714750"/>
          <a:ext cx="1514475" cy="723900"/>
        </a:xfrm>
        <a:prstGeom prst="roundRect">
          <a:avLst/>
        </a:prstGeom>
        <a:solidFill>
          <a:srgbClr val="39870C">
            <a:lumMod val="40000"/>
            <a:lumOff val="60000"/>
          </a:srgbClr>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r>
            <a:rPr lang="en-GB" sz="1200">
              <a:solidFill>
                <a:srgbClr val="000000"/>
              </a:solidFill>
              <a:latin typeface="Tahoma" pitchFamily="34"/>
              <a:ea typeface="Tahoma"/>
              <a:cs typeface="Tahoma"/>
            </a:rPr>
            <a:t>3. Valvonta</a:t>
          </a:r>
          <a:r>
            <a:rPr lang="en-US" sz="1200"/>
            <a:t>
</a:t>
          </a:r>
        </a:p>
      </xdr:txBody>
    </xdr:sp>
    <xdr:clientData/>
  </xdr:twoCellAnchor>
  <xdr:twoCellAnchor>
    <xdr:from>
      <xdr:col>4</xdr:col>
      <xdr:colOff>1370874</xdr:colOff>
      <xdr:row>8</xdr:row>
      <xdr:rowOff>754559</xdr:rowOff>
    </xdr:from>
    <xdr:to>
      <xdr:col>4</xdr:col>
      <xdr:colOff>2884177</xdr:colOff>
      <xdr:row>8</xdr:row>
      <xdr:rowOff>1468487</xdr:rowOff>
    </xdr:to>
    <xdr:sp macro="" textlink="" fLocksText="0">
      <xdr:nvSpPr>
        <xdr:cNvPr id="3333" name="Rounded Rectangle 62"/>
        <xdr:cNvSpPr/>
      </xdr:nvSpPr>
      <xdr:spPr>
        <a:xfrm>
          <a:off x="3705225" y="6477000"/>
          <a:ext cx="1514475" cy="714375"/>
        </a:xfrm>
        <a:prstGeom prst="roundRect">
          <a:avLst/>
        </a:prstGeom>
        <a:solidFill>
          <a:srgbClr val="FF3300"/>
        </a:solidFill>
        <a:ln w="9525" cap="flat" cmpd="sng" algn="ctr">
          <a:noFill/>
          <a:prstDash val="solid"/>
        </a:ln>
        <a:effectLst/>
      </xdr:spPr>
      <xdr:style>
        <a:lnRef idx="1">
          <a:schemeClr val="tx1"/>
        </a:lnRef>
        <a:fillRef idx="2">
          <a:schemeClr val="tx1"/>
        </a:fillRef>
        <a:effectRef idx="1">
          <a:schemeClr val="tx1"/>
        </a:effectRef>
        <a:fontRef idx="minor">
          <a:schemeClr val="tx1"/>
        </a:fontRef>
      </xdr:style>
      <xdr:txBody>
        <a:bodyPr wrap="square" anchor="ctr"/>
        <a:lstStyle>
          <a:defPPr>
            <a:defRPr lang="nl-NL"/>
          </a:defPPr>
          <a:lvl1pPr algn="l" rtl="0" fontAlgn="base">
            <a:spcBef>
              <a:spcPct val="0"/>
            </a:spcBef>
            <a:spcAft>
              <a:spcPct val="0"/>
            </a:spcAft>
            <a:defRPr kern="1200">
              <a:solidFill>
                <a:srgbClr val="000000"/>
              </a:solidFill>
              <a:latin typeface="Verdana"/>
              <a:cs typeface="Arial"/>
            </a:defRPr>
          </a:lvl1pPr>
          <a:lvl2pPr marL="457200" algn="l" rtl="0" fontAlgn="base">
            <a:spcBef>
              <a:spcPct val="0"/>
            </a:spcBef>
            <a:spcAft>
              <a:spcPct val="0"/>
            </a:spcAft>
            <a:defRPr kern="1200">
              <a:solidFill>
                <a:srgbClr val="000000"/>
              </a:solidFill>
              <a:latin typeface="Verdana"/>
              <a:cs typeface="Arial"/>
            </a:defRPr>
          </a:lvl2pPr>
          <a:lvl3pPr marL="914400" algn="l" rtl="0" fontAlgn="base">
            <a:spcBef>
              <a:spcPct val="0"/>
            </a:spcBef>
            <a:spcAft>
              <a:spcPct val="0"/>
            </a:spcAft>
            <a:defRPr kern="1200">
              <a:solidFill>
                <a:srgbClr val="000000"/>
              </a:solidFill>
              <a:latin typeface="Verdana"/>
              <a:cs typeface="Arial"/>
            </a:defRPr>
          </a:lvl3pPr>
          <a:lvl4pPr marL="1371600" algn="l" rtl="0" fontAlgn="base">
            <a:spcBef>
              <a:spcPct val="0"/>
            </a:spcBef>
            <a:spcAft>
              <a:spcPct val="0"/>
            </a:spcAft>
            <a:defRPr kern="1200">
              <a:solidFill>
                <a:srgbClr val="000000"/>
              </a:solidFill>
              <a:latin typeface="Verdana"/>
              <a:cs typeface="Arial"/>
            </a:defRPr>
          </a:lvl4pPr>
          <a:lvl5pPr marL="1828800" algn="l" rtl="0" fontAlgn="base">
            <a:spcBef>
              <a:spcPct val="0"/>
            </a:spcBef>
            <a:spcAft>
              <a:spcPct val="0"/>
            </a:spcAft>
            <a:defRPr kern="1200">
              <a:solidFill>
                <a:srgbClr val="000000"/>
              </a:solidFill>
              <a:latin typeface="Verdana"/>
              <a:cs typeface="Arial"/>
            </a:defRPr>
          </a:lvl5pPr>
          <a:lvl6pPr marL="2286000" algn="l" defTabSz="914400" rtl="0" eaLnBrk="1" latinLnBrk="0" hangingPunct="1">
            <a:defRPr kern="1200">
              <a:solidFill>
                <a:srgbClr val="000000"/>
              </a:solidFill>
              <a:latin typeface="Verdana"/>
              <a:cs typeface="Arial"/>
            </a:defRPr>
          </a:lvl6pPr>
          <a:lvl7pPr marL="2743200" algn="l" defTabSz="914400" rtl="0" eaLnBrk="1" latinLnBrk="0" hangingPunct="1">
            <a:defRPr kern="1200">
              <a:solidFill>
                <a:srgbClr val="000000"/>
              </a:solidFill>
              <a:latin typeface="Verdana"/>
              <a:cs typeface="Arial"/>
            </a:defRPr>
          </a:lvl7pPr>
          <a:lvl8pPr marL="3200400" algn="l" defTabSz="914400" rtl="0" eaLnBrk="1" latinLnBrk="0" hangingPunct="1">
            <a:defRPr kern="1200">
              <a:solidFill>
                <a:srgbClr val="000000"/>
              </a:solidFill>
              <a:latin typeface="Verdana"/>
              <a:cs typeface="Arial"/>
            </a:defRPr>
          </a:lvl8pPr>
          <a:lvl9pPr marL="3657600" algn="l" defTabSz="914400" rtl="0" eaLnBrk="1" latinLnBrk="0" hangingPunct="1">
            <a:defRPr kern="1200">
              <a:solidFill>
                <a:srgbClr val="000000"/>
              </a:solidFill>
              <a:latin typeface="Verdana"/>
              <a:cs typeface="Arial"/>
            </a:defRPr>
          </a:lvl9pPr>
        </a:lstStyle>
        <a:p>
          <a:r>
            <a:rPr lang="en-GB" sz="1200" b="1">
              <a:solidFill>
                <a:srgbClr val="FFFFFF"/>
              </a:solidFill>
              <a:latin typeface="Tahoma" pitchFamily="34"/>
              <a:ea typeface="Tahoma"/>
              <a:cs typeface="Tahoma"/>
            </a:rPr>
            <a:t>5. Riskin- ja kriisinhallinta</a:t>
          </a:r>
          <a:r>
            <a:rPr lang="en-US" sz="1200"/>
            <a:t>
</a:t>
          </a:r>
        </a:p>
      </xdr:txBody>
    </xdr:sp>
    <xdr:clientData/>
  </xdr:twoCellAnchor>
  <xdr:twoCellAnchor>
    <xdr:from>
      <xdr:col>4</xdr:col>
      <xdr:colOff>3228380</xdr:colOff>
      <xdr:row>6</xdr:row>
      <xdr:rowOff>3009305</xdr:rowOff>
    </xdr:from>
    <xdr:to>
      <xdr:col>4</xdr:col>
      <xdr:colOff>4735748</xdr:colOff>
      <xdr:row>8</xdr:row>
      <xdr:rowOff>340407</xdr:rowOff>
    </xdr:to>
    <xdr:sp macro="" textlink="" fLocksText="0">
      <xdr:nvSpPr>
        <xdr:cNvPr id="3334" name="Rounded Rectangle 63"/>
        <xdr:cNvSpPr/>
      </xdr:nvSpPr>
      <xdr:spPr>
        <a:xfrm>
          <a:off x="5562600" y="5334000"/>
          <a:ext cx="1504950" cy="733425"/>
        </a:xfrm>
        <a:prstGeom prst="roundRect">
          <a:avLst/>
        </a:prstGeom>
        <a:gradFill rotWithShape="1">
          <a:gsLst>
            <a:gs pos="50000">
              <a:srgbClr val="39870C">
                <a:lumMod val="40000"/>
                <a:lumOff val="60000"/>
              </a:srgbClr>
            </a:gs>
            <a:gs pos="82000">
              <a:srgbClr val="FF3300"/>
            </a:gs>
            <a:gs pos="100000">
              <a:srgbClr val="FF3300"/>
            </a:gs>
          </a:gsLst>
          <a:lin ang="8100000" scaled="1"/>
          <a:tileRect/>
        </a:gradFill>
        <a:ln w="9525" cap="flat" cmpd="sng" algn="ctr">
          <a:noFill/>
          <a:prstDash val="solid"/>
        </a:ln>
        <a:effectLst/>
      </xdr:spPr>
      <xdr:style>
        <a:lnRef idx="1">
          <a:schemeClr val="tx1"/>
        </a:lnRef>
        <a:fillRef idx="2">
          <a:schemeClr val="tx1"/>
        </a:fillRef>
        <a:effectRef idx="1">
          <a:schemeClr val="tx1"/>
        </a:effectRef>
        <a:fontRef idx="minor">
          <a:schemeClr val="tx1"/>
        </a:fontRef>
      </xdr:style>
      <xdr:txBody>
        <a:bodyPr wrap="square" anchor="ctr"/>
        <a:lstStyle>
          <a:defPPr>
            <a:defRPr lang="nl-NL"/>
          </a:defPPr>
          <a:lvl1pPr algn="l" rtl="0" fontAlgn="base">
            <a:spcBef>
              <a:spcPct val="0"/>
            </a:spcBef>
            <a:spcAft>
              <a:spcPct val="0"/>
            </a:spcAft>
            <a:defRPr kern="1200">
              <a:solidFill>
                <a:srgbClr val="000000"/>
              </a:solidFill>
              <a:latin typeface="Verdana"/>
              <a:cs typeface="Arial"/>
            </a:defRPr>
          </a:lvl1pPr>
          <a:lvl2pPr marL="457200" algn="l" rtl="0" fontAlgn="base">
            <a:spcBef>
              <a:spcPct val="0"/>
            </a:spcBef>
            <a:spcAft>
              <a:spcPct val="0"/>
            </a:spcAft>
            <a:defRPr kern="1200">
              <a:solidFill>
                <a:srgbClr val="000000"/>
              </a:solidFill>
              <a:latin typeface="Verdana"/>
              <a:cs typeface="Arial"/>
            </a:defRPr>
          </a:lvl2pPr>
          <a:lvl3pPr marL="914400" algn="l" rtl="0" fontAlgn="base">
            <a:spcBef>
              <a:spcPct val="0"/>
            </a:spcBef>
            <a:spcAft>
              <a:spcPct val="0"/>
            </a:spcAft>
            <a:defRPr kern="1200">
              <a:solidFill>
                <a:srgbClr val="000000"/>
              </a:solidFill>
              <a:latin typeface="Verdana"/>
              <a:cs typeface="Arial"/>
            </a:defRPr>
          </a:lvl3pPr>
          <a:lvl4pPr marL="1371600" algn="l" rtl="0" fontAlgn="base">
            <a:spcBef>
              <a:spcPct val="0"/>
            </a:spcBef>
            <a:spcAft>
              <a:spcPct val="0"/>
            </a:spcAft>
            <a:defRPr kern="1200">
              <a:solidFill>
                <a:srgbClr val="000000"/>
              </a:solidFill>
              <a:latin typeface="Verdana"/>
              <a:cs typeface="Arial"/>
            </a:defRPr>
          </a:lvl4pPr>
          <a:lvl5pPr marL="1828800" algn="l" rtl="0" fontAlgn="base">
            <a:spcBef>
              <a:spcPct val="0"/>
            </a:spcBef>
            <a:spcAft>
              <a:spcPct val="0"/>
            </a:spcAft>
            <a:defRPr kern="1200">
              <a:solidFill>
                <a:srgbClr val="000000"/>
              </a:solidFill>
              <a:latin typeface="Verdana"/>
              <a:cs typeface="Arial"/>
            </a:defRPr>
          </a:lvl5pPr>
          <a:lvl6pPr marL="2286000" algn="l" defTabSz="914400" rtl="0" eaLnBrk="1" latinLnBrk="0" hangingPunct="1">
            <a:defRPr kern="1200">
              <a:solidFill>
                <a:srgbClr val="000000"/>
              </a:solidFill>
              <a:latin typeface="Verdana"/>
              <a:cs typeface="Arial"/>
            </a:defRPr>
          </a:lvl6pPr>
          <a:lvl7pPr marL="2743200" algn="l" defTabSz="914400" rtl="0" eaLnBrk="1" latinLnBrk="0" hangingPunct="1">
            <a:defRPr kern="1200">
              <a:solidFill>
                <a:srgbClr val="000000"/>
              </a:solidFill>
              <a:latin typeface="Verdana"/>
              <a:cs typeface="Arial"/>
            </a:defRPr>
          </a:lvl7pPr>
          <a:lvl8pPr marL="3200400" algn="l" defTabSz="914400" rtl="0" eaLnBrk="1" latinLnBrk="0" hangingPunct="1">
            <a:defRPr kern="1200">
              <a:solidFill>
                <a:srgbClr val="000000"/>
              </a:solidFill>
              <a:latin typeface="Verdana"/>
              <a:cs typeface="Arial"/>
            </a:defRPr>
          </a:lvl8pPr>
          <a:lvl9pPr marL="3657600" algn="l" defTabSz="914400" rtl="0" eaLnBrk="1" latinLnBrk="0" hangingPunct="1">
            <a:defRPr kern="1200">
              <a:solidFill>
                <a:srgbClr val="000000"/>
              </a:solidFill>
              <a:latin typeface="Verdana"/>
              <a:cs typeface="Arial"/>
            </a:defRPr>
          </a:lvl9pPr>
        </a:lstStyle>
        <a:p>
          <a:r>
            <a:rPr lang="en-GB" sz="1200">
              <a:solidFill>
                <a:srgbClr val="000000"/>
              </a:solidFill>
              <a:latin typeface="Tahoma" pitchFamily="34"/>
              <a:ea typeface="Tahoma"/>
              <a:cs typeface="Tahoma"/>
            </a:rPr>
            <a:t>4. Riskinarviointi</a:t>
          </a:r>
          <a:r>
            <a:rPr lang="en-US" sz="1200"/>
            <a:t>
</a:t>
          </a:r>
        </a:p>
      </xdr:txBody>
    </xdr:sp>
    <xdr:clientData/>
  </xdr:twoCellAnchor>
  <xdr:twoCellAnchor>
    <xdr:from>
      <xdr:col>2</xdr:col>
      <xdr:colOff>0</xdr:colOff>
      <xdr:row>6</xdr:row>
      <xdr:rowOff>1730350</xdr:rowOff>
    </xdr:from>
    <xdr:to>
      <xdr:col>3</xdr:col>
      <xdr:colOff>980524</xdr:colOff>
      <xdr:row>6</xdr:row>
      <xdr:rowOff>2457599</xdr:rowOff>
    </xdr:to>
    <xdr:sp macro="" textlink="" fLocksText="0">
      <xdr:nvSpPr>
        <xdr:cNvPr id="3335" name="Rounded Rectangle 64"/>
        <xdr:cNvSpPr/>
      </xdr:nvSpPr>
      <xdr:spPr>
        <a:xfrm>
          <a:off x="514350" y="4057650"/>
          <a:ext cx="1524000" cy="723900"/>
        </a:xfrm>
        <a:prstGeom prst="roundRect">
          <a:avLst/>
        </a:prstGeom>
        <a:solidFill>
          <a:srgbClr val="39870C">
            <a:lumMod val="40000"/>
            <a:lumOff val="60000"/>
          </a:srgbClr>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wrap="square" anchor="t"/>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r>
            <a:rPr lang="en-GB" sz="1200">
              <a:solidFill>
                <a:srgbClr val="000000"/>
              </a:solidFill>
              <a:latin typeface="Tahoma" pitchFamily="34"/>
              <a:ea typeface="Tahoma"/>
              <a:cs typeface="Tahoma"/>
            </a:rPr>
            <a:t>7. Saatujen kokemusten hyödyntäminen</a:t>
          </a:r>
          <a:r>
            <a:rPr lang="en-US" sz="1200"/>
            <a:t>
</a:t>
          </a:r>
        </a:p>
      </xdr:txBody>
    </xdr:sp>
    <xdr:clientData/>
  </xdr:twoCellAnchor>
  <xdr:twoCellAnchor>
    <xdr:from>
      <xdr:col>2</xdr:col>
      <xdr:colOff>504751</xdr:colOff>
      <xdr:row>8</xdr:row>
      <xdr:rowOff>220563</xdr:rowOff>
    </xdr:from>
    <xdr:to>
      <xdr:col>4</xdr:col>
      <xdr:colOff>201774</xdr:colOff>
      <xdr:row>8</xdr:row>
      <xdr:rowOff>934492</xdr:rowOff>
    </xdr:to>
    <xdr:sp macro="" textlink="" fLocksText="0">
      <xdr:nvSpPr>
        <xdr:cNvPr id="3336" name="Rounded Rectangle 65"/>
        <xdr:cNvSpPr/>
      </xdr:nvSpPr>
      <xdr:spPr>
        <a:xfrm>
          <a:off x="1019175" y="5943600"/>
          <a:ext cx="1514475" cy="714375"/>
        </a:xfrm>
        <a:prstGeom prst="roundRect">
          <a:avLst/>
        </a:prstGeom>
        <a:solidFill>
          <a:srgbClr val="39870C">
            <a:lumMod val="40000"/>
            <a:lumOff val="60000"/>
          </a:srgbClr>
        </a:solidFill>
        <a:ln w="9525" cap="flat" cmpd="sng" algn="ctr">
          <a:noFill/>
          <a:prstDash val="solid"/>
        </a:ln>
        <a:effectLst/>
      </xdr:spPr>
      <xdr:style>
        <a:lnRef idx="1">
          <a:schemeClr val="tx1"/>
        </a:lnRef>
        <a:fillRef idx="2">
          <a:schemeClr val="tx1"/>
        </a:fillRef>
        <a:effectRef idx="1">
          <a:schemeClr val="tx1"/>
        </a:effectRef>
        <a:fontRef idx="minor">
          <a:schemeClr val="tx1"/>
        </a:fontRef>
      </xdr:style>
      <xdr:txBody>
        <a:bodyPr wrap="square" anchor="ctr"/>
        <a:lstStyle>
          <a:defPPr>
            <a:defRPr lang="nl-NL"/>
          </a:defPPr>
          <a:lvl1pPr algn="l" rtl="0" fontAlgn="base">
            <a:spcBef>
              <a:spcPct val="0"/>
            </a:spcBef>
            <a:spcAft>
              <a:spcPct val="0"/>
            </a:spcAft>
            <a:defRPr kern="1200">
              <a:solidFill>
                <a:srgbClr val="000000"/>
              </a:solidFill>
              <a:latin typeface="Verdana"/>
              <a:cs typeface="Arial"/>
            </a:defRPr>
          </a:lvl1pPr>
          <a:lvl2pPr marL="457200" algn="l" rtl="0" fontAlgn="base">
            <a:spcBef>
              <a:spcPct val="0"/>
            </a:spcBef>
            <a:spcAft>
              <a:spcPct val="0"/>
            </a:spcAft>
            <a:defRPr kern="1200">
              <a:solidFill>
                <a:srgbClr val="000000"/>
              </a:solidFill>
              <a:latin typeface="Verdana"/>
              <a:cs typeface="Arial"/>
            </a:defRPr>
          </a:lvl2pPr>
          <a:lvl3pPr marL="914400" algn="l" rtl="0" fontAlgn="base">
            <a:spcBef>
              <a:spcPct val="0"/>
            </a:spcBef>
            <a:spcAft>
              <a:spcPct val="0"/>
            </a:spcAft>
            <a:defRPr kern="1200">
              <a:solidFill>
                <a:srgbClr val="000000"/>
              </a:solidFill>
              <a:latin typeface="Verdana"/>
              <a:cs typeface="Arial"/>
            </a:defRPr>
          </a:lvl3pPr>
          <a:lvl4pPr marL="1371600" algn="l" rtl="0" fontAlgn="base">
            <a:spcBef>
              <a:spcPct val="0"/>
            </a:spcBef>
            <a:spcAft>
              <a:spcPct val="0"/>
            </a:spcAft>
            <a:defRPr kern="1200">
              <a:solidFill>
                <a:srgbClr val="000000"/>
              </a:solidFill>
              <a:latin typeface="Verdana"/>
              <a:cs typeface="Arial"/>
            </a:defRPr>
          </a:lvl4pPr>
          <a:lvl5pPr marL="1828800" algn="l" rtl="0" fontAlgn="base">
            <a:spcBef>
              <a:spcPct val="0"/>
            </a:spcBef>
            <a:spcAft>
              <a:spcPct val="0"/>
            </a:spcAft>
            <a:defRPr kern="1200">
              <a:solidFill>
                <a:srgbClr val="000000"/>
              </a:solidFill>
              <a:latin typeface="Verdana"/>
              <a:cs typeface="Arial"/>
            </a:defRPr>
          </a:lvl5pPr>
          <a:lvl6pPr marL="2286000" algn="l" defTabSz="914400" rtl="0" eaLnBrk="1" latinLnBrk="0" hangingPunct="1">
            <a:defRPr kern="1200">
              <a:solidFill>
                <a:srgbClr val="000000"/>
              </a:solidFill>
              <a:latin typeface="Verdana"/>
              <a:cs typeface="Arial"/>
            </a:defRPr>
          </a:lvl6pPr>
          <a:lvl7pPr marL="2743200" algn="l" defTabSz="914400" rtl="0" eaLnBrk="1" latinLnBrk="0" hangingPunct="1">
            <a:defRPr kern="1200">
              <a:solidFill>
                <a:srgbClr val="000000"/>
              </a:solidFill>
              <a:latin typeface="Verdana"/>
              <a:cs typeface="Arial"/>
            </a:defRPr>
          </a:lvl7pPr>
          <a:lvl8pPr marL="3200400" algn="l" defTabSz="914400" rtl="0" eaLnBrk="1" latinLnBrk="0" hangingPunct="1">
            <a:defRPr kern="1200">
              <a:solidFill>
                <a:srgbClr val="000000"/>
              </a:solidFill>
              <a:latin typeface="Verdana"/>
              <a:cs typeface="Arial"/>
            </a:defRPr>
          </a:lvl8pPr>
          <a:lvl9pPr marL="3657600" algn="l" defTabSz="914400" rtl="0" eaLnBrk="1" latinLnBrk="0" hangingPunct="1">
            <a:defRPr kern="1200">
              <a:solidFill>
                <a:srgbClr val="000000"/>
              </a:solidFill>
              <a:latin typeface="Verdana"/>
              <a:cs typeface="Arial"/>
            </a:defRPr>
          </a:lvl9pPr>
        </a:lstStyle>
        <a:p>
          <a:r>
            <a:rPr lang="en-GB" sz="1200">
              <a:solidFill>
                <a:srgbClr val="000000"/>
              </a:solidFill>
              <a:latin typeface="Tahoma" pitchFamily="34"/>
              <a:ea typeface="Tahoma"/>
              <a:cs typeface="Tahoma"/>
            </a:rPr>
            <a:t>6. Tapahtuman jälkiarviointi</a:t>
          </a:r>
          <a:r>
            <a:rPr lang="en-US" sz="1200"/>
            <a:t>
</a:t>
          </a:r>
        </a:p>
      </xdr:txBody>
    </xdr:sp>
    <xdr:clientData/>
  </xdr:twoCellAnchor>
  <xdr:oneCellAnchor>
    <xdr:from>
      <xdr:col>4</xdr:col>
      <xdr:colOff>683779</xdr:colOff>
      <xdr:row>6</xdr:row>
      <xdr:rowOff>3181624</xdr:rowOff>
    </xdr:from>
    <xdr:ext cx="1940788" cy="691600"/>
    <xdr:sp macro="" textlink="">
      <xdr:nvSpPr>
        <xdr:cNvPr id="1852682" name="Tekstvak 19"/>
        <xdr:cNvSpPr txBox="1">
          <a:spLocks noChangeArrowheads="1"/>
        </xdr:cNvSpPr>
      </xdr:nvSpPr>
      <xdr:spPr bwMode="auto">
        <a:xfrm rot="-2179498">
          <a:off x="3001529" y="5483499"/>
          <a:ext cx="1940788" cy="69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36576" rIns="45720" bIns="0" anchor="t" upright="1">
          <a:spAutoFit/>
        </a:bodyPr>
        <a:lstStyle/>
        <a:p>
          <a:pPr algn="r" rtl="0"/>
          <a:r>
            <a:rPr lang="en-US" sz="2100" b="1">
              <a:solidFill>
                <a:srgbClr val="FFFFFF"/>
              </a:solidFill>
              <a:latin typeface="Verdana"/>
              <a:ea typeface="Verdana"/>
            </a:rPr>
            <a:t>Tapahtuman</a:t>
          </a:r>
        </a:p>
        <a:p>
          <a:pPr algn="r" rtl="0"/>
          <a:r>
            <a:rPr lang="en-US" sz="2100" b="1">
              <a:solidFill>
                <a:srgbClr val="FFFFFF"/>
              </a:solidFill>
              <a:latin typeface="Verdana"/>
              <a:ea typeface="Verdana"/>
            </a:rPr>
            <a:t> aikana	</a:t>
          </a:r>
        </a:p>
      </xdr:txBody>
    </xdr:sp>
    <xdr:clientData/>
  </xdr:oneCellAnchor>
  <xdr:twoCellAnchor>
    <xdr:from>
      <xdr:col>4</xdr:col>
      <xdr:colOff>2160166</xdr:colOff>
      <xdr:row>6</xdr:row>
      <xdr:rowOff>0</xdr:rowOff>
    </xdr:from>
    <xdr:to>
      <xdr:col>4</xdr:col>
      <xdr:colOff>3673469</xdr:colOff>
      <xdr:row>6</xdr:row>
      <xdr:rowOff>727249</xdr:rowOff>
    </xdr:to>
    <xdr:sp macro="" textlink="" fLocksText="0">
      <xdr:nvSpPr>
        <xdr:cNvPr id="3339" name="Rounded Rectangle 68"/>
        <xdr:cNvSpPr/>
      </xdr:nvSpPr>
      <xdr:spPr>
        <a:xfrm>
          <a:off x="4495800" y="2324100"/>
          <a:ext cx="1514475" cy="723900"/>
        </a:xfrm>
        <a:prstGeom prst="roundRect">
          <a:avLst/>
        </a:prstGeom>
        <a:solidFill>
          <a:srgbClr val="39870C">
            <a:lumMod val="40000"/>
            <a:lumOff val="60000"/>
          </a:srgbClr>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wrap="square" anchor="t"/>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r>
            <a:rPr lang="en-GB" sz="1200">
              <a:solidFill>
                <a:srgbClr val="000000"/>
              </a:solidFill>
              <a:latin typeface="Tahoma" pitchFamily="34"/>
              <a:ea typeface="Tahoma"/>
              <a:cs typeface="Tahoma"/>
            </a:rPr>
            <a:t>2. Valmiuksien kehittäminen ja ylläpito </a:t>
          </a:r>
          <a:r>
            <a:rPr lang="en-US" sz="1200"/>
            <a:t>
</a:t>
          </a:r>
        </a:p>
      </xdr:txBody>
    </xdr:sp>
    <xdr:clientData/>
  </xdr:twoCellAnchor>
  <xdr:twoCellAnchor>
    <xdr:from>
      <xdr:col>4</xdr:col>
      <xdr:colOff>818964</xdr:colOff>
      <xdr:row>6</xdr:row>
      <xdr:rowOff>1028179</xdr:rowOff>
    </xdr:from>
    <xdr:to>
      <xdr:col>4</xdr:col>
      <xdr:colOff>1335267</xdr:colOff>
      <xdr:row>6</xdr:row>
      <xdr:rowOff>1304032</xdr:rowOff>
    </xdr:to>
    <xdr:sp macro="" textlink="" fLocksText="0">
      <xdr:nvSpPr>
        <xdr:cNvPr id="3340" name="Right Arrow 69"/>
        <xdr:cNvSpPr/>
      </xdr:nvSpPr>
      <xdr:spPr>
        <a:xfrm rot="-1351082">
          <a:off x="3152775" y="3352800"/>
          <a:ext cx="514350" cy="276225"/>
        </a:xfrm>
        <a:prstGeom prst="rightArrow">
          <a:avLst/>
        </a:prstGeom>
        <a:solidFill>
          <a:srgbClr val="FFFFFF"/>
        </a:solidFill>
        <a:ln w="25400" cap="flat" cmpd="sng" algn="ctr">
          <a:noFill/>
          <a:prstDash val="solid"/>
        </a:ln>
        <a:effectLst/>
      </xdr:spPr>
      <xdr:style>
        <a:lnRef idx="2">
          <a:schemeClr val="tx1">
            <a:shade val="50000"/>
          </a:schemeClr>
        </a:lnRef>
        <a:fillRef idx="1">
          <a:schemeClr val="tx1"/>
        </a:fillRef>
        <a:effectRef idx="0">
          <a:schemeClr val="tx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pPr algn="ctr"/>
          <a:endParaRPr lang="nl-NL"/>
        </a:p>
      </xdr:txBody>
    </xdr:sp>
    <xdr:clientData/>
  </xdr:twoCellAnchor>
  <xdr:twoCellAnchor>
    <xdr:from>
      <xdr:col>4</xdr:col>
      <xdr:colOff>2522172</xdr:colOff>
      <xdr:row>6</xdr:row>
      <xdr:rowOff>2445060</xdr:rowOff>
    </xdr:from>
    <xdr:to>
      <xdr:col>4</xdr:col>
      <xdr:colOff>2824832</xdr:colOff>
      <xdr:row>6</xdr:row>
      <xdr:rowOff>2971688</xdr:rowOff>
    </xdr:to>
    <xdr:sp macro="" textlink="" fLocksText="0">
      <xdr:nvSpPr>
        <xdr:cNvPr id="3341" name="Right Arrow 70"/>
        <xdr:cNvSpPr/>
      </xdr:nvSpPr>
      <xdr:spPr>
        <a:xfrm rot="6456063">
          <a:off x="4857750" y="4772025"/>
          <a:ext cx="304800" cy="523875"/>
        </a:xfrm>
        <a:prstGeom prst="rightArrow">
          <a:avLst>
            <a:gd name="adj1" fmla="val 50000"/>
            <a:gd name="adj2" fmla="val 58259"/>
          </a:avLst>
        </a:prstGeom>
        <a:solidFill>
          <a:srgbClr val="FFFFFF"/>
        </a:solidFill>
        <a:ln w="25400" cap="flat" cmpd="sng" algn="ctr">
          <a:noFill/>
          <a:prstDash val="solid"/>
        </a:ln>
        <a:effectLst/>
      </xdr:spPr>
      <xdr:style>
        <a:lnRef idx="2">
          <a:schemeClr val="tx1">
            <a:shade val="50000"/>
          </a:schemeClr>
        </a:lnRef>
        <a:fillRef idx="1">
          <a:schemeClr val="tx1"/>
        </a:fillRef>
        <a:effectRef idx="0">
          <a:schemeClr val="tx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pPr algn="ctr"/>
          <a:endParaRPr lang="nl-NL"/>
        </a:p>
      </xdr:txBody>
    </xdr:sp>
    <xdr:clientData/>
  </xdr:twoCellAnchor>
  <xdr:twoCellAnchor>
    <xdr:from>
      <xdr:col>4</xdr:col>
      <xdr:colOff>188416</xdr:colOff>
      <xdr:row>6</xdr:row>
      <xdr:rowOff>2908597</xdr:rowOff>
    </xdr:from>
    <xdr:to>
      <xdr:col>4</xdr:col>
      <xdr:colOff>716589</xdr:colOff>
      <xdr:row>6</xdr:row>
      <xdr:rowOff>3186459</xdr:rowOff>
    </xdr:to>
    <xdr:sp macro="" textlink="" fLocksText="0">
      <xdr:nvSpPr>
        <xdr:cNvPr id="3342" name="Right Arrow 71"/>
        <xdr:cNvSpPr/>
      </xdr:nvSpPr>
      <xdr:spPr>
        <a:xfrm rot="-9119546">
          <a:off x="2506166" y="5210472"/>
          <a:ext cx="528173" cy="277862"/>
        </a:xfrm>
        <a:prstGeom prst="rightArrow">
          <a:avLst/>
        </a:prstGeom>
        <a:solidFill>
          <a:srgbClr val="FFFFFF"/>
        </a:solidFill>
        <a:ln w="25400" cap="flat" cmpd="sng" algn="ctr">
          <a:noFill/>
          <a:prstDash val="solid"/>
        </a:ln>
        <a:effectLst/>
      </xdr:spPr>
      <xdr:style>
        <a:lnRef idx="2">
          <a:schemeClr val="tx1">
            <a:shade val="50000"/>
          </a:schemeClr>
        </a:lnRef>
        <a:fillRef idx="1">
          <a:schemeClr val="tx1"/>
        </a:fillRef>
        <a:effectRef idx="0">
          <a:schemeClr val="tx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pPr algn="ctr"/>
          <a:endParaRPr lang="nl-NL"/>
        </a:p>
      </xdr:txBody>
    </xdr:sp>
    <xdr:clientData/>
  </xdr:twoCellAnchor>
  <xdr:twoCellAnchor>
    <xdr:from>
      <xdr:col>3</xdr:col>
      <xdr:colOff>619032</xdr:colOff>
      <xdr:row>6</xdr:row>
      <xdr:rowOff>0</xdr:rowOff>
    </xdr:from>
    <xdr:to>
      <xdr:col>4</xdr:col>
      <xdr:colOff>848646</xdr:colOff>
      <xdr:row>6</xdr:row>
      <xdr:rowOff>727249</xdr:rowOff>
    </xdr:to>
    <xdr:sp macro="" textlink="" fLocksText="0">
      <xdr:nvSpPr>
        <xdr:cNvPr id="3343" name="Rounded Rectangle 72"/>
        <xdr:cNvSpPr/>
      </xdr:nvSpPr>
      <xdr:spPr>
        <a:xfrm>
          <a:off x="1676400" y="2324100"/>
          <a:ext cx="1504950" cy="723900"/>
        </a:xfrm>
        <a:prstGeom prst="roundRect">
          <a:avLst/>
        </a:prstGeom>
        <a:solidFill>
          <a:srgbClr val="39870C">
            <a:lumMod val="40000"/>
            <a:lumOff val="60000"/>
          </a:srgbClr>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r>
            <a:rPr lang="en-GB" sz="1200">
              <a:solidFill>
                <a:srgbClr val="000000"/>
              </a:solidFill>
              <a:latin typeface="Tahoma" pitchFamily="34"/>
              <a:ea typeface="Tahoma"/>
              <a:cs typeface="Tahoma"/>
            </a:rPr>
            <a:t>1. Hallinto</a:t>
          </a:r>
          <a:r>
            <a:rPr lang="en-US" sz="1200"/>
            <a:t>
</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26</xdr:col>
      <xdr:colOff>361950</xdr:colOff>
      <xdr:row>10</xdr:row>
      <xdr:rowOff>476250</xdr:rowOff>
    </xdr:from>
    <xdr:ext cx="180975" cy="266700"/>
    <xdr:sp macro="" textlink="">
      <xdr:nvSpPr>
        <xdr:cNvPr id="15296" name="TextBox 1"/>
        <xdr:cNvSpPr txBox="1"/>
      </xdr:nvSpPr>
      <xdr:spPr>
        <a:xfrm>
          <a:off x="11201400" y="4438650"/>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10</xdr:row>
      <xdr:rowOff>361950</xdr:rowOff>
    </xdr:from>
    <xdr:ext cx="180975" cy="266700"/>
    <xdr:sp macro="" textlink="">
      <xdr:nvSpPr>
        <xdr:cNvPr id="15297" name="TextBox 2"/>
        <xdr:cNvSpPr txBox="1"/>
      </xdr:nvSpPr>
      <xdr:spPr>
        <a:xfrm>
          <a:off x="11020425" y="4324350"/>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361950</xdr:colOff>
      <xdr:row>15</xdr:row>
      <xdr:rowOff>476250</xdr:rowOff>
    </xdr:from>
    <xdr:ext cx="180975" cy="266700"/>
    <xdr:sp macro="" textlink="">
      <xdr:nvSpPr>
        <xdr:cNvPr id="15298" name="TextBox 4"/>
        <xdr:cNvSpPr txBox="1"/>
      </xdr:nvSpPr>
      <xdr:spPr>
        <a:xfrm>
          <a:off x="11201400" y="78771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15</xdr:row>
      <xdr:rowOff>361950</xdr:rowOff>
    </xdr:from>
    <xdr:ext cx="180975" cy="266700"/>
    <xdr:sp macro="" textlink="">
      <xdr:nvSpPr>
        <xdr:cNvPr id="15299" name="TextBox 5"/>
        <xdr:cNvSpPr txBox="1"/>
      </xdr:nvSpPr>
      <xdr:spPr>
        <a:xfrm>
          <a:off x="11020425" y="77628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361950</xdr:colOff>
      <xdr:row>22</xdr:row>
      <xdr:rowOff>476250</xdr:rowOff>
    </xdr:from>
    <xdr:ext cx="180975" cy="266700"/>
    <xdr:sp macro="" textlink="">
      <xdr:nvSpPr>
        <xdr:cNvPr id="15300" name="TextBox 6"/>
        <xdr:cNvSpPr txBox="1"/>
      </xdr:nvSpPr>
      <xdr:spPr>
        <a:xfrm>
          <a:off x="11201400" y="128111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22</xdr:row>
      <xdr:rowOff>361950</xdr:rowOff>
    </xdr:from>
    <xdr:ext cx="180975" cy="266700"/>
    <xdr:sp macro="" textlink="">
      <xdr:nvSpPr>
        <xdr:cNvPr id="15301" name="TextBox 7"/>
        <xdr:cNvSpPr txBox="1"/>
      </xdr:nvSpPr>
      <xdr:spPr>
        <a:xfrm>
          <a:off x="11020425" y="126968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361950</xdr:colOff>
      <xdr:row>28</xdr:row>
      <xdr:rowOff>476250</xdr:rowOff>
    </xdr:from>
    <xdr:ext cx="180975" cy="266700"/>
    <xdr:sp macro="" textlink="">
      <xdr:nvSpPr>
        <xdr:cNvPr id="15302" name="TextBox 8"/>
        <xdr:cNvSpPr txBox="1"/>
      </xdr:nvSpPr>
      <xdr:spPr>
        <a:xfrm>
          <a:off x="11201400" y="171164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28</xdr:row>
      <xdr:rowOff>361950</xdr:rowOff>
    </xdr:from>
    <xdr:ext cx="180975" cy="266700"/>
    <xdr:sp macro="" textlink="">
      <xdr:nvSpPr>
        <xdr:cNvPr id="15303" name="TextBox 9"/>
        <xdr:cNvSpPr txBox="1"/>
      </xdr:nvSpPr>
      <xdr:spPr>
        <a:xfrm>
          <a:off x="11020425" y="170021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361950</xdr:colOff>
      <xdr:row>36</xdr:row>
      <xdr:rowOff>476250</xdr:rowOff>
    </xdr:from>
    <xdr:ext cx="180975" cy="266700"/>
    <xdr:sp macro="" textlink="">
      <xdr:nvSpPr>
        <xdr:cNvPr id="15304" name="TextBox 12"/>
        <xdr:cNvSpPr txBox="1"/>
      </xdr:nvSpPr>
      <xdr:spPr>
        <a:xfrm>
          <a:off x="11201400" y="225075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36</xdr:row>
      <xdr:rowOff>361950</xdr:rowOff>
    </xdr:from>
    <xdr:ext cx="180975" cy="266700"/>
    <xdr:sp macro="" textlink="">
      <xdr:nvSpPr>
        <xdr:cNvPr id="15305" name="TextBox 13"/>
        <xdr:cNvSpPr txBox="1"/>
      </xdr:nvSpPr>
      <xdr:spPr>
        <a:xfrm>
          <a:off x="11020425" y="223932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361950</xdr:colOff>
      <xdr:row>42</xdr:row>
      <xdr:rowOff>476250</xdr:rowOff>
    </xdr:from>
    <xdr:ext cx="180975" cy="266700"/>
    <xdr:sp macro="" textlink="">
      <xdr:nvSpPr>
        <xdr:cNvPr id="15306" name="TextBox 14"/>
        <xdr:cNvSpPr txBox="1"/>
      </xdr:nvSpPr>
      <xdr:spPr>
        <a:xfrm>
          <a:off x="11201400" y="263747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42</xdr:row>
      <xdr:rowOff>361950</xdr:rowOff>
    </xdr:from>
    <xdr:ext cx="180975" cy="266700"/>
    <xdr:sp macro="" textlink="">
      <xdr:nvSpPr>
        <xdr:cNvPr id="15307" name="TextBox 15"/>
        <xdr:cNvSpPr txBox="1"/>
      </xdr:nvSpPr>
      <xdr:spPr>
        <a:xfrm>
          <a:off x="11020425" y="262604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27</xdr:col>
      <xdr:colOff>600075</xdr:colOff>
      <xdr:row>19</xdr:row>
      <xdr:rowOff>228600</xdr:rowOff>
    </xdr:from>
    <xdr:ext cx="180975" cy="266700"/>
    <xdr:sp macro="" textlink="">
      <xdr:nvSpPr>
        <xdr:cNvPr id="15308" name="TextBox 3"/>
        <xdr:cNvSpPr txBox="1"/>
      </xdr:nvSpPr>
      <xdr:spPr>
        <a:xfrm>
          <a:off x="12725400" y="106394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438150</xdr:colOff>
      <xdr:row>11</xdr:row>
      <xdr:rowOff>38100</xdr:rowOff>
    </xdr:from>
    <xdr:ext cx="180975" cy="266700"/>
    <xdr:sp macro="" textlink="">
      <xdr:nvSpPr>
        <xdr:cNvPr id="15309" name="TextBox 20"/>
        <xdr:cNvSpPr txBox="1"/>
      </xdr:nvSpPr>
      <xdr:spPr>
        <a:xfrm>
          <a:off x="11277600" y="46386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twoCellAnchor>
    <xdr:from>
      <xdr:col>24</xdr:col>
      <xdr:colOff>419100</xdr:colOff>
      <xdr:row>9</xdr:row>
      <xdr:rowOff>0</xdr:rowOff>
    </xdr:from>
    <xdr:to>
      <xdr:col>31</xdr:col>
      <xdr:colOff>409175</xdr:colOff>
      <xdr:row>9</xdr:row>
      <xdr:rowOff>505867</xdr:rowOff>
    </xdr:to>
    <xdr:sp macro="" textlink="">
      <xdr:nvSpPr>
        <xdr:cNvPr id="15310" name="TextBox 25"/>
        <xdr:cNvSpPr txBox="1"/>
      </xdr:nvSpPr>
      <xdr:spPr>
        <a:xfrm>
          <a:off x="9925050" y="33337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GB"/>
        </a:p>
      </xdr:txBody>
    </xdr:sp>
    <xdr:clientData/>
  </xdr:twoCellAnchor>
  <xdr:twoCellAnchor>
    <xdr:from>
      <xdr:col>25</xdr:col>
      <xdr:colOff>0</xdr:colOff>
      <xdr:row>13</xdr:row>
      <xdr:rowOff>685800</xdr:rowOff>
    </xdr:from>
    <xdr:to>
      <xdr:col>27</xdr:col>
      <xdr:colOff>9860</xdr:colOff>
      <xdr:row>14</xdr:row>
      <xdr:rowOff>0</xdr:rowOff>
    </xdr:to>
    <xdr:sp macro="" textlink="">
      <xdr:nvSpPr>
        <xdr:cNvPr id="15311" name="TextBox 84"/>
        <xdr:cNvSpPr txBox="1"/>
      </xdr:nvSpPr>
      <xdr:spPr>
        <a:xfrm>
          <a:off x="9925050" y="6610350"/>
          <a:ext cx="2209800" cy="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10</xdr:row>
      <xdr:rowOff>0</xdr:rowOff>
    </xdr:from>
    <xdr:to>
      <xdr:col>31</xdr:col>
      <xdr:colOff>409175</xdr:colOff>
      <xdr:row>10</xdr:row>
      <xdr:rowOff>506053</xdr:rowOff>
    </xdr:to>
    <xdr:sp macro="" textlink="">
      <xdr:nvSpPr>
        <xdr:cNvPr id="15312" name="TextBox 87"/>
        <xdr:cNvSpPr txBox="1"/>
      </xdr:nvSpPr>
      <xdr:spPr>
        <a:xfrm>
          <a:off x="9925050" y="39624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11</xdr:row>
      <xdr:rowOff>0</xdr:rowOff>
    </xdr:from>
    <xdr:to>
      <xdr:col>31</xdr:col>
      <xdr:colOff>409175</xdr:colOff>
      <xdr:row>11</xdr:row>
      <xdr:rowOff>505755</xdr:rowOff>
    </xdr:to>
    <xdr:sp macro="" textlink="">
      <xdr:nvSpPr>
        <xdr:cNvPr id="15313" name="TextBox 88"/>
        <xdr:cNvSpPr txBox="1"/>
      </xdr:nvSpPr>
      <xdr:spPr>
        <a:xfrm>
          <a:off x="9925050" y="46005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12</xdr:row>
      <xdr:rowOff>0</xdr:rowOff>
    </xdr:from>
    <xdr:to>
      <xdr:col>31</xdr:col>
      <xdr:colOff>409175</xdr:colOff>
      <xdr:row>12</xdr:row>
      <xdr:rowOff>505271</xdr:rowOff>
    </xdr:to>
    <xdr:sp macro="" textlink="">
      <xdr:nvSpPr>
        <xdr:cNvPr id="15314" name="TextBox 89"/>
        <xdr:cNvSpPr txBox="1"/>
      </xdr:nvSpPr>
      <xdr:spPr>
        <a:xfrm>
          <a:off x="9925050" y="52578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13</xdr:row>
      <xdr:rowOff>0</xdr:rowOff>
    </xdr:from>
    <xdr:to>
      <xdr:col>31</xdr:col>
      <xdr:colOff>409175</xdr:colOff>
      <xdr:row>13</xdr:row>
      <xdr:rowOff>513319</xdr:rowOff>
    </xdr:to>
    <xdr:sp macro="" textlink="">
      <xdr:nvSpPr>
        <xdr:cNvPr id="15315" name="TextBox 90"/>
        <xdr:cNvSpPr txBox="1"/>
      </xdr:nvSpPr>
      <xdr:spPr>
        <a:xfrm>
          <a:off x="9925050" y="5924550"/>
          <a:ext cx="8286750"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14</xdr:row>
      <xdr:rowOff>0</xdr:rowOff>
    </xdr:from>
    <xdr:to>
      <xdr:col>31</xdr:col>
      <xdr:colOff>409175</xdr:colOff>
      <xdr:row>14</xdr:row>
      <xdr:rowOff>503374</xdr:rowOff>
    </xdr:to>
    <xdr:sp macro="" textlink="">
      <xdr:nvSpPr>
        <xdr:cNvPr id="15316" name="TextBox 91"/>
        <xdr:cNvSpPr txBox="1"/>
      </xdr:nvSpPr>
      <xdr:spPr>
        <a:xfrm>
          <a:off x="9925050" y="66103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15</xdr:row>
      <xdr:rowOff>0</xdr:rowOff>
    </xdr:from>
    <xdr:to>
      <xdr:col>31</xdr:col>
      <xdr:colOff>409175</xdr:colOff>
      <xdr:row>15</xdr:row>
      <xdr:rowOff>503411</xdr:rowOff>
    </xdr:to>
    <xdr:sp macro="" textlink="">
      <xdr:nvSpPr>
        <xdr:cNvPr id="15317" name="TextBox 92"/>
        <xdr:cNvSpPr txBox="1"/>
      </xdr:nvSpPr>
      <xdr:spPr>
        <a:xfrm>
          <a:off x="9925050" y="74009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16</xdr:row>
      <xdr:rowOff>0</xdr:rowOff>
    </xdr:from>
    <xdr:to>
      <xdr:col>31</xdr:col>
      <xdr:colOff>409175</xdr:colOff>
      <xdr:row>16</xdr:row>
      <xdr:rowOff>513548</xdr:rowOff>
    </xdr:to>
    <xdr:sp macro="" textlink="">
      <xdr:nvSpPr>
        <xdr:cNvPr id="15318" name="TextBox 93"/>
        <xdr:cNvSpPr txBox="1"/>
      </xdr:nvSpPr>
      <xdr:spPr>
        <a:xfrm>
          <a:off x="9925050" y="8181975"/>
          <a:ext cx="8286750"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17</xdr:row>
      <xdr:rowOff>0</xdr:rowOff>
    </xdr:from>
    <xdr:to>
      <xdr:col>31</xdr:col>
      <xdr:colOff>409175</xdr:colOff>
      <xdr:row>17</xdr:row>
      <xdr:rowOff>503411</xdr:rowOff>
    </xdr:to>
    <xdr:sp macro="" textlink="">
      <xdr:nvSpPr>
        <xdr:cNvPr id="15319" name="TextBox 95"/>
        <xdr:cNvSpPr txBox="1"/>
      </xdr:nvSpPr>
      <xdr:spPr>
        <a:xfrm>
          <a:off x="9925050" y="88868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18</xdr:row>
      <xdr:rowOff>0</xdr:rowOff>
    </xdr:from>
    <xdr:to>
      <xdr:col>31</xdr:col>
      <xdr:colOff>409175</xdr:colOff>
      <xdr:row>18</xdr:row>
      <xdr:rowOff>504974</xdr:rowOff>
    </xdr:to>
    <xdr:sp macro="" textlink="">
      <xdr:nvSpPr>
        <xdr:cNvPr id="15320" name="TextBox 96"/>
        <xdr:cNvSpPr txBox="1"/>
      </xdr:nvSpPr>
      <xdr:spPr>
        <a:xfrm>
          <a:off x="9925050" y="96678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21</xdr:row>
      <xdr:rowOff>0</xdr:rowOff>
    </xdr:from>
    <xdr:to>
      <xdr:col>31</xdr:col>
      <xdr:colOff>409175</xdr:colOff>
      <xdr:row>21</xdr:row>
      <xdr:rowOff>503969</xdr:rowOff>
    </xdr:to>
    <xdr:sp macro="" textlink="">
      <xdr:nvSpPr>
        <xdr:cNvPr id="15321" name="TextBox 97"/>
        <xdr:cNvSpPr txBox="1"/>
      </xdr:nvSpPr>
      <xdr:spPr>
        <a:xfrm>
          <a:off x="9925050" y="117348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22</xdr:row>
      <xdr:rowOff>0</xdr:rowOff>
    </xdr:from>
    <xdr:to>
      <xdr:col>31</xdr:col>
      <xdr:colOff>409175</xdr:colOff>
      <xdr:row>22</xdr:row>
      <xdr:rowOff>505197</xdr:rowOff>
    </xdr:to>
    <xdr:sp macro="" textlink="">
      <xdr:nvSpPr>
        <xdr:cNvPr id="15322" name="TextBox 98"/>
        <xdr:cNvSpPr txBox="1"/>
      </xdr:nvSpPr>
      <xdr:spPr>
        <a:xfrm>
          <a:off x="9925050" y="123348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23</xdr:row>
      <xdr:rowOff>0</xdr:rowOff>
    </xdr:from>
    <xdr:to>
      <xdr:col>31</xdr:col>
      <xdr:colOff>409175</xdr:colOff>
      <xdr:row>23</xdr:row>
      <xdr:rowOff>505569</xdr:rowOff>
    </xdr:to>
    <xdr:sp macro="" textlink="">
      <xdr:nvSpPr>
        <xdr:cNvPr id="15323" name="TextBox 99"/>
        <xdr:cNvSpPr txBox="1"/>
      </xdr:nvSpPr>
      <xdr:spPr>
        <a:xfrm>
          <a:off x="9925050" y="129254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24</xdr:row>
      <xdr:rowOff>0</xdr:rowOff>
    </xdr:from>
    <xdr:to>
      <xdr:col>31</xdr:col>
      <xdr:colOff>409175</xdr:colOff>
      <xdr:row>24</xdr:row>
      <xdr:rowOff>505569</xdr:rowOff>
    </xdr:to>
    <xdr:sp macro="" textlink="">
      <xdr:nvSpPr>
        <xdr:cNvPr id="15324" name="TextBox 100"/>
        <xdr:cNvSpPr txBox="1"/>
      </xdr:nvSpPr>
      <xdr:spPr>
        <a:xfrm>
          <a:off x="9925050" y="136779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25</xdr:row>
      <xdr:rowOff>0</xdr:rowOff>
    </xdr:from>
    <xdr:to>
      <xdr:col>31</xdr:col>
      <xdr:colOff>409175</xdr:colOff>
      <xdr:row>25</xdr:row>
      <xdr:rowOff>506053</xdr:rowOff>
    </xdr:to>
    <xdr:sp macro="" textlink="">
      <xdr:nvSpPr>
        <xdr:cNvPr id="15325" name="TextBox 101"/>
        <xdr:cNvSpPr txBox="1"/>
      </xdr:nvSpPr>
      <xdr:spPr>
        <a:xfrm>
          <a:off x="9925050" y="144970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26</xdr:row>
      <xdr:rowOff>0</xdr:rowOff>
    </xdr:from>
    <xdr:to>
      <xdr:col>31</xdr:col>
      <xdr:colOff>409175</xdr:colOff>
      <xdr:row>26</xdr:row>
      <xdr:rowOff>505569</xdr:rowOff>
    </xdr:to>
    <xdr:sp macro="" textlink="">
      <xdr:nvSpPr>
        <xdr:cNvPr id="15326" name="TextBox 102"/>
        <xdr:cNvSpPr txBox="1"/>
      </xdr:nvSpPr>
      <xdr:spPr>
        <a:xfrm>
          <a:off x="9925050" y="151352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27</xdr:row>
      <xdr:rowOff>0</xdr:rowOff>
    </xdr:from>
    <xdr:to>
      <xdr:col>31</xdr:col>
      <xdr:colOff>409175</xdr:colOff>
      <xdr:row>27</xdr:row>
      <xdr:rowOff>505569</xdr:rowOff>
    </xdr:to>
    <xdr:sp macro="" textlink="">
      <xdr:nvSpPr>
        <xdr:cNvPr id="15327" name="TextBox 103"/>
        <xdr:cNvSpPr txBox="1"/>
      </xdr:nvSpPr>
      <xdr:spPr>
        <a:xfrm>
          <a:off x="9925050" y="158877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28</xdr:row>
      <xdr:rowOff>0</xdr:rowOff>
    </xdr:from>
    <xdr:to>
      <xdr:col>31</xdr:col>
      <xdr:colOff>409175</xdr:colOff>
      <xdr:row>28</xdr:row>
      <xdr:rowOff>496499</xdr:rowOff>
    </xdr:to>
    <xdr:sp macro="" textlink="">
      <xdr:nvSpPr>
        <xdr:cNvPr id="15328" name="TextBox 104"/>
        <xdr:cNvSpPr txBox="1"/>
      </xdr:nvSpPr>
      <xdr:spPr>
        <a:xfrm>
          <a:off x="9925050" y="16640175"/>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29</xdr:row>
      <xdr:rowOff>0</xdr:rowOff>
    </xdr:from>
    <xdr:to>
      <xdr:col>31</xdr:col>
      <xdr:colOff>409175</xdr:colOff>
      <xdr:row>29</xdr:row>
      <xdr:rowOff>505271</xdr:rowOff>
    </xdr:to>
    <xdr:sp macro="" textlink="">
      <xdr:nvSpPr>
        <xdr:cNvPr id="15329" name="TextBox 105"/>
        <xdr:cNvSpPr txBox="1"/>
      </xdr:nvSpPr>
      <xdr:spPr>
        <a:xfrm>
          <a:off x="9925050" y="172688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30</xdr:row>
      <xdr:rowOff>0</xdr:rowOff>
    </xdr:from>
    <xdr:to>
      <xdr:col>31</xdr:col>
      <xdr:colOff>409175</xdr:colOff>
      <xdr:row>30</xdr:row>
      <xdr:rowOff>505755</xdr:rowOff>
    </xdr:to>
    <xdr:sp macro="" textlink="">
      <xdr:nvSpPr>
        <xdr:cNvPr id="15330" name="TextBox 106"/>
        <xdr:cNvSpPr txBox="1"/>
      </xdr:nvSpPr>
      <xdr:spPr>
        <a:xfrm>
          <a:off x="9925050" y="179355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31</xdr:row>
      <xdr:rowOff>0</xdr:rowOff>
    </xdr:from>
    <xdr:to>
      <xdr:col>31</xdr:col>
      <xdr:colOff>409175</xdr:colOff>
      <xdr:row>31</xdr:row>
      <xdr:rowOff>505867</xdr:rowOff>
    </xdr:to>
    <xdr:sp macro="" textlink="">
      <xdr:nvSpPr>
        <xdr:cNvPr id="15331" name="TextBox 107"/>
        <xdr:cNvSpPr txBox="1"/>
      </xdr:nvSpPr>
      <xdr:spPr>
        <a:xfrm>
          <a:off x="9925050" y="185928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32</xdr:row>
      <xdr:rowOff>0</xdr:rowOff>
    </xdr:from>
    <xdr:to>
      <xdr:col>31</xdr:col>
      <xdr:colOff>409175</xdr:colOff>
      <xdr:row>32</xdr:row>
      <xdr:rowOff>503374</xdr:rowOff>
    </xdr:to>
    <xdr:sp macro="" textlink="">
      <xdr:nvSpPr>
        <xdr:cNvPr id="15332" name="TextBox 108"/>
        <xdr:cNvSpPr txBox="1"/>
      </xdr:nvSpPr>
      <xdr:spPr>
        <a:xfrm>
          <a:off x="9925050" y="192214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33</xdr:row>
      <xdr:rowOff>0</xdr:rowOff>
    </xdr:from>
    <xdr:to>
      <xdr:col>31</xdr:col>
      <xdr:colOff>409175</xdr:colOff>
      <xdr:row>33</xdr:row>
      <xdr:rowOff>506053</xdr:rowOff>
    </xdr:to>
    <xdr:sp macro="" textlink="">
      <xdr:nvSpPr>
        <xdr:cNvPr id="15333" name="TextBox 109"/>
        <xdr:cNvSpPr txBox="1"/>
      </xdr:nvSpPr>
      <xdr:spPr>
        <a:xfrm>
          <a:off x="9925050" y="200120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34</xdr:row>
      <xdr:rowOff>0</xdr:rowOff>
    </xdr:from>
    <xdr:to>
      <xdr:col>31</xdr:col>
      <xdr:colOff>409175</xdr:colOff>
      <xdr:row>34</xdr:row>
      <xdr:rowOff>506313</xdr:rowOff>
    </xdr:to>
    <xdr:sp macro="" textlink="">
      <xdr:nvSpPr>
        <xdr:cNvPr id="15334" name="TextBox 114"/>
        <xdr:cNvSpPr txBox="1"/>
      </xdr:nvSpPr>
      <xdr:spPr>
        <a:xfrm>
          <a:off x="9925050" y="206502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35</xdr:row>
      <xdr:rowOff>0</xdr:rowOff>
    </xdr:from>
    <xdr:to>
      <xdr:col>31</xdr:col>
      <xdr:colOff>409175</xdr:colOff>
      <xdr:row>35</xdr:row>
      <xdr:rowOff>504825</xdr:rowOff>
    </xdr:to>
    <xdr:sp macro="" textlink="">
      <xdr:nvSpPr>
        <xdr:cNvPr id="15335" name="TextBox 115"/>
        <xdr:cNvSpPr txBox="1"/>
      </xdr:nvSpPr>
      <xdr:spPr>
        <a:xfrm>
          <a:off x="9925050" y="214217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36</xdr:row>
      <xdr:rowOff>0</xdr:rowOff>
    </xdr:from>
    <xdr:to>
      <xdr:col>31</xdr:col>
      <xdr:colOff>409175</xdr:colOff>
      <xdr:row>36</xdr:row>
      <xdr:rowOff>506053</xdr:rowOff>
    </xdr:to>
    <xdr:sp macro="" textlink="">
      <xdr:nvSpPr>
        <xdr:cNvPr id="15336" name="TextBox 116"/>
        <xdr:cNvSpPr txBox="1"/>
      </xdr:nvSpPr>
      <xdr:spPr>
        <a:xfrm>
          <a:off x="9925050" y="220313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37</xdr:row>
      <xdr:rowOff>0</xdr:rowOff>
    </xdr:from>
    <xdr:to>
      <xdr:col>31</xdr:col>
      <xdr:colOff>409175</xdr:colOff>
      <xdr:row>37</xdr:row>
      <xdr:rowOff>506016</xdr:rowOff>
    </xdr:to>
    <xdr:sp macro="" textlink="">
      <xdr:nvSpPr>
        <xdr:cNvPr id="15337" name="TextBox 117"/>
        <xdr:cNvSpPr txBox="1"/>
      </xdr:nvSpPr>
      <xdr:spPr>
        <a:xfrm>
          <a:off x="9925050" y="226695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38</xdr:row>
      <xdr:rowOff>0</xdr:rowOff>
    </xdr:from>
    <xdr:to>
      <xdr:col>31</xdr:col>
      <xdr:colOff>409175</xdr:colOff>
      <xdr:row>38</xdr:row>
      <xdr:rowOff>504527</xdr:rowOff>
    </xdr:to>
    <xdr:sp macro="" textlink="">
      <xdr:nvSpPr>
        <xdr:cNvPr id="15338" name="TextBox 118"/>
        <xdr:cNvSpPr txBox="1"/>
      </xdr:nvSpPr>
      <xdr:spPr>
        <a:xfrm>
          <a:off x="9925050" y="234315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39</xdr:row>
      <xdr:rowOff>0</xdr:rowOff>
    </xdr:from>
    <xdr:to>
      <xdr:col>31</xdr:col>
      <xdr:colOff>409175</xdr:colOff>
      <xdr:row>39</xdr:row>
      <xdr:rowOff>505755</xdr:rowOff>
    </xdr:to>
    <xdr:sp macro="" textlink="">
      <xdr:nvSpPr>
        <xdr:cNvPr id="15339" name="TextBox 119"/>
        <xdr:cNvSpPr txBox="1"/>
      </xdr:nvSpPr>
      <xdr:spPr>
        <a:xfrm>
          <a:off x="9925050" y="240030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40</xdr:row>
      <xdr:rowOff>0</xdr:rowOff>
    </xdr:from>
    <xdr:to>
      <xdr:col>31</xdr:col>
      <xdr:colOff>409175</xdr:colOff>
      <xdr:row>40</xdr:row>
      <xdr:rowOff>506016</xdr:rowOff>
    </xdr:to>
    <xdr:sp macro="" textlink="">
      <xdr:nvSpPr>
        <xdr:cNvPr id="15340" name="TextBox 120"/>
        <xdr:cNvSpPr txBox="1"/>
      </xdr:nvSpPr>
      <xdr:spPr>
        <a:xfrm>
          <a:off x="9925050" y="246602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41</xdr:row>
      <xdr:rowOff>0</xdr:rowOff>
    </xdr:from>
    <xdr:to>
      <xdr:col>31</xdr:col>
      <xdr:colOff>409175</xdr:colOff>
      <xdr:row>41</xdr:row>
      <xdr:rowOff>505197</xdr:rowOff>
    </xdr:to>
    <xdr:sp macro="" textlink="">
      <xdr:nvSpPr>
        <xdr:cNvPr id="15341" name="TextBox 121"/>
        <xdr:cNvSpPr txBox="1"/>
      </xdr:nvSpPr>
      <xdr:spPr>
        <a:xfrm>
          <a:off x="9925050" y="253079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42</xdr:row>
      <xdr:rowOff>0</xdr:rowOff>
    </xdr:from>
    <xdr:to>
      <xdr:col>31</xdr:col>
      <xdr:colOff>409175</xdr:colOff>
      <xdr:row>42</xdr:row>
      <xdr:rowOff>506053</xdr:rowOff>
    </xdr:to>
    <xdr:sp macro="" textlink="">
      <xdr:nvSpPr>
        <xdr:cNvPr id="15342" name="TextBox 122"/>
        <xdr:cNvSpPr txBox="1"/>
      </xdr:nvSpPr>
      <xdr:spPr>
        <a:xfrm>
          <a:off x="9925050" y="258984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43</xdr:row>
      <xdr:rowOff>0</xdr:rowOff>
    </xdr:from>
    <xdr:to>
      <xdr:col>31</xdr:col>
      <xdr:colOff>409175</xdr:colOff>
      <xdr:row>43</xdr:row>
      <xdr:rowOff>506016</xdr:rowOff>
    </xdr:to>
    <xdr:sp macro="" textlink="">
      <xdr:nvSpPr>
        <xdr:cNvPr id="15343" name="TextBox 123"/>
        <xdr:cNvSpPr txBox="1"/>
      </xdr:nvSpPr>
      <xdr:spPr>
        <a:xfrm>
          <a:off x="9925050" y="265366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44</xdr:row>
      <xdr:rowOff>0</xdr:rowOff>
    </xdr:from>
    <xdr:to>
      <xdr:col>31</xdr:col>
      <xdr:colOff>409175</xdr:colOff>
      <xdr:row>44</xdr:row>
      <xdr:rowOff>505271</xdr:rowOff>
    </xdr:to>
    <xdr:sp macro="" textlink="">
      <xdr:nvSpPr>
        <xdr:cNvPr id="15344" name="TextBox 124"/>
        <xdr:cNvSpPr txBox="1"/>
      </xdr:nvSpPr>
      <xdr:spPr>
        <a:xfrm>
          <a:off x="9925050" y="271843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45</xdr:row>
      <xdr:rowOff>0</xdr:rowOff>
    </xdr:from>
    <xdr:to>
      <xdr:col>31</xdr:col>
      <xdr:colOff>409175</xdr:colOff>
      <xdr:row>45</xdr:row>
      <xdr:rowOff>496682</xdr:rowOff>
    </xdr:to>
    <xdr:sp macro="" textlink="">
      <xdr:nvSpPr>
        <xdr:cNvPr id="15345" name="TextBox 125"/>
        <xdr:cNvSpPr txBox="1"/>
      </xdr:nvSpPr>
      <xdr:spPr>
        <a:xfrm>
          <a:off x="9925050" y="27851100"/>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46</xdr:row>
      <xdr:rowOff>0</xdr:rowOff>
    </xdr:from>
    <xdr:to>
      <xdr:col>31</xdr:col>
      <xdr:colOff>409175</xdr:colOff>
      <xdr:row>46</xdr:row>
      <xdr:rowOff>505085</xdr:rowOff>
    </xdr:to>
    <xdr:sp macro="" textlink="">
      <xdr:nvSpPr>
        <xdr:cNvPr id="15346" name="TextBox 126"/>
        <xdr:cNvSpPr txBox="1"/>
      </xdr:nvSpPr>
      <xdr:spPr>
        <a:xfrm>
          <a:off x="9925050" y="284892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19</xdr:row>
      <xdr:rowOff>0</xdr:rowOff>
    </xdr:from>
    <xdr:to>
      <xdr:col>31</xdr:col>
      <xdr:colOff>409175</xdr:colOff>
      <xdr:row>19</xdr:row>
      <xdr:rowOff>504565</xdr:rowOff>
    </xdr:to>
    <xdr:sp macro="" textlink="">
      <xdr:nvSpPr>
        <xdr:cNvPr id="15347" name="TextBox 138"/>
        <xdr:cNvSpPr txBox="1"/>
      </xdr:nvSpPr>
      <xdr:spPr>
        <a:xfrm>
          <a:off x="9925050" y="104108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20</xdr:row>
      <xdr:rowOff>0</xdr:rowOff>
    </xdr:from>
    <xdr:to>
      <xdr:col>31</xdr:col>
      <xdr:colOff>409175</xdr:colOff>
      <xdr:row>20</xdr:row>
      <xdr:rowOff>496645</xdr:rowOff>
    </xdr:to>
    <xdr:sp macro="" textlink="">
      <xdr:nvSpPr>
        <xdr:cNvPr id="15348" name="TextBox 139"/>
        <xdr:cNvSpPr txBox="1"/>
      </xdr:nvSpPr>
      <xdr:spPr>
        <a:xfrm>
          <a:off x="9925050" y="11087100"/>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26</xdr:col>
      <xdr:colOff>381000</xdr:colOff>
      <xdr:row>5</xdr:row>
      <xdr:rowOff>9525</xdr:rowOff>
    </xdr:from>
    <xdr:ext cx="180975" cy="266700"/>
    <xdr:sp macro="" textlink="">
      <xdr:nvSpPr>
        <xdr:cNvPr id="15349" name="TextBox 22"/>
        <xdr:cNvSpPr txBox="1"/>
      </xdr:nvSpPr>
      <xdr:spPr>
        <a:xfrm>
          <a:off x="11220450" y="1123950"/>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1</xdr:col>
      <xdr:colOff>9525</xdr:colOff>
      <xdr:row>3</xdr:row>
      <xdr:rowOff>123825</xdr:rowOff>
    </xdr:from>
    <xdr:ext cx="1304925" cy="371475"/>
    <xdr:pic>
      <xdr:nvPicPr>
        <xdr:cNvPr id="1857526" name="Picture 8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42875" y="866775"/>
          <a:ext cx="13049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25</xdr:col>
      <xdr:colOff>38398</xdr:colOff>
      <xdr:row>48</xdr:row>
      <xdr:rowOff>9674</xdr:rowOff>
    </xdr:from>
    <xdr:to>
      <xdr:col>26</xdr:col>
      <xdr:colOff>114272</xdr:colOff>
      <xdr:row>49</xdr:row>
      <xdr:rowOff>95250</xdr:rowOff>
    </xdr:to>
    <xdr:sp macro="" textlink="" fLocksText="0">
      <xdr:nvSpPr>
        <xdr:cNvPr id="15351" name="Rounded Rectangle 78">
          <a:hlinkClick xmlns:r="http://schemas.openxmlformats.org/officeDocument/2006/relationships" r:id="rId2"/>
        </xdr:cNvPr>
        <xdr:cNvSpPr/>
      </xdr:nvSpPr>
      <xdr:spPr>
        <a:xfrm>
          <a:off x="9963150" y="29403675"/>
          <a:ext cx="990600" cy="276225"/>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Seuraava</a:t>
          </a:r>
        </a:p>
      </xdr:txBody>
    </xdr:sp>
    <xdr:clientData/>
  </xdr:twoCellAnchor>
  <mc:AlternateContent xmlns:mc="http://schemas.openxmlformats.org/markup-compatibility/2006">
    <mc:Choice xmlns:a14="http://schemas.microsoft.com/office/drawing/2010/main" Requires="a14">
      <xdr:twoCellAnchor>
        <xdr:from>
          <xdr:col>2</xdr:col>
          <xdr:colOff>2819400</xdr:colOff>
          <xdr:row>3</xdr:row>
          <xdr:rowOff>114300</xdr:rowOff>
        </xdr:from>
        <xdr:to>
          <xdr:col>2</xdr:col>
          <xdr:colOff>3895725</xdr:colOff>
          <xdr:row>5</xdr:row>
          <xdr:rowOff>104775</xdr:rowOff>
        </xdr:to>
        <xdr:sp macro="" textlink="">
          <xdr:nvSpPr>
            <xdr:cNvPr id="1562260" name="Button 9876" hidden="1">
              <a:extLst>
                <a:ext uri="{63B3BB69-23CF-44E3-9099-C40C66FF867C}">
                  <a14:compatExt spid="_x0000_s156226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4057650</xdr:colOff>
          <xdr:row>3</xdr:row>
          <xdr:rowOff>104775</xdr:rowOff>
        </xdr:from>
        <xdr:to>
          <xdr:col>5</xdr:col>
          <xdr:colOff>76200</xdr:colOff>
          <xdr:row>5</xdr:row>
          <xdr:rowOff>95250</xdr:rowOff>
        </xdr:to>
        <xdr:sp macro="" textlink="">
          <xdr:nvSpPr>
            <xdr:cNvPr id="1620178" name="Button 10450" hidden="1">
              <a:extLst>
                <a:ext uri="{63B3BB69-23CF-44E3-9099-C40C66FF867C}">
                  <a14:compatExt spid="_x0000_s162017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25</xdr:col>
      <xdr:colOff>0</xdr:colOff>
      <xdr:row>5</xdr:row>
      <xdr:rowOff>190500</xdr:rowOff>
    </xdr:from>
    <xdr:ext cx="8220075" cy="1504950"/>
    <xdr:pic>
      <xdr:nvPicPr>
        <xdr:cNvPr id="1857528" name="Picture 6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925050" y="1304925"/>
          <a:ext cx="82200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twoCellAnchor>
    <xdr:from>
      <xdr:col>25</xdr:col>
      <xdr:colOff>0</xdr:colOff>
      <xdr:row>12</xdr:row>
      <xdr:rowOff>0</xdr:rowOff>
    </xdr:from>
    <xdr:to>
      <xdr:col>31</xdr:col>
      <xdr:colOff>409575</xdr:colOff>
      <xdr:row>12</xdr:row>
      <xdr:rowOff>506053</xdr:rowOff>
    </xdr:to>
    <xdr:sp macro="" textlink="">
      <xdr:nvSpPr>
        <xdr:cNvPr id="5024" name="TextBox 16"/>
        <xdr:cNvSpPr txBox="1"/>
      </xdr:nvSpPr>
      <xdr:spPr>
        <a:xfrm>
          <a:off x="9639300" y="50006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13</xdr:row>
      <xdr:rowOff>0</xdr:rowOff>
    </xdr:from>
    <xdr:to>
      <xdr:col>31</xdr:col>
      <xdr:colOff>409575</xdr:colOff>
      <xdr:row>13</xdr:row>
      <xdr:rowOff>505755</xdr:rowOff>
    </xdr:to>
    <xdr:sp macro="" textlink="">
      <xdr:nvSpPr>
        <xdr:cNvPr id="5025" name="TextBox 17"/>
        <xdr:cNvSpPr txBox="1"/>
      </xdr:nvSpPr>
      <xdr:spPr>
        <a:xfrm>
          <a:off x="9639300" y="56388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14</xdr:row>
      <xdr:rowOff>0</xdr:rowOff>
    </xdr:from>
    <xdr:to>
      <xdr:col>31</xdr:col>
      <xdr:colOff>409575</xdr:colOff>
      <xdr:row>14</xdr:row>
      <xdr:rowOff>503969</xdr:rowOff>
    </xdr:to>
    <xdr:sp macro="" textlink="">
      <xdr:nvSpPr>
        <xdr:cNvPr id="5026" name="TextBox 18"/>
        <xdr:cNvSpPr txBox="1"/>
      </xdr:nvSpPr>
      <xdr:spPr>
        <a:xfrm>
          <a:off x="9639300" y="62960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15</xdr:row>
      <xdr:rowOff>0</xdr:rowOff>
    </xdr:from>
    <xdr:to>
      <xdr:col>31</xdr:col>
      <xdr:colOff>409575</xdr:colOff>
      <xdr:row>15</xdr:row>
      <xdr:rowOff>506016</xdr:rowOff>
    </xdr:to>
    <xdr:sp macro="" textlink="">
      <xdr:nvSpPr>
        <xdr:cNvPr id="5027" name="TextBox 19"/>
        <xdr:cNvSpPr txBox="1"/>
      </xdr:nvSpPr>
      <xdr:spPr>
        <a:xfrm>
          <a:off x="9639300" y="68961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16</xdr:row>
      <xdr:rowOff>0</xdr:rowOff>
    </xdr:from>
    <xdr:to>
      <xdr:col>31</xdr:col>
      <xdr:colOff>409575</xdr:colOff>
      <xdr:row>16</xdr:row>
      <xdr:rowOff>506053</xdr:rowOff>
    </xdr:to>
    <xdr:sp macro="" textlink="">
      <xdr:nvSpPr>
        <xdr:cNvPr id="5028" name="TextBox 20"/>
        <xdr:cNvSpPr txBox="1"/>
      </xdr:nvSpPr>
      <xdr:spPr>
        <a:xfrm>
          <a:off x="9639300" y="75438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17</xdr:row>
      <xdr:rowOff>0</xdr:rowOff>
    </xdr:from>
    <xdr:to>
      <xdr:col>31</xdr:col>
      <xdr:colOff>409575</xdr:colOff>
      <xdr:row>17</xdr:row>
      <xdr:rowOff>503374</xdr:rowOff>
    </xdr:to>
    <xdr:sp macro="" textlink="">
      <xdr:nvSpPr>
        <xdr:cNvPr id="5029" name="TextBox 21"/>
        <xdr:cNvSpPr txBox="1"/>
      </xdr:nvSpPr>
      <xdr:spPr>
        <a:xfrm>
          <a:off x="9639300" y="81819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18</xdr:row>
      <xdr:rowOff>0</xdr:rowOff>
    </xdr:from>
    <xdr:to>
      <xdr:col>31</xdr:col>
      <xdr:colOff>409575</xdr:colOff>
      <xdr:row>18</xdr:row>
      <xdr:rowOff>503411</xdr:rowOff>
    </xdr:to>
    <xdr:sp macro="" textlink="">
      <xdr:nvSpPr>
        <xdr:cNvPr id="5030" name="TextBox 22"/>
        <xdr:cNvSpPr txBox="1"/>
      </xdr:nvSpPr>
      <xdr:spPr>
        <a:xfrm>
          <a:off x="9639300" y="89725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19</xdr:row>
      <xdr:rowOff>0</xdr:rowOff>
    </xdr:from>
    <xdr:to>
      <xdr:col>31</xdr:col>
      <xdr:colOff>409575</xdr:colOff>
      <xdr:row>19</xdr:row>
      <xdr:rowOff>503858</xdr:rowOff>
    </xdr:to>
    <xdr:sp macro="" textlink="">
      <xdr:nvSpPr>
        <xdr:cNvPr id="5031" name="TextBox 23"/>
        <xdr:cNvSpPr txBox="1"/>
      </xdr:nvSpPr>
      <xdr:spPr>
        <a:xfrm>
          <a:off x="9639300" y="97536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20</xdr:row>
      <xdr:rowOff>0</xdr:rowOff>
    </xdr:from>
    <xdr:to>
      <xdr:col>31</xdr:col>
      <xdr:colOff>409575</xdr:colOff>
      <xdr:row>20</xdr:row>
      <xdr:rowOff>506016</xdr:rowOff>
    </xdr:to>
    <xdr:sp macro="" textlink="">
      <xdr:nvSpPr>
        <xdr:cNvPr id="5032" name="TextBox 24"/>
        <xdr:cNvSpPr txBox="1"/>
      </xdr:nvSpPr>
      <xdr:spPr>
        <a:xfrm>
          <a:off x="9639300" y="104584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21</xdr:row>
      <xdr:rowOff>0</xdr:rowOff>
    </xdr:from>
    <xdr:to>
      <xdr:col>31</xdr:col>
      <xdr:colOff>409575</xdr:colOff>
      <xdr:row>21</xdr:row>
      <xdr:rowOff>503411</xdr:rowOff>
    </xdr:to>
    <xdr:sp macro="" textlink="">
      <xdr:nvSpPr>
        <xdr:cNvPr id="5033" name="TextBox 25"/>
        <xdr:cNvSpPr txBox="1"/>
      </xdr:nvSpPr>
      <xdr:spPr>
        <a:xfrm>
          <a:off x="9639300" y="111061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9</xdr:row>
      <xdr:rowOff>0</xdr:rowOff>
    </xdr:from>
    <xdr:to>
      <xdr:col>31</xdr:col>
      <xdr:colOff>409575</xdr:colOff>
      <xdr:row>9</xdr:row>
      <xdr:rowOff>505867</xdr:rowOff>
    </xdr:to>
    <xdr:sp macro="" textlink="">
      <xdr:nvSpPr>
        <xdr:cNvPr id="5034" name="TextBox 27"/>
        <xdr:cNvSpPr txBox="1"/>
      </xdr:nvSpPr>
      <xdr:spPr>
        <a:xfrm>
          <a:off x="9639300" y="31432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1</xdr:col>
      <xdr:colOff>9525</xdr:colOff>
      <xdr:row>3</xdr:row>
      <xdr:rowOff>123825</xdr:rowOff>
    </xdr:from>
    <xdr:ext cx="1343025" cy="381000"/>
    <xdr:pic>
      <xdr:nvPicPr>
        <xdr:cNvPr id="1731499" name="Picture 1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42875" y="847725"/>
          <a:ext cx="13430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25</xdr:col>
      <xdr:colOff>38398</xdr:colOff>
      <xdr:row>22</xdr:row>
      <xdr:rowOff>190351</xdr:rowOff>
    </xdr:from>
    <xdr:to>
      <xdr:col>26</xdr:col>
      <xdr:colOff>95436</xdr:colOff>
      <xdr:row>24</xdr:row>
      <xdr:rowOff>85427</xdr:rowOff>
    </xdr:to>
    <xdr:sp macro="" textlink="" fLocksText="0">
      <xdr:nvSpPr>
        <xdr:cNvPr id="5036" name="Rounded Rectangle 14">
          <a:hlinkClick xmlns:r="http://schemas.openxmlformats.org/officeDocument/2006/relationships" r:id="rId2"/>
        </xdr:cNvPr>
        <xdr:cNvSpPr/>
      </xdr:nvSpPr>
      <xdr:spPr>
        <a:xfrm>
          <a:off x="9677400" y="12077700"/>
          <a:ext cx="971550" cy="276225"/>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Seuraava</a:t>
          </a:r>
        </a:p>
      </xdr:txBody>
    </xdr:sp>
    <xdr:clientData/>
  </xdr:twoCellAnchor>
  <xdr:twoCellAnchor>
    <xdr:from>
      <xdr:col>25</xdr:col>
      <xdr:colOff>0</xdr:colOff>
      <xdr:row>11</xdr:row>
      <xdr:rowOff>0</xdr:rowOff>
    </xdr:from>
    <xdr:to>
      <xdr:col>31</xdr:col>
      <xdr:colOff>409575</xdr:colOff>
      <xdr:row>11</xdr:row>
      <xdr:rowOff>506016</xdr:rowOff>
    </xdr:to>
    <xdr:sp macro="" textlink="">
      <xdr:nvSpPr>
        <xdr:cNvPr id="5037" name="TextBox 15"/>
        <xdr:cNvSpPr txBox="1"/>
      </xdr:nvSpPr>
      <xdr:spPr>
        <a:xfrm>
          <a:off x="9639300" y="43529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25</xdr:col>
      <xdr:colOff>657225</xdr:colOff>
      <xdr:row>10</xdr:row>
      <xdr:rowOff>123825</xdr:rowOff>
    </xdr:from>
    <xdr:ext cx="180975" cy="266700"/>
    <xdr:sp macro="" textlink="">
      <xdr:nvSpPr>
        <xdr:cNvPr id="5038" name="TextBox 26"/>
        <xdr:cNvSpPr txBox="1"/>
      </xdr:nvSpPr>
      <xdr:spPr>
        <a:xfrm>
          <a:off x="10296525" y="38957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twoCellAnchor>
    <xdr:from>
      <xdr:col>25</xdr:col>
      <xdr:colOff>0</xdr:colOff>
      <xdr:row>10</xdr:row>
      <xdr:rowOff>0</xdr:rowOff>
    </xdr:from>
    <xdr:to>
      <xdr:col>31</xdr:col>
      <xdr:colOff>409575</xdr:colOff>
      <xdr:row>10</xdr:row>
      <xdr:rowOff>503858</xdr:rowOff>
    </xdr:to>
    <xdr:sp macro="" textlink="">
      <xdr:nvSpPr>
        <xdr:cNvPr id="5039" name="TextBox 28"/>
        <xdr:cNvSpPr txBox="1"/>
      </xdr:nvSpPr>
      <xdr:spPr>
        <a:xfrm>
          <a:off x="9639300" y="37719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mc:AlternateContent xmlns:mc="http://schemas.openxmlformats.org/markup-compatibility/2006">
    <mc:Choice xmlns:a14="http://schemas.microsoft.com/office/drawing/2010/main" Requires="a14">
      <xdr:twoCellAnchor>
        <xdr:from>
          <xdr:col>2</xdr:col>
          <xdr:colOff>2857500</xdr:colOff>
          <xdr:row>3</xdr:row>
          <xdr:rowOff>76200</xdr:rowOff>
        </xdr:from>
        <xdr:to>
          <xdr:col>2</xdr:col>
          <xdr:colOff>3933825</xdr:colOff>
          <xdr:row>5</xdr:row>
          <xdr:rowOff>66675</xdr:rowOff>
        </xdr:to>
        <xdr:sp macro="" textlink="">
          <xdr:nvSpPr>
            <xdr:cNvPr id="1533261" name="Button 3405" hidden="1">
              <a:extLst>
                <a:ext uri="{63B3BB69-23CF-44E3-9099-C40C66FF867C}">
                  <a14:compatExt spid="_x0000_s153326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4057650</xdr:colOff>
          <xdr:row>3</xdr:row>
          <xdr:rowOff>66675</xdr:rowOff>
        </xdr:from>
        <xdr:to>
          <xdr:col>6</xdr:col>
          <xdr:colOff>57150</xdr:colOff>
          <xdr:row>5</xdr:row>
          <xdr:rowOff>57150</xdr:rowOff>
        </xdr:to>
        <xdr:sp macro="" textlink="">
          <xdr:nvSpPr>
            <xdr:cNvPr id="1533468" name="Button 3612" hidden="1">
              <a:extLst>
                <a:ext uri="{63B3BB69-23CF-44E3-9099-C40C66FF867C}">
                  <a14:compatExt spid="_x0000_s153346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25</xdr:col>
      <xdr:colOff>0</xdr:colOff>
      <xdr:row>6</xdr:row>
      <xdr:rowOff>0</xdr:rowOff>
    </xdr:from>
    <xdr:ext cx="8220075" cy="1409700"/>
    <xdr:pic>
      <xdr:nvPicPr>
        <xdr:cNvPr id="1731504" name="Picture 30"/>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639300" y="1285875"/>
          <a:ext cx="8220075" cy="140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twoCellAnchor>
    <xdr:from>
      <xdr:col>24</xdr:col>
      <xdr:colOff>0</xdr:colOff>
      <xdr:row>9</xdr:row>
      <xdr:rowOff>0</xdr:rowOff>
    </xdr:from>
    <xdr:to>
      <xdr:col>30</xdr:col>
      <xdr:colOff>419100</xdr:colOff>
      <xdr:row>9</xdr:row>
      <xdr:rowOff>505867</xdr:rowOff>
    </xdr:to>
    <xdr:sp macro="" textlink="">
      <xdr:nvSpPr>
        <xdr:cNvPr id="6405" name="TextBox 25"/>
        <xdr:cNvSpPr txBox="1"/>
      </xdr:nvSpPr>
      <xdr:spPr>
        <a:xfrm>
          <a:off x="9677400" y="34671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10</xdr:row>
      <xdr:rowOff>0</xdr:rowOff>
    </xdr:from>
    <xdr:to>
      <xdr:col>30</xdr:col>
      <xdr:colOff>419100</xdr:colOff>
      <xdr:row>10</xdr:row>
      <xdr:rowOff>505197</xdr:rowOff>
    </xdr:to>
    <xdr:sp macro="" textlink="">
      <xdr:nvSpPr>
        <xdr:cNvPr id="6406" name="TextBox 26"/>
        <xdr:cNvSpPr txBox="1"/>
      </xdr:nvSpPr>
      <xdr:spPr>
        <a:xfrm>
          <a:off x="9677400" y="40957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11</xdr:row>
      <xdr:rowOff>0</xdr:rowOff>
    </xdr:from>
    <xdr:to>
      <xdr:col>30</xdr:col>
      <xdr:colOff>419100</xdr:colOff>
      <xdr:row>11</xdr:row>
      <xdr:rowOff>504825</xdr:rowOff>
    </xdr:to>
    <xdr:sp macro="" textlink="">
      <xdr:nvSpPr>
        <xdr:cNvPr id="6407" name="TextBox 27"/>
        <xdr:cNvSpPr txBox="1"/>
      </xdr:nvSpPr>
      <xdr:spPr>
        <a:xfrm>
          <a:off x="9677400" y="46863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12</xdr:row>
      <xdr:rowOff>0</xdr:rowOff>
    </xdr:from>
    <xdr:to>
      <xdr:col>30</xdr:col>
      <xdr:colOff>419100</xdr:colOff>
      <xdr:row>12</xdr:row>
      <xdr:rowOff>505271</xdr:rowOff>
    </xdr:to>
    <xdr:sp macro="" textlink="">
      <xdr:nvSpPr>
        <xdr:cNvPr id="6408" name="TextBox 28"/>
        <xdr:cNvSpPr txBox="1"/>
      </xdr:nvSpPr>
      <xdr:spPr>
        <a:xfrm>
          <a:off x="9677400" y="52959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13</xdr:row>
      <xdr:rowOff>0</xdr:rowOff>
    </xdr:from>
    <xdr:to>
      <xdr:col>30</xdr:col>
      <xdr:colOff>419100</xdr:colOff>
      <xdr:row>13</xdr:row>
      <xdr:rowOff>513548</xdr:rowOff>
    </xdr:to>
    <xdr:sp macro="" textlink="">
      <xdr:nvSpPr>
        <xdr:cNvPr id="6409" name="TextBox 29"/>
        <xdr:cNvSpPr txBox="1"/>
      </xdr:nvSpPr>
      <xdr:spPr>
        <a:xfrm>
          <a:off x="9677400" y="5962650"/>
          <a:ext cx="8296275"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14</xdr:row>
      <xdr:rowOff>0</xdr:rowOff>
    </xdr:from>
    <xdr:to>
      <xdr:col>30</xdr:col>
      <xdr:colOff>419100</xdr:colOff>
      <xdr:row>14</xdr:row>
      <xdr:rowOff>503969</xdr:rowOff>
    </xdr:to>
    <xdr:sp macro="" textlink="">
      <xdr:nvSpPr>
        <xdr:cNvPr id="6410" name="TextBox 31"/>
        <xdr:cNvSpPr txBox="1"/>
      </xdr:nvSpPr>
      <xdr:spPr>
        <a:xfrm>
          <a:off x="9677400" y="65436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15</xdr:row>
      <xdr:rowOff>0</xdr:rowOff>
    </xdr:from>
    <xdr:to>
      <xdr:col>30</xdr:col>
      <xdr:colOff>419100</xdr:colOff>
      <xdr:row>15</xdr:row>
      <xdr:rowOff>504527</xdr:rowOff>
    </xdr:to>
    <xdr:sp macro="" textlink="">
      <xdr:nvSpPr>
        <xdr:cNvPr id="6411" name="TextBox 32"/>
        <xdr:cNvSpPr txBox="1"/>
      </xdr:nvSpPr>
      <xdr:spPr>
        <a:xfrm>
          <a:off x="9677400" y="71437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16</xdr:row>
      <xdr:rowOff>0</xdr:rowOff>
    </xdr:from>
    <xdr:to>
      <xdr:col>30</xdr:col>
      <xdr:colOff>419100</xdr:colOff>
      <xdr:row>16</xdr:row>
      <xdr:rowOff>503858</xdr:rowOff>
    </xdr:to>
    <xdr:sp macro="" textlink="">
      <xdr:nvSpPr>
        <xdr:cNvPr id="6412" name="TextBox 33"/>
        <xdr:cNvSpPr txBox="1"/>
      </xdr:nvSpPr>
      <xdr:spPr>
        <a:xfrm>
          <a:off x="9677400" y="77152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17</xdr:row>
      <xdr:rowOff>0</xdr:rowOff>
    </xdr:from>
    <xdr:to>
      <xdr:col>30</xdr:col>
      <xdr:colOff>419100</xdr:colOff>
      <xdr:row>17</xdr:row>
      <xdr:rowOff>505867</xdr:rowOff>
    </xdr:to>
    <xdr:sp macro="" textlink="">
      <xdr:nvSpPr>
        <xdr:cNvPr id="6413" name="TextBox 34"/>
        <xdr:cNvSpPr txBox="1"/>
      </xdr:nvSpPr>
      <xdr:spPr>
        <a:xfrm>
          <a:off x="9677400" y="82962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18</xdr:row>
      <xdr:rowOff>0</xdr:rowOff>
    </xdr:from>
    <xdr:to>
      <xdr:col>30</xdr:col>
      <xdr:colOff>419100</xdr:colOff>
      <xdr:row>18</xdr:row>
      <xdr:rowOff>505867</xdr:rowOff>
    </xdr:to>
    <xdr:sp macro="" textlink="">
      <xdr:nvSpPr>
        <xdr:cNvPr id="6414" name="TextBox 35"/>
        <xdr:cNvSpPr txBox="1"/>
      </xdr:nvSpPr>
      <xdr:spPr>
        <a:xfrm>
          <a:off x="9677400" y="89249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19</xdr:row>
      <xdr:rowOff>0</xdr:rowOff>
    </xdr:from>
    <xdr:to>
      <xdr:col>30</xdr:col>
      <xdr:colOff>419100</xdr:colOff>
      <xdr:row>19</xdr:row>
      <xdr:rowOff>506016</xdr:rowOff>
    </xdr:to>
    <xdr:sp macro="" textlink="">
      <xdr:nvSpPr>
        <xdr:cNvPr id="6415" name="TextBox 36"/>
        <xdr:cNvSpPr txBox="1"/>
      </xdr:nvSpPr>
      <xdr:spPr>
        <a:xfrm>
          <a:off x="9677400" y="95535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20</xdr:row>
      <xdr:rowOff>0</xdr:rowOff>
    </xdr:from>
    <xdr:to>
      <xdr:col>30</xdr:col>
      <xdr:colOff>419100</xdr:colOff>
      <xdr:row>20</xdr:row>
      <xdr:rowOff>505271</xdr:rowOff>
    </xdr:to>
    <xdr:sp macro="" textlink="">
      <xdr:nvSpPr>
        <xdr:cNvPr id="6416" name="TextBox 37"/>
        <xdr:cNvSpPr txBox="1"/>
      </xdr:nvSpPr>
      <xdr:spPr>
        <a:xfrm>
          <a:off x="9677400" y="102012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22</xdr:row>
      <xdr:rowOff>0</xdr:rowOff>
    </xdr:from>
    <xdr:to>
      <xdr:col>30</xdr:col>
      <xdr:colOff>419100</xdr:colOff>
      <xdr:row>22</xdr:row>
      <xdr:rowOff>505458</xdr:rowOff>
    </xdr:to>
    <xdr:sp macro="" textlink="">
      <xdr:nvSpPr>
        <xdr:cNvPr id="6417" name="TextBox 38"/>
        <xdr:cNvSpPr txBox="1"/>
      </xdr:nvSpPr>
      <xdr:spPr>
        <a:xfrm>
          <a:off x="9677400" y="115157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23</xdr:row>
      <xdr:rowOff>0</xdr:rowOff>
    </xdr:from>
    <xdr:to>
      <xdr:col>30</xdr:col>
      <xdr:colOff>419100</xdr:colOff>
      <xdr:row>23</xdr:row>
      <xdr:rowOff>506313</xdr:rowOff>
    </xdr:to>
    <xdr:sp macro="" textlink="">
      <xdr:nvSpPr>
        <xdr:cNvPr id="6418" name="TextBox 39"/>
        <xdr:cNvSpPr txBox="1"/>
      </xdr:nvSpPr>
      <xdr:spPr>
        <a:xfrm>
          <a:off x="9677400" y="121348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21</xdr:row>
      <xdr:rowOff>0</xdr:rowOff>
    </xdr:from>
    <xdr:to>
      <xdr:col>30</xdr:col>
      <xdr:colOff>419100</xdr:colOff>
      <xdr:row>21</xdr:row>
      <xdr:rowOff>506016</xdr:rowOff>
    </xdr:to>
    <xdr:sp macro="" textlink="">
      <xdr:nvSpPr>
        <xdr:cNvPr id="6419" name="TextBox 40"/>
        <xdr:cNvSpPr txBox="1"/>
      </xdr:nvSpPr>
      <xdr:spPr>
        <a:xfrm>
          <a:off x="9677400" y="108680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24</xdr:row>
      <xdr:rowOff>0</xdr:rowOff>
    </xdr:from>
    <xdr:to>
      <xdr:col>30</xdr:col>
      <xdr:colOff>419100</xdr:colOff>
      <xdr:row>24</xdr:row>
      <xdr:rowOff>496645</xdr:rowOff>
    </xdr:to>
    <xdr:sp macro="" textlink="">
      <xdr:nvSpPr>
        <xdr:cNvPr id="6420" name="TextBox 41"/>
        <xdr:cNvSpPr txBox="1"/>
      </xdr:nvSpPr>
      <xdr:spPr>
        <a:xfrm>
          <a:off x="9677400" y="12906375"/>
          <a:ext cx="8296275"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25</xdr:row>
      <xdr:rowOff>0</xdr:rowOff>
    </xdr:from>
    <xdr:to>
      <xdr:col>30</xdr:col>
      <xdr:colOff>419100</xdr:colOff>
      <xdr:row>25</xdr:row>
      <xdr:rowOff>503858</xdr:rowOff>
    </xdr:to>
    <xdr:sp macro="" textlink="">
      <xdr:nvSpPr>
        <xdr:cNvPr id="6421" name="TextBox 42"/>
        <xdr:cNvSpPr txBox="1"/>
      </xdr:nvSpPr>
      <xdr:spPr>
        <a:xfrm>
          <a:off x="9677400" y="135540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26</xdr:row>
      <xdr:rowOff>0</xdr:rowOff>
    </xdr:from>
    <xdr:to>
      <xdr:col>30</xdr:col>
      <xdr:colOff>419100</xdr:colOff>
      <xdr:row>26</xdr:row>
      <xdr:rowOff>503858</xdr:rowOff>
    </xdr:to>
    <xdr:sp macro="" textlink="">
      <xdr:nvSpPr>
        <xdr:cNvPr id="6422" name="TextBox 43"/>
        <xdr:cNvSpPr txBox="1"/>
      </xdr:nvSpPr>
      <xdr:spPr>
        <a:xfrm>
          <a:off x="9677400" y="141351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27</xdr:row>
      <xdr:rowOff>0</xdr:rowOff>
    </xdr:from>
    <xdr:to>
      <xdr:col>30</xdr:col>
      <xdr:colOff>419100</xdr:colOff>
      <xdr:row>27</xdr:row>
      <xdr:rowOff>504974</xdr:rowOff>
    </xdr:to>
    <xdr:sp macro="" textlink="">
      <xdr:nvSpPr>
        <xdr:cNvPr id="6423" name="TextBox 44"/>
        <xdr:cNvSpPr txBox="1"/>
      </xdr:nvSpPr>
      <xdr:spPr>
        <a:xfrm>
          <a:off x="9677400" y="147161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1</xdr:col>
      <xdr:colOff>47625</xdr:colOff>
      <xdr:row>3</xdr:row>
      <xdr:rowOff>95250</xdr:rowOff>
    </xdr:from>
    <xdr:ext cx="1343025" cy="381000"/>
    <xdr:pic>
      <xdr:nvPicPr>
        <xdr:cNvPr id="1873176" name="Picture 2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61925" y="971550"/>
          <a:ext cx="13430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24</xdr:col>
      <xdr:colOff>18752</xdr:colOff>
      <xdr:row>28</xdr:row>
      <xdr:rowOff>162223</xdr:rowOff>
    </xdr:from>
    <xdr:to>
      <xdr:col>25</xdr:col>
      <xdr:colOff>85390</xdr:colOff>
      <xdr:row>30</xdr:row>
      <xdr:rowOff>57299</xdr:rowOff>
    </xdr:to>
    <xdr:sp macro="" textlink="" fLocksText="0">
      <xdr:nvSpPr>
        <xdr:cNvPr id="6425" name="Rounded Rectangle 23">
          <a:hlinkClick xmlns:r="http://schemas.openxmlformats.org/officeDocument/2006/relationships" r:id="rId2"/>
        </xdr:cNvPr>
        <xdr:cNvSpPr/>
      </xdr:nvSpPr>
      <xdr:spPr>
        <a:xfrm>
          <a:off x="9696450" y="15430500"/>
          <a:ext cx="981075" cy="276225"/>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Seuraava</a:t>
          </a:r>
        </a:p>
      </xdr:txBody>
    </xdr:sp>
    <xdr:clientData/>
  </xdr:twoCellAnchor>
  <mc:AlternateContent xmlns:mc="http://schemas.openxmlformats.org/markup-compatibility/2006">
    <mc:Choice xmlns:a14="http://schemas.microsoft.com/office/drawing/2010/main" Requires="a14">
      <xdr:twoCellAnchor>
        <xdr:from>
          <xdr:col>2</xdr:col>
          <xdr:colOff>2876550</xdr:colOff>
          <xdr:row>3</xdr:row>
          <xdr:rowOff>95250</xdr:rowOff>
        </xdr:from>
        <xdr:to>
          <xdr:col>2</xdr:col>
          <xdr:colOff>3952875</xdr:colOff>
          <xdr:row>5</xdr:row>
          <xdr:rowOff>85725</xdr:rowOff>
        </xdr:to>
        <xdr:sp macro="" textlink="">
          <xdr:nvSpPr>
            <xdr:cNvPr id="1569003" name="Button 4331" hidden="1">
              <a:extLst>
                <a:ext uri="{63B3BB69-23CF-44E3-9099-C40C66FF867C}">
                  <a14:compatExt spid="_x0000_s156900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4105275</xdr:colOff>
          <xdr:row>3</xdr:row>
          <xdr:rowOff>95250</xdr:rowOff>
        </xdr:from>
        <xdr:to>
          <xdr:col>6</xdr:col>
          <xdr:colOff>209550</xdr:colOff>
          <xdr:row>5</xdr:row>
          <xdr:rowOff>85725</xdr:rowOff>
        </xdr:to>
        <xdr:sp macro="" textlink="">
          <xdr:nvSpPr>
            <xdr:cNvPr id="1569250" name="Button 4578" hidden="1">
              <a:extLst>
                <a:ext uri="{63B3BB69-23CF-44E3-9099-C40C66FF867C}">
                  <a14:compatExt spid="_x0000_s156925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24</xdr:col>
      <xdr:colOff>0</xdr:colOff>
      <xdr:row>5</xdr:row>
      <xdr:rowOff>190500</xdr:rowOff>
    </xdr:from>
    <xdr:ext cx="8220075" cy="1495425"/>
    <xdr:pic>
      <xdr:nvPicPr>
        <xdr:cNvPr id="1873178" name="Picture 30"/>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677400" y="1438275"/>
          <a:ext cx="8220075"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twoCellAnchor>
    <xdr:from>
      <xdr:col>25</xdr:col>
      <xdr:colOff>0</xdr:colOff>
      <xdr:row>9</xdr:row>
      <xdr:rowOff>0</xdr:rowOff>
    </xdr:from>
    <xdr:to>
      <xdr:col>31</xdr:col>
      <xdr:colOff>409575</xdr:colOff>
      <xdr:row>9</xdr:row>
      <xdr:rowOff>503969</xdr:rowOff>
    </xdr:to>
    <xdr:sp macro="" textlink="">
      <xdr:nvSpPr>
        <xdr:cNvPr id="5828" name="TextBox 19"/>
        <xdr:cNvSpPr txBox="1"/>
      </xdr:nvSpPr>
      <xdr:spPr>
        <a:xfrm>
          <a:off x="9667875" y="33813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10</xdr:row>
      <xdr:rowOff>0</xdr:rowOff>
    </xdr:from>
    <xdr:to>
      <xdr:col>31</xdr:col>
      <xdr:colOff>409575</xdr:colOff>
      <xdr:row>10</xdr:row>
      <xdr:rowOff>503969</xdr:rowOff>
    </xdr:to>
    <xdr:sp macro="" textlink="">
      <xdr:nvSpPr>
        <xdr:cNvPr id="5829" name="TextBox 20"/>
        <xdr:cNvSpPr txBox="1"/>
      </xdr:nvSpPr>
      <xdr:spPr>
        <a:xfrm>
          <a:off x="9667875" y="39814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11</xdr:row>
      <xdr:rowOff>0</xdr:rowOff>
    </xdr:from>
    <xdr:to>
      <xdr:col>31</xdr:col>
      <xdr:colOff>409575</xdr:colOff>
      <xdr:row>11</xdr:row>
      <xdr:rowOff>506053</xdr:rowOff>
    </xdr:to>
    <xdr:sp macro="" textlink="">
      <xdr:nvSpPr>
        <xdr:cNvPr id="5830" name="TextBox 21"/>
        <xdr:cNvSpPr txBox="1"/>
      </xdr:nvSpPr>
      <xdr:spPr>
        <a:xfrm>
          <a:off x="9667875" y="45815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12</xdr:row>
      <xdr:rowOff>0</xdr:rowOff>
    </xdr:from>
    <xdr:to>
      <xdr:col>31</xdr:col>
      <xdr:colOff>409575</xdr:colOff>
      <xdr:row>12</xdr:row>
      <xdr:rowOff>506053</xdr:rowOff>
    </xdr:to>
    <xdr:sp macro="" textlink="">
      <xdr:nvSpPr>
        <xdr:cNvPr id="5831" name="TextBox 22"/>
        <xdr:cNvSpPr txBox="1"/>
      </xdr:nvSpPr>
      <xdr:spPr>
        <a:xfrm>
          <a:off x="9667875" y="52197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13</xdr:row>
      <xdr:rowOff>0</xdr:rowOff>
    </xdr:from>
    <xdr:to>
      <xdr:col>31</xdr:col>
      <xdr:colOff>409575</xdr:colOff>
      <xdr:row>13</xdr:row>
      <xdr:rowOff>496682</xdr:rowOff>
    </xdr:to>
    <xdr:sp macro="" textlink="">
      <xdr:nvSpPr>
        <xdr:cNvPr id="5832" name="TextBox 23"/>
        <xdr:cNvSpPr txBox="1"/>
      </xdr:nvSpPr>
      <xdr:spPr>
        <a:xfrm>
          <a:off x="9667875" y="5857875"/>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14</xdr:row>
      <xdr:rowOff>0</xdr:rowOff>
    </xdr:from>
    <xdr:to>
      <xdr:col>31</xdr:col>
      <xdr:colOff>409575</xdr:colOff>
      <xdr:row>14</xdr:row>
      <xdr:rowOff>504825</xdr:rowOff>
    </xdr:to>
    <xdr:sp macro="" textlink="">
      <xdr:nvSpPr>
        <xdr:cNvPr id="5833" name="TextBox 24"/>
        <xdr:cNvSpPr txBox="1"/>
      </xdr:nvSpPr>
      <xdr:spPr>
        <a:xfrm>
          <a:off x="9667875" y="64960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15</xdr:row>
      <xdr:rowOff>0</xdr:rowOff>
    </xdr:from>
    <xdr:to>
      <xdr:col>31</xdr:col>
      <xdr:colOff>409575</xdr:colOff>
      <xdr:row>15</xdr:row>
      <xdr:rowOff>505867</xdr:rowOff>
    </xdr:to>
    <xdr:sp macro="" textlink="">
      <xdr:nvSpPr>
        <xdr:cNvPr id="5834" name="TextBox 25"/>
        <xdr:cNvSpPr txBox="1"/>
      </xdr:nvSpPr>
      <xdr:spPr>
        <a:xfrm>
          <a:off x="9667875" y="71056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16</xdr:row>
      <xdr:rowOff>0</xdr:rowOff>
    </xdr:from>
    <xdr:to>
      <xdr:col>31</xdr:col>
      <xdr:colOff>409575</xdr:colOff>
      <xdr:row>16</xdr:row>
      <xdr:rowOff>503858</xdr:rowOff>
    </xdr:to>
    <xdr:sp macro="" textlink="">
      <xdr:nvSpPr>
        <xdr:cNvPr id="5835" name="TextBox 26"/>
        <xdr:cNvSpPr txBox="1"/>
      </xdr:nvSpPr>
      <xdr:spPr>
        <a:xfrm>
          <a:off x="9667875" y="77343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17</xdr:row>
      <xdr:rowOff>0</xdr:rowOff>
    </xdr:from>
    <xdr:to>
      <xdr:col>31</xdr:col>
      <xdr:colOff>409575</xdr:colOff>
      <xdr:row>17</xdr:row>
      <xdr:rowOff>505197</xdr:rowOff>
    </xdr:to>
    <xdr:sp macro="" textlink="">
      <xdr:nvSpPr>
        <xdr:cNvPr id="5836" name="TextBox 27"/>
        <xdr:cNvSpPr txBox="1"/>
      </xdr:nvSpPr>
      <xdr:spPr>
        <a:xfrm>
          <a:off x="9667875" y="84391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18</xdr:row>
      <xdr:rowOff>0</xdr:rowOff>
    </xdr:from>
    <xdr:to>
      <xdr:col>31</xdr:col>
      <xdr:colOff>409575</xdr:colOff>
      <xdr:row>18</xdr:row>
      <xdr:rowOff>505867</xdr:rowOff>
    </xdr:to>
    <xdr:sp macro="" textlink="">
      <xdr:nvSpPr>
        <xdr:cNvPr id="5837" name="TextBox 28"/>
        <xdr:cNvSpPr txBox="1"/>
      </xdr:nvSpPr>
      <xdr:spPr>
        <a:xfrm>
          <a:off x="9667875" y="91344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19</xdr:row>
      <xdr:rowOff>0</xdr:rowOff>
    </xdr:from>
    <xdr:to>
      <xdr:col>31</xdr:col>
      <xdr:colOff>409575</xdr:colOff>
      <xdr:row>19</xdr:row>
      <xdr:rowOff>496682</xdr:rowOff>
    </xdr:to>
    <xdr:sp macro="" textlink="">
      <xdr:nvSpPr>
        <xdr:cNvPr id="5838" name="TextBox 29"/>
        <xdr:cNvSpPr txBox="1"/>
      </xdr:nvSpPr>
      <xdr:spPr>
        <a:xfrm>
          <a:off x="9667875" y="9763125"/>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20</xdr:row>
      <xdr:rowOff>0</xdr:rowOff>
    </xdr:from>
    <xdr:to>
      <xdr:col>31</xdr:col>
      <xdr:colOff>409575</xdr:colOff>
      <xdr:row>20</xdr:row>
      <xdr:rowOff>506053</xdr:rowOff>
    </xdr:to>
    <xdr:sp macro="" textlink="">
      <xdr:nvSpPr>
        <xdr:cNvPr id="5839" name="TextBox 30"/>
        <xdr:cNvSpPr txBox="1"/>
      </xdr:nvSpPr>
      <xdr:spPr>
        <a:xfrm>
          <a:off x="9667875" y="104013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21</xdr:row>
      <xdr:rowOff>0</xdr:rowOff>
    </xdr:from>
    <xdr:to>
      <xdr:col>31</xdr:col>
      <xdr:colOff>409575</xdr:colOff>
      <xdr:row>21</xdr:row>
      <xdr:rowOff>503858</xdr:rowOff>
    </xdr:to>
    <xdr:sp macro="" textlink="">
      <xdr:nvSpPr>
        <xdr:cNvPr id="5840" name="TextBox 31"/>
        <xdr:cNvSpPr txBox="1"/>
      </xdr:nvSpPr>
      <xdr:spPr>
        <a:xfrm>
          <a:off x="9667875" y="110394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22</xdr:row>
      <xdr:rowOff>0</xdr:rowOff>
    </xdr:from>
    <xdr:to>
      <xdr:col>31</xdr:col>
      <xdr:colOff>409575</xdr:colOff>
      <xdr:row>22</xdr:row>
      <xdr:rowOff>505197</xdr:rowOff>
    </xdr:to>
    <xdr:sp macro="" textlink="">
      <xdr:nvSpPr>
        <xdr:cNvPr id="5841" name="TextBox 32"/>
        <xdr:cNvSpPr txBox="1"/>
      </xdr:nvSpPr>
      <xdr:spPr>
        <a:xfrm>
          <a:off x="9667875" y="116205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23</xdr:row>
      <xdr:rowOff>0</xdr:rowOff>
    </xdr:from>
    <xdr:to>
      <xdr:col>31</xdr:col>
      <xdr:colOff>409575</xdr:colOff>
      <xdr:row>23</xdr:row>
      <xdr:rowOff>503969</xdr:rowOff>
    </xdr:to>
    <xdr:sp macro="" textlink="">
      <xdr:nvSpPr>
        <xdr:cNvPr id="5842" name="TextBox 33"/>
        <xdr:cNvSpPr txBox="1"/>
      </xdr:nvSpPr>
      <xdr:spPr>
        <a:xfrm>
          <a:off x="9667875" y="122110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24</xdr:row>
      <xdr:rowOff>0</xdr:rowOff>
    </xdr:from>
    <xdr:to>
      <xdr:col>31</xdr:col>
      <xdr:colOff>409575</xdr:colOff>
      <xdr:row>24</xdr:row>
      <xdr:rowOff>496645</xdr:rowOff>
    </xdr:to>
    <xdr:sp macro="" textlink="">
      <xdr:nvSpPr>
        <xdr:cNvPr id="5843" name="TextBox 34"/>
        <xdr:cNvSpPr txBox="1"/>
      </xdr:nvSpPr>
      <xdr:spPr>
        <a:xfrm>
          <a:off x="9667875" y="12811125"/>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25</xdr:row>
      <xdr:rowOff>0</xdr:rowOff>
    </xdr:from>
    <xdr:to>
      <xdr:col>31</xdr:col>
      <xdr:colOff>409575</xdr:colOff>
      <xdr:row>25</xdr:row>
      <xdr:rowOff>504527</xdr:rowOff>
    </xdr:to>
    <xdr:sp macro="" textlink="">
      <xdr:nvSpPr>
        <xdr:cNvPr id="5844" name="TextBox 35"/>
        <xdr:cNvSpPr txBox="1"/>
      </xdr:nvSpPr>
      <xdr:spPr>
        <a:xfrm>
          <a:off x="9667875" y="134588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0</xdr:col>
      <xdr:colOff>142875</xdr:colOff>
      <xdr:row>3</xdr:row>
      <xdr:rowOff>133350</xdr:rowOff>
    </xdr:from>
    <xdr:ext cx="1352550" cy="381000"/>
    <xdr:pic>
      <xdr:nvPicPr>
        <xdr:cNvPr id="1793749" name="Picture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42875" y="923925"/>
          <a:ext cx="1352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25</xdr:col>
      <xdr:colOff>38398</xdr:colOff>
      <xdr:row>26</xdr:row>
      <xdr:rowOff>162223</xdr:rowOff>
    </xdr:from>
    <xdr:to>
      <xdr:col>26</xdr:col>
      <xdr:colOff>104226</xdr:colOff>
      <xdr:row>28</xdr:row>
      <xdr:rowOff>57299</xdr:rowOff>
    </xdr:to>
    <xdr:sp macro="" textlink="" fLocksText="0">
      <xdr:nvSpPr>
        <xdr:cNvPr id="5846" name="Rounded Rectangle 36">
          <a:hlinkClick xmlns:r="http://schemas.openxmlformats.org/officeDocument/2006/relationships" r:id="rId2"/>
        </xdr:cNvPr>
        <xdr:cNvSpPr/>
      </xdr:nvSpPr>
      <xdr:spPr>
        <a:xfrm>
          <a:off x="9705975" y="14192250"/>
          <a:ext cx="981075" cy="247650"/>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Seuraava</a:t>
          </a:r>
        </a:p>
      </xdr:txBody>
    </xdr:sp>
    <xdr:clientData/>
  </xdr:twoCellAnchor>
  <mc:AlternateContent xmlns:mc="http://schemas.openxmlformats.org/markup-compatibility/2006">
    <mc:Choice xmlns:a14="http://schemas.microsoft.com/office/drawing/2010/main" Requires="a14">
      <xdr:twoCellAnchor>
        <xdr:from>
          <xdr:col>2</xdr:col>
          <xdr:colOff>2800350</xdr:colOff>
          <xdr:row>3</xdr:row>
          <xdr:rowOff>104775</xdr:rowOff>
        </xdr:from>
        <xdr:to>
          <xdr:col>2</xdr:col>
          <xdr:colOff>3876675</xdr:colOff>
          <xdr:row>5</xdr:row>
          <xdr:rowOff>85725</xdr:rowOff>
        </xdr:to>
        <xdr:sp macro="" textlink="">
          <xdr:nvSpPr>
            <xdr:cNvPr id="1459049" name="Button 3945" hidden="1">
              <a:extLst>
                <a:ext uri="{63B3BB69-23CF-44E3-9099-C40C66FF867C}">
                  <a14:compatExt spid="_x0000_s145904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3981450</xdr:colOff>
          <xdr:row>3</xdr:row>
          <xdr:rowOff>85725</xdr:rowOff>
        </xdr:from>
        <xdr:to>
          <xdr:col>5</xdr:col>
          <xdr:colOff>38100</xdr:colOff>
          <xdr:row>5</xdr:row>
          <xdr:rowOff>76200</xdr:rowOff>
        </xdr:to>
        <xdr:sp macro="" textlink="">
          <xdr:nvSpPr>
            <xdr:cNvPr id="1627207" name="Button 4167" hidden="1">
              <a:extLst>
                <a:ext uri="{63B3BB69-23CF-44E3-9099-C40C66FF867C}">
                  <a14:compatExt spid="_x0000_s162720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25</xdr:col>
      <xdr:colOff>0</xdr:colOff>
      <xdr:row>5</xdr:row>
      <xdr:rowOff>190500</xdr:rowOff>
    </xdr:from>
    <xdr:ext cx="8220075" cy="1466850"/>
    <xdr:pic>
      <xdr:nvPicPr>
        <xdr:cNvPr id="1793751" name="Picture 37"/>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667875" y="1352550"/>
          <a:ext cx="8220075" cy="146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twoCellAnchor>
    <xdr:from>
      <xdr:col>25</xdr:col>
      <xdr:colOff>0</xdr:colOff>
      <xdr:row>9</xdr:row>
      <xdr:rowOff>0</xdr:rowOff>
    </xdr:from>
    <xdr:to>
      <xdr:col>31</xdr:col>
      <xdr:colOff>419100</xdr:colOff>
      <xdr:row>9</xdr:row>
      <xdr:rowOff>505867</xdr:rowOff>
    </xdr:to>
    <xdr:sp macro="" textlink="">
      <xdr:nvSpPr>
        <xdr:cNvPr id="14477" name="TextBox 42"/>
        <xdr:cNvSpPr txBox="1"/>
      </xdr:nvSpPr>
      <xdr:spPr>
        <a:xfrm>
          <a:off x="9791700" y="33528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16</xdr:row>
      <xdr:rowOff>0</xdr:rowOff>
    </xdr:from>
    <xdr:to>
      <xdr:col>31</xdr:col>
      <xdr:colOff>419100</xdr:colOff>
      <xdr:row>16</xdr:row>
      <xdr:rowOff>503634</xdr:rowOff>
    </xdr:to>
    <xdr:sp macro="" textlink="">
      <xdr:nvSpPr>
        <xdr:cNvPr id="14478" name="TextBox 44"/>
        <xdr:cNvSpPr txBox="1"/>
      </xdr:nvSpPr>
      <xdr:spPr>
        <a:xfrm>
          <a:off x="9791700" y="80200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24</xdr:row>
      <xdr:rowOff>0</xdr:rowOff>
    </xdr:from>
    <xdr:to>
      <xdr:col>31</xdr:col>
      <xdr:colOff>419100</xdr:colOff>
      <xdr:row>24</xdr:row>
      <xdr:rowOff>503858</xdr:rowOff>
    </xdr:to>
    <xdr:sp macro="" textlink="">
      <xdr:nvSpPr>
        <xdr:cNvPr id="14479" name="TextBox 45"/>
        <xdr:cNvSpPr txBox="1"/>
      </xdr:nvSpPr>
      <xdr:spPr>
        <a:xfrm>
          <a:off x="9791700" y="139541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17</xdr:row>
      <xdr:rowOff>0</xdr:rowOff>
    </xdr:from>
    <xdr:to>
      <xdr:col>31</xdr:col>
      <xdr:colOff>419100</xdr:colOff>
      <xdr:row>17</xdr:row>
      <xdr:rowOff>505569</xdr:rowOff>
    </xdr:to>
    <xdr:sp macro="" textlink="">
      <xdr:nvSpPr>
        <xdr:cNvPr id="14480" name="TextBox 46"/>
        <xdr:cNvSpPr txBox="1"/>
      </xdr:nvSpPr>
      <xdr:spPr>
        <a:xfrm>
          <a:off x="9791700" y="87058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18</xdr:row>
      <xdr:rowOff>0</xdr:rowOff>
    </xdr:from>
    <xdr:to>
      <xdr:col>31</xdr:col>
      <xdr:colOff>419100</xdr:colOff>
      <xdr:row>18</xdr:row>
      <xdr:rowOff>503411</xdr:rowOff>
    </xdr:to>
    <xdr:sp macro="" textlink="">
      <xdr:nvSpPr>
        <xdr:cNvPr id="14481" name="TextBox 47"/>
        <xdr:cNvSpPr txBox="1"/>
      </xdr:nvSpPr>
      <xdr:spPr>
        <a:xfrm>
          <a:off x="9791700" y="94583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19</xdr:row>
      <xdr:rowOff>0</xdr:rowOff>
    </xdr:from>
    <xdr:to>
      <xdr:col>31</xdr:col>
      <xdr:colOff>419100</xdr:colOff>
      <xdr:row>19</xdr:row>
      <xdr:rowOff>503634</xdr:rowOff>
    </xdr:to>
    <xdr:sp macro="" textlink="">
      <xdr:nvSpPr>
        <xdr:cNvPr id="14482" name="TextBox 48"/>
        <xdr:cNvSpPr txBox="1"/>
      </xdr:nvSpPr>
      <xdr:spPr>
        <a:xfrm>
          <a:off x="9791700" y="102393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20</xdr:row>
      <xdr:rowOff>0</xdr:rowOff>
    </xdr:from>
    <xdr:to>
      <xdr:col>31</xdr:col>
      <xdr:colOff>419100</xdr:colOff>
      <xdr:row>20</xdr:row>
      <xdr:rowOff>513927</xdr:rowOff>
    </xdr:to>
    <xdr:sp macro="" textlink="">
      <xdr:nvSpPr>
        <xdr:cNvPr id="14483" name="TextBox 49"/>
        <xdr:cNvSpPr txBox="1"/>
      </xdr:nvSpPr>
      <xdr:spPr>
        <a:xfrm>
          <a:off x="9791700" y="10925175"/>
          <a:ext cx="8296275"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21</xdr:row>
      <xdr:rowOff>0</xdr:rowOff>
    </xdr:from>
    <xdr:to>
      <xdr:col>31</xdr:col>
      <xdr:colOff>419100</xdr:colOff>
      <xdr:row>21</xdr:row>
      <xdr:rowOff>506313</xdr:rowOff>
    </xdr:to>
    <xdr:sp macro="" textlink="">
      <xdr:nvSpPr>
        <xdr:cNvPr id="14484" name="TextBox 50"/>
        <xdr:cNvSpPr txBox="1"/>
      </xdr:nvSpPr>
      <xdr:spPr>
        <a:xfrm>
          <a:off x="9791700" y="116586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22</xdr:row>
      <xdr:rowOff>0</xdr:rowOff>
    </xdr:from>
    <xdr:to>
      <xdr:col>31</xdr:col>
      <xdr:colOff>419100</xdr:colOff>
      <xdr:row>22</xdr:row>
      <xdr:rowOff>504230</xdr:rowOff>
    </xdr:to>
    <xdr:sp macro="" textlink="">
      <xdr:nvSpPr>
        <xdr:cNvPr id="14485" name="TextBox 51"/>
        <xdr:cNvSpPr txBox="1"/>
      </xdr:nvSpPr>
      <xdr:spPr>
        <a:xfrm>
          <a:off x="9791700" y="124301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23</xdr:row>
      <xdr:rowOff>0</xdr:rowOff>
    </xdr:from>
    <xdr:to>
      <xdr:col>31</xdr:col>
      <xdr:colOff>419100</xdr:colOff>
      <xdr:row>23</xdr:row>
      <xdr:rowOff>503374</xdr:rowOff>
    </xdr:to>
    <xdr:sp macro="" textlink="">
      <xdr:nvSpPr>
        <xdr:cNvPr id="14486" name="TextBox 52"/>
        <xdr:cNvSpPr txBox="1"/>
      </xdr:nvSpPr>
      <xdr:spPr>
        <a:xfrm>
          <a:off x="9791700" y="131635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25</xdr:row>
      <xdr:rowOff>0</xdr:rowOff>
    </xdr:from>
    <xdr:to>
      <xdr:col>31</xdr:col>
      <xdr:colOff>419100</xdr:colOff>
      <xdr:row>25</xdr:row>
      <xdr:rowOff>505197</xdr:rowOff>
    </xdr:to>
    <xdr:sp macro="" textlink="">
      <xdr:nvSpPr>
        <xdr:cNvPr id="14487" name="TextBox 53"/>
        <xdr:cNvSpPr txBox="1"/>
      </xdr:nvSpPr>
      <xdr:spPr>
        <a:xfrm>
          <a:off x="9791700" y="146589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26</xdr:row>
      <xdr:rowOff>0</xdr:rowOff>
    </xdr:from>
    <xdr:to>
      <xdr:col>31</xdr:col>
      <xdr:colOff>419100</xdr:colOff>
      <xdr:row>26</xdr:row>
      <xdr:rowOff>503858</xdr:rowOff>
    </xdr:to>
    <xdr:sp macro="" textlink="">
      <xdr:nvSpPr>
        <xdr:cNvPr id="14488" name="TextBox 54"/>
        <xdr:cNvSpPr txBox="1"/>
      </xdr:nvSpPr>
      <xdr:spPr>
        <a:xfrm>
          <a:off x="9791700" y="153543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27</xdr:row>
      <xdr:rowOff>0</xdr:rowOff>
    </xdr:from>
    <xdr:to>
      <xdr:col>31</xdr:col>
      <xdr:colOff>419100</xdr:colOff>
      <xdr:row>27</xdr:row>
      <xdr:rowOff>513548</xdr:rowOff>
    </xdr:to>
    <xdr:sp macro="" textlink="">
      <xdr:nvSpPr>
        <xdr:cNvPr id="14489" name="TextBox 55"/>
        <xdr:cNvSpPr txBox="1"/>
      </xdr:nvSpPr>
      <xdr:spPr>
        <a:xfrm>
          <a:off x="9791700" y="16059150"/>
          <a:ext cx="8296275"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28</xdr:row>
      <xdr:rowOff>0</xdr:rowOff>
    </xdr:from>
    <xdr:to>
      <xdr:col>31</xdr:col>
      <xdr:colOff>419100</xdr:colOff>
      <xdr:row>28</xdr:row>
      <xdr:rowOff>504565</xdr:rowOff>
    </xdr:to>
    <xdr:sp macro="" textlink="">
      <xdr:nvSpPr>
        <xdr:cNvPr id="14490" name="TextBox 56"/>
        <xdr:cNvSpPr txBox="1"/>
      </xdr:nvSpPr>
      <xdr:spPr>
        <a:xfrm>
          <a:off x="9791700" y="167640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29</xdr:row>
      <xdr:rowOff>0</xdr:rowOff>
    </xdr:from>
    <xdr:to>
      <xdr:col>31</xdr:col>
      <xdr:colOff>419100</xdr:colOff>
      <xdr:row>29</xdr:row>
      <xdr:rowOff>506164</xdr:rowOff>
    </xdr:to>
    <xdr:sp macro="" textlink="">
      <xdr:nvSpPr>
        <xdr:cNvPr id="14491" name="TextBox 57"/>
        <xdr:cNvSpPr txBox="1"/>
      </xdr:nvSpPr>
      <xdr:spPr>
        <a:xfrm>
          <a:off x="9791700" y="174402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30</xdr:row>
      <xdr:rowOff>0</xdr:rowOff>
    </xdr:from>
    <xdr:to>
      <xdr:col>31</xdr:col>
      <xdr:colOff>419100</xdr:colOff>
      <xdr:row>30</xdr:row>
      <xdr:rowOff>505569</xdr:rowOff>
    </xdr:to>
    <xdr:sp macro="" textlink="">
      <xdr:nvSpPr>
        <xdr:cNvPr id="14492" name="TextBox 58"/>
        <xdr:cNvSpPr txBox="1"/>
      </xdr:nvSpPr>
      <xdr:spPr>
        <a:xfrm>
          <a:off x="9791700" y="181641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31</xdr:row>
      <xdr:rowOff>0</xdr:rowOff>
    </xdr:from>
    <xdr:to>
      <xdr:col>31</xdr:col>
      <xdr:colOff>419100</xdr:colOff>
      <xdr:row>31</xdr:row>
      <xdr:rowOff>513319</xdr:rowOff>
    </xdr:to>
    <xdr:sp macro="" textlink="">
      <xdr:nvSpPr>
        <xdr:cNvPr id="14493" name="TextBox 59"/>
        <xdr:cNvSpPr txBox="1"/>
      </xdr:nvSpPr>
      <xdr:spPr>
        <a:xfrm>
          <a:off x="9791700" y="18916650"/>
          <a:ext cx="8296275"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32</xdr:row>
      <xdr:rowOff>0</xdr:rowOff>
    </xdr:from>
    <xdr:to>
      <xdr:col>31</xdr:col>
      <xdr:colOff>419100</xdr:colOff>
      <xdr:row>32</xdr:row>
      <xdr:rowOff>505271</xdr:rowOff>
    </xdr:to>
    <xdr:sp macro="" textlink="">
      <xdr:nvSpPr>
        <xdr:cNvPr id="14494" name="TextBox 60"/>
        <xdr:cNvSpPr txBox="1"/>
      </xdr:nvSpPr>
      <xdr:spPr>
        <a:xfrm>
          <a:off x="9791700" y="196024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33</xdr:row>
      <xdr:rowOff>0</xdr:rowOff>
    </xdr:from>
    <xdr:to>
      <xdr:col>31</xdr:col>
      <xdr:colOff>419100</xdr:colOff>
      <xdr:row>33</xdr:row>
      <xdr:rowOff>505197</xdr:rowOff>
    </xdr:to>
    <xdr:sp macro="" textlink="">
      <xdr:nvSpPr>
        <xdr:cNvPr id="14495" name="TextBox 61"/>
        <xdr:cNvSpPr txBox="1"/>
      </xdr:nvSpPr>
      <xdr:spPr>
        <a:xfrm>
          <a:off x="9791700" y="202692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34</xdr:row>
      <xdr:rowOff>0</xdr:rowOff>
    </xdr:from>
    <xdr:to>
      <xdr:col>31</xdr:col>
      <xdr:colOff>419100</xdr:colOff>
      <xdr:row>34</xdr:row>
      <xdr:rowOff>506016</xdr:rowOff>
    </xdr:to>
    <xdr:sp macro="" textlink="">
      <xdr:nvSpPr>
        <xdr:cNvPr id="14496" name="TextBox 62"/>
        <xdr:cNvSpPr txBox="1"/>
      </xdr:nvSpPr>
      <xdr:spPr>
        <a:xfrm>
          <a:off x="9791700" y="209645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35</xdr:row>
      <xdr:rowOff>0</xdr:rowOff>
    </xdr:from>
    <xdr:to>
      <xdr:col>31</xdr:col>
      <xdr:colOff>419100</xdr:colOff>
      <xdr:row>35</xdr:row>
      <xdr:rowOff>505197</xdr:rowOff>
    </xdr:to>
    <xdr:sp macro="" textlink="">
      <xdr:nvSpPr>
        <xdr:cNvPr id="14497" name="TextBox 63"/>
        <xdr:cNvSpPr txBox="1"/>
      </xdr:nvSpPr>
      <xdr:spPr>
        <a:xfrm>
          <a:off x="9791700" y="216122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36</xdr:row>
      <xdr:rowOff>0</xdr:rowOff>
    </xdr:from>
    <xdr:to>
      <xdr:col>31</xdr:col>
      <xdr:colOff>419100</xdr:colOff>
      <xdr:row>36</xdr:row>
      <xdr:rowOff>505867</xdr:rowOff>
    </xdr:to>
    <xdr:sp macro="" textlink="">
      <xdr:nvSpPr>
        <xdr:cNvPr id="14498" name="TextBox 64"/>
        <xdr:cNvSpPr txBox="1"/>
      </xdr:nvSpPr>
      <xdr:spPr>
        <a:xfrm>
          <a:off x="9791700" y="223075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37</xdr:row>
      <xdr:rowOff>0</xdr:rowOff>
    </xdr:from>
    <xdr:to>
      <xdr:col>31</xdr:col>
      <xdr:colOff>419100</xdr:colOff>
      <xdr:row>37</xdr:row>
      <xdr:rowOff>505458</xdr:rowOff>
    </xdr:to>
    <xdr:sp macro="" textlink="">
      <xdr:nvSpPr>
        <xdr:cNvPr id="14499" name="TextBox 65"/>
        <xdr:cNvSpPr txBox="1"/>
      </xdr:nvSpPr>
      <xdr:spPr>
        <a:xfrm>
          <a:off x="9791700" y="229362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38</xdr:row>
      <xdr:rowOff>0</xdr:rowOff>
    </xdr:from>
    <xdr:to>
      <xdr:col>31</xdr:col>
      <xdr:colOff>419100</xdr:colOff>
      <xdr:row>38</xdr:row>
      <xdr:rowOff>505867</xdr:rowOff>
    </xdr:to>
    <xdr:sp macro="" textlink="">
      <xdr:nvSpPr>
        <xdr:cNvPr id="14500" name="TextBox 66"/>
        <xdr:cNvSpPr txBox="1"/>
      </xdr:nvSpPr>
      <xdr:spPr>
        <a:xfrm>
          <a:off x="9791700" y="235553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39</xdr:row>
      <xdr:rowOff>0</xdr:rowOff>
    </xdr:from>
    <xdr:to>
      <xdr:col>31</xdr:col>
      <xdr:colOff>419100</xdr:colOff>
      <xdr:row>39</xdr:row>
      <xdr:rowOff>506016</xdr:rowOff>
    </xdr:to>
    <xdr:sp macro="" textlink="">
      <xdr:nvSpPr>
        <xdr:cNvPr id="14501" name="TextBox 67"/>
        <xdr:cNvSpPr txBox="1"/>
      </xdr:nvSpPr>
      <xdr:spPr>
        <a:xfrm>
          <a:off x="9791700" y="241839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40</xdr:row>
      <xdr:rowOff>0</xdr:rowOff>
    </xdr:from>
    <xdr:to>
      <xdr:col>31</xdr:col>
      <xdr:colOff>419100</xdr:colOff>
      <xdr:row>40</xdr:row>
      <xdr:rowOff>504974</xdr:rowOff>
    </xdr:to>
    <xdr:sp macro="" textlink="">
      <xdr:nvSpPr>
        <xdr:cNvPr id="14502" name="TextBox 68"/>
        <xdr:cNvSpPr txBox="1"/>
      </xdr:nvSpPr>
      <xdr:spPr>
        <a:xfrm>
          <a:off x="9791700" y="248316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41</xdr:row>
      <xdr:rowOff>0</xdr:rowOff>
    </xdr:from>
    <xdr:to>
      <xdr:col>31</xdr:col>
      <xdr:colOff>419100</xdr:colOff>
      <xdr:row>41</xdr:row>
      <xdr:rowOff>496389</xdr:rowOff>
    </xdr:to>
    <xdr:sp macro="" textlink="">
      <xdr:nvSpPr>
        <xdr:cNvPr id="14503" name="TextBox 69"/>
        <xdr:cNvSpPr txBox="1"/>
      </xdr:nvSpPr>
      <xdr:spPr>
        <a:xfrm>
          <a:off x="9791700" y="25574625"/>
          <a:ext cx="8296275"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42</xdr:row>
      <xdr:rowOff>0</xdr:rowOff>
    </xdr:from>
    <xdr:to>
      <xdr:col>31</xdr:col>
      <xdr:colOff>419100</xdr:colOff>
      <xdr:row>42</xdr:row>
      <xdr:rowOff>505867</xdr:rowOff>
    </xdr:to>
    <xdr:sp macro="" textlink="">
      <xdr:nvSpPr>
        <xdr:cNvPr id="14504" name="TextBox 70"/>
        <xdr:cNvSpPr txBox="1"/>
      </xdr:nvSpPr>
      <xdr:spPr>
        <a:xfrm>
          <a:off x="9791700" y="262318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43</xdr:row>
      <xdr:rowOff>0</xdr:rowOff>
    </xdr:from>
    <xdr:to>
      <xdr:col>31</xdr:col>
      <xdr:colOff>419100</xdr:colOff>
      <xdr:row>43</xdr:row>
      <xdr:rowOff>504825</xdr:rowOff>
    </xdr:to>
    <xdr:sp macro="" textlink="">
      <xdr:nvSpPr>
        <xdr:cNvPr id="14505" name="TextBox 71"/>
        <xdr:cNvSpPr txBox="1"/>
      </xdr:nvSpPr>
      <xdr:spPr>
        <a:xfrm>
          <a:off x="9791700" y="268605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44</xdr:row>
      <xdr:rowOff>0</xdr:rowOff>
    </xdr:from>
    <xdr:to>
      <xdr:col>31</xdr:col>
      <xdr:colOff>419100</xdr:colOff>
      <xdr:row>44</xdr:row>
      <xdr:rowOff>506053</xdr:rowOff>
    </xdr:to>
    <xdr:sp macro="" textlink="">
      <xdr:nvSpPr>
        <xdr:cNvPr id="14506" name="TextBox 72"/>
        <xdr:cNvSpPr txBox="1"/>
      </xdr:nvSpPr>
      <xdr:spPr>
        <a:xfrm>
          <a:off x="9791700" y="274701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45</xdr:row>
      <xdr:rowOff>0</xdr:rowOff>
    </xdr:from>
    <xdr:to>
      <xdr:col>31</xdr:col>
      <xdr:colOff>419100</xdr:colOff>
      <xdr:row>45</xdr:row>
      <xdr:rowOff>505085</xdr:rowOff>
    </xdr:to>
    <xdr:sp macro="" textlink="">
      <xdr:nvSpPr>
        <xdr:cNvPr id="14507" name="TextBox 73"/>
        <xdr:cNvSpPr txBox="1"/>
      </xdr:nvSpPr>
      <xdr:spPr>
        <a:xfrm>
          <a:off x="9791700" y="281082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47</xdr:row>
      <xdr:rowOff>0</xdr:rowOff>
    </xdr:from>
    <xdr:to>
      <xdr:col>31</xdr:col>
      <xdr:colOff>419100</xdr:colOff>
      <xdr:row>47</xdr:row>
      <xdr:rowOff>505197</xdr:rowOff>
    </xdr:to>
    <xdr:sp macro="" textlink="">
      <xdr:nvSpPr>
        <xdr:cNvPr id="14508" name="TextBox 74"/>
        <xdr:cNvSpPr txBox="1"/>
      </xdr:nvSpPr>
      <xdr:spPr>
        <a:xfrm>
          <a:off x="9791700" y="294894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48</xdr:row>
      <xdr:rowOff>0</xdr:rowOff>
    </xdr:from>
    <xdr:to>
      <xdr:col>31</xdr:col>
      <xdr:colOff>419100</xdr:colOff>
      <xdr:row>48</xdr:row>
      <xdr:rowOff>506053</xdr:rowOff>
    </xdr:to>
    <xdr:sp macro="" textlink="">
      <xdr:nvSpPr>
        <xdr:cNvPr id="14509" name="TextBox 75"/>
        <xdr:cNvSpPr txBox="1"/>
      </xdr:nvSpPr>
      <xdr:spPr>
        <a:xfrm>
          <a:off x="9791700" y="301847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49</xdr:row>
      <xdr:rowOff>0</xdr:rowOff>
    </xdr:from>
    <xdr:to>
      <xdr:col>31</xdr:col>
      <xdr:colOff>419100</xdr:colOff>
      <xdr:row>49</xdr:row>
      <xdr:rowOff>506053</xdr:rowOff>
    </xdr:to>
    <xdr:sp macro="" textlink="">
      <xdr:nvSpPr>
        <xdr:cNvPr id="14510" name="TextBox 76"/>
        <xdr:cNvSpPr txBox="1"/>
      </xdr:nvSpPr>
      <xdr:spPr>
        <a:xfrm>
          <a:off x="9791700" y="308229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50</xdr:row>
      <xdr:rowOff>0</xdr:rowOff>
    </xdr:from>
    <xdr:to>
      <xdr:col>31</xdr:col>
      <xdr:colOff>419100</xdr:colOff>
      <xdr:row>50</xdr:row>
      <xdr:rowOff>505867</xdr:rowOff>
    </xdr:to>
    <xdr:sp macro="" textlink="">
      <xdr:nvSpPr>
        <xdr:cNvPr id="14511" name="TextBox 77"/>
        <xdr:cNvSpPr txBox="1"/>
      </xdr:nvSpPr>
      <xdr:spPr>
        <a:xfrm>
          <a:off x="9791700" y="314610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51</xdr:row>
      <xdr:rowOff>0</xdr:rowOff>
    </xdr:from>
    <xdr:to>
      <xdr:col>31</xdr:col>
      <xdr:colOff>419100</xdr:colOff>
      <xdr:row>51</xdr:row>
      <xdr:rowOff>505197</xdr:rowOff>
    </xdr:to>
    <xdr:sp macro="" textlink="">
      <xdr:nvSpPr>
        <xdr:cNvPr id="14512" name="TextBox 78"/>
        <xdr:cNvSpPr txBox="1"/>
      </xdr:nvSpPr>
      <xdr:spPr>
        <a:xfrm>
          <a:off x="9791700" y="320897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1</xdr:col>
      <xdr:colOff>9525</xdr:colOff>
      <xdr:row>3</xdr:row>
      <xdr:rowOff>133350</xdr:rowOff>
    </xdr:from>
    <xdr:ext cx="1333500" cy="381000"/>
    <xdr:pic>
      <xdr:nvPicPr>
        <xdr:cNvPr id="1901745" name="Picture 4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23825" y="895350"/>
          <a:ext cx="13335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25</xdr:col>
      <xdr:colOff>9823</xdr:colOff>
      <xdr:row>60</xdr:row>
      <xdr:rowOff>190500</xdr:rowOff>
    </xdr:from>
    <xdr:to>
      <xdr:col>26</xdr:col>
      <xdr:colOff>76600</xdr:colOff>
      <xdr:row>62</xdr:row>
      <xdr:rowOff>85576</xdr:rowOff>
    </xdr:to>
    <xdr:sp macro="" textlink="" fLocksText="0">
      <xdr:nvSpPr>
        <xdr:cNvPr id="14514" name="Rounded Rectangle 41">
          <a:hlinkClick xmlns:r="http://schemas.openxmlformats.org/officeDocument/2006/relationships" r:id="rId2"/>
        </xdr:cNvPr>
        <xdr:cNvSpPr/>
      </xdr:nvSpPr>
      <xdr:spPr>
        <a:xfrm>
          <a:off x="9801225" y="38252400"/>
          <a:ext cx="981075" cy="276225"/>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Seuraava</a:t>
          </a:r>
        </a:p>
      </xdr:txBody>
    </xdr:sp>
    <xdr:clientData/>
  </xdr:twoCellAnchor>
  <xdr:twoCellAnchor>
    <xdr:from>
      <xdr:col>25</xdr:col>
      <xdr:colOff>0</xdr:colOff>
      <xdr:row>10</xdr:row>
      <xdr:rowOff>0</xdr:rowOff>
    </xdr:from>
    <xdr:to>
      <xdr:col>31</xdr:col>
      <xdr:colOff>419100</xdr:colOff>
      <xdr:row>10</xdr:row>
      <xdr:rowOff>506053</xdr:rowOff>
    </xdr:to>
    <xdr:sp macro="" textlink="">
      <xdr:nvSpPr>
        <xdr:cNvPr id="14515" name="TextBox 79"/>
        <xdr:cNvSpPr txBox="1"/>
      </xdr:nvSpPr>
      <xdr:spPr>
        <a:xfrm>
          <a:off x="9791700" y="39814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15</xdr:row>
      <xdr:rowOff>0</xdr:rowOff>
    </xdr:from>
    <xdr:to>
      <xdr:col>31</xdr:col>
      <xdr:colOff>419100</xdr:colOff>
      <xdr:row>15</xdr:row>
      <xdr:rowOff>506016</xdr:rowOff>
    </xdr:to>
    <xdr:sp macro="" textlink="">
      <xdr:nvSpPr>
        <xdr:cNvPr id="14516" name="TextBox 80"/>
        <xdr:cNvSpPr txBox="1"/>
      </xdr:nvSpPr>
      <xdr:spPr>
        <a:xfrm>
          <a:off x="9791700" y="72580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26</xdr:col>
      <xdr:colOff>361950</xdr:colOff>
      <xdr:row>11</xdr:row>
      <xdr:rowOff>476250</xdr:rowOff>
    </xdr:from>
    <xdr:ext cx="180975" cy="266700"/>
    <xdr:sp macro="" textlink="">
      <xdr:nvSpPr>
        <xdr:cNvPr id="14517" name="TextBox 43"/>
        <xdr:cNvSpPr txBox="1"/>
      </xdr:nvSpPr>
      <xdr:spPr>
        <a:xfrm>
          <a:off x="11068050" y="50958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11</xdr:row>
      <xdr:rowOff>361950</xdr:rowOff>
    </xdr:from>
    <xdr:ext cx="180975" cy="266700"/>
    <xdr:sp macro="" textlink="">
      <xdr:nvSpPr>
        <xdr:cNvPr id="14518" name="TextBox 81"/>
        <xdr:cNvSpPr txBox="1"/>
      </xdr:nvSpPr>
      <xdr:spPr>
        <a:xfrm>
          <a:off x="10887075" y="49815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twoCellAnchor>
    <xdr:from>
      <xdr:col>25</xdr:col>
      <xdr:colOff>0</xdr:colOff>
      <xdr:row>11</xdr:row>
      <xdr:rowOff>0</xdr:rowOff>
    </xdr:from>
    <xdr:to>
      <xdr:col>31</xdr:col>
      <xdr:colOff>409575</xdr:colOff>
      <xdr:row>11</xdr:row>
      <xdr:rowOff>505867</xdr:rowOff>
    </xdr:to>
    <xdr:sp macro="" textlink="">
      <xdr:nvSpPr>
        <xdr:cNvPr id="14519" name="TextBox 82"/>
        <xdr:cNvSpPr txBox="1"/>
      </xdr:nvSpPr>
      <xdr:spPr>
        <a:xfrm>
          <a:off x="9791700" y="46196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12</xdr:row>
      <xdr:rowOff>0</xdr:rowOff>
    </xdr:from>
    <xdr:to>
      <xdr:col>31</xdr:col>
      <xdr:colOff>409575</xdr:colOff>
      <xdr:row>12</xdr:row>
      <xdr:rowOff>506016</xdr:rowOff>
    </xdr:to>
    <xdr:sp macro="" textlink="">
      <xdr:nvSpPr>
        <xdr:cNvPr id="14520" name="TextBox 83"/>
        <xdr:cNvSpPr txBox="1"/>
      </xdr:nvSpPr>
      <xdr:spPr>
        <a:xfrm>
          <a:off x="9791700" y="52482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13</xdr:row>
      <xdr:rowOff>0</xdr:rowOff>
    </xdr:from>
    <xdr:to>
      <xdr:col>31</xdr:col>
      <xdr:colOff>409575</xdr:colOff>
      <xdr:row>13</xdr:row>
      <xdr:rowOff>503858</xdr:rowOff>
    </xdr:to>
    <xdr:sp macro="" textlink="">
      <xdr:nvSpPr>
        <xdr:cNvPr id="14521" name="TextBox 84"/>
        <xdr:cNvSpPr txBox="1"/>
      </xdr:nvSpPr>
      <xdr:spPr>
        <a:xfrm>
          <a:off x="9791700" y="58959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14</xdr:row>
      <xdr:rowOff>0</xdr:rowOff>
    </xdr:from>
    <xdr:to>
      <xdr:col>31</xdr:col>
      <xdr:colOff>409575</xdr:colOff>
      <xdr:row>14</xdr:row>
      <xdr:rowOff>505755</xdr:rowOff>
    </xdr:to>
    <xdr:sp macro="" textlink="">
      <xdr:nvSpPr>
        <xdr:cNvPr id="14522" name="TextBox 85"/>
        <xdr:cNvSpPr txBox="1"/>
      </xdr:nvSpPr>
      <xdr:spPr>
        <a:xfrm>
          <a:off x="9791700" y="66008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46</xdr:row>
      <xdr:rowOff>0</xdr:rowOff>
    </xdr:from>
    <xdr:to>
      <xdr:col>31</xdr:col>
      <xdr:colOff>409575</xdr:colOff>
      <xdr:row>46</xdr:row>
      <xdr:rowOff>505271</xdr:rowOff>
    </xdr:to>
    <xdr:sp macro="" textlink="">
      <xdr:nvSpPr>
        <xdr:cNvPr id="14523" name="TextBox 86"/>
        <xdr:cNvSpPr txBox="1"/>
      </xdr:nvSpPr>
      <xdr:spPr>
        <a:xfrm>
          <a:off x="9791700" y="288226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26</xdr:col>
      <xdr:colOff>361950</xdr:colOff>
      <xdr:row>53</xdr:row>
      <xdr:rowOff>476250</xdr:rowOff>
    </xdr:from>
    <xdr:ext cx="180975" cy="266700"/>
    <xdr:sp macro="" textlink="">
      <xdr:nvSpPr>
        <xdr:cNvPr id="14524" name="TextBox 87"/>
        <xdr:cNvSpPr txBox="1"/>
      </xdr:nvSpPr>
      <xdr:spPr>
        <a:xfrm>
          <a:off x="11068050" y="33775650"/>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53</xdr:row>
      <xdr:rowOff>361950</xdr:rowOff>
    </xdr:from>
    <xdr:ext cx="180975" cy="266700"/>
    <xdr:sp macro="" textlink="">
      <xdr:nvSpPr>
        <xdr:cNvPr id="14525" name="TextBox 88"/>
        <xdr:cNvSpPr txBox="1"/>
      </xdr:nvSpPr>
      <xdr:spPr>
        <a:xfrm>
          <a:off x="10887075" y="33661350"/>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twoCellAnchor>
    <xdr:from>
      <xdr:col>25</xdr:col>
      <xdr:colOff>0</xdr:colOff>
      <xdr:row>53</xdr:row>
      <xdr:rowOff>0</xdr:rowOff>
    </xdr:from>
    <xdr:to>
      <xdr:col>31</xdr:col>
      <xdr:colOff>409575</xdr:colOff>
      <xdr:row>53</xdr:row>
      <xdr:rowOff>513092</xdr:rowOff>
    </xdr:to>
    <xdr:sp macro="" textlink="">
      <xdr:nvSpPr>
        <xdr:cNvPr id="14526" name="TextBox 89"/>
        <xdr:cNvSpPr txBox="1"/>
      </xdr:nvSpPr>
      <xdr:spPr>
        <a:xfrm>
          <a:off x="9791700" y="33299400"/>
          <a:ext cx="8286750"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54</xdr:row>
      <xdr:rowOff>0</xdr:rowOff>
    </xdr:from>
    <xdr:to>
      <xdr:col>31</xdr:col>
      <xdr:colOff>409575</xdr:colOff>
      <xdr:row>54</xdr:row>
      <xdr:rowOff>505197</xdr:rowOff>
    </xdr:to>
    <xdr:sp macro="" textlink="">
      <xdr:nvSpPr>
        <xdr:cNvPr id="14527" name="TextBox 90"/>
        <xdr:cNvSpPr txBox="1"/>
      </xdr:nvSpPr>
      <xdr:spPr>
        <a:xfrm>
          <a:off x="9791700" y="340804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55</xdr:row>
      <xdr:rowOff>0</xdr:rowOff>
    </xdr:from>
    <xdr:to>
      <xdr:col>31</xdr:col>
      <xdr:colOff>409575</xdr:colOff>
      <xdr:row>55</xdr:row>
      <xdr:rowOff>505867</xdr:rowOff>
    </xdr:to>
    <xdr:sp macro="" textlink="">
      <xdr:nvSpPr>
        <xdr:cNvPr id="14528" name="TextBox 91"/>
        <xdr:cNvSpPr txBox="1"/>
      </xdr:nvSpPr>
      <xdr:spPr>
        <a:xfrm>
          <a:off x="9791700" y="346710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56</xdr:row>
      <xdr:rowOff>0</xdr:rowOff>
    </xdr:from>
    <xdr:to>
      <xdr:col>31</xdr:col>
      <xdr:colOff>409575</xdr:colOff>
      <xdr:row>56</xdr:row>
      <xdr:rowOff>504565</xdr:rowOff>
    </xdr:to>
    <xdr:sp macro="" textlink="">
      <xdr:nvSpPr>
        <xdr:cNvPr id="14529" name="TextBox 92"/>
        <xdr:cNvSpPr txBox="1"/>
      </xdr:nvSpPr>
      <xdr:spPr>
        <a:xfrm>
          <a:off x="9791700" y="352996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57</xdr:row>
      <xdr:rowOff>0</xdr:rowOff>
    </xdr:from>
    <xdr:to>
      <xdr:col>31</xdr:col>
      <xdr:colOff>409575</xdr:colOff>
      <xdr:row>57</xdr:row>
      <xdr:rowOff>505458</xdr:rowOff>
    </xdr:to>
    <xdr:sp macro="" textlink="">
      <xdr:nvSpPr>
        <xdr:cNvPr id="14530" name="TextBox 93"/>
        <xdr:cNvSpPr txBox="1"/>
      </xdr:nvSpPr>
      <xdr:spPr>
        <a:xfrm>
          <a:off x="9791700" y="359759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58</xdr:row>
      <xdr:rowOff>0</xdr:rowOff>
    </xdr:from>
    <xdr:to>
      <xdr:col>31</xdr:col>
      <xdr:colOff>409575</xdr:colOff>
      <xdr:row>58</xdr:row>
      <xdr:rowOff>505755</xdr:rowOff>
    </xdr:to>
    <xdr:sp macro="" textlink="">
      <xdr:nvSpPr>
        <xdr:cNvPr id="14531" name="TextBox 94"/>
        <xdr:cNvSpPr txBox="1"/>
      </xdr:nvSpPr>
      <xdr:spPr>
        <a:xfrm>
          <a:off x="9791700" y="365950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59</xdr:row>
      <xdr:rowOff>0</xdr:rowOff>
    </xdr:from>
    <xdr:to>
      <xdr:col>31</xdr:col>
      <xdr:colOff>409575</xdr:colOff>
      <xdr:row>59</xdr:row>
      <xdr:rowOff>506016</xdr:rowOff>
    </xdr:to>
    <xdr:sp macro="" textlink="">
      <xdr:nvSpPr>
        <xdr:cNvPr id="14532" name="TextBox 95"/>
        <xdr:cNvSpPr txBox="1"/>
      </xdr:nvSpPr>
      <xdr:spPr>
        <a:xfrm>
          <a:off x="9791700" y="372522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52</xdr:row>
      <xdr:rowOff>0</xdr:rowOff>
    </xdr:from>
    <xdr:to>
      <xdr:col>31</xdr:col>
      <xdr:colOff>409575</xdr:colOff>
      <xdr:row>52</xdr:row>
      <xdr:rowOff>505458</xdr:rowOff>
    </xdr:to>
    <xdr:sp macro="" textlink="">
      <xdr:nvSpPr>
        <xdr:cNvPr id="14533" name="TextBox 97"/>
        <xdr:cNvSpPr txBox="1"/>
      </xdr:nvSpPr>
      <xdr:spPr>
        <a:xfrm>
          <a:off x="9791700" y="326802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mc:AlternateContent xmlns:mc="http://schemas.openxmlformats.org/markup-compatibility/2006">
    <mc:Choice xmlns:a14="http://schemas.microsoft.com/office/drawing/2010/main" Requires="a14">
      <xdr:twoCellAnchor>
        <xdr:from>
          <xdr:col>2</xdr:col>
          <xdr:colOff>2762250</xdr:colOff>
          <xdr:row>3</xdr:row>
          <xdr:rowOff>114300</xdr:rowOff>
        </xdr:from>
        <xdr:to>
          <xdr:col>2</xdr:col>
          <xdr:colOff>3838575</xdr:colOff>
          <xdr:row>5</xdr:row>
          <xdr:rowOff>104775</xdr:rowOff>
        </xdr:to>
        <xdr:sp macro="" textlink="">
          <xdr:nvSpPr>
            <xdr:cNvPr id="1555262" name="Button 9022" hidden="1">
              <a:extLst>
                <a:ext uri="{63B3BB69-23CF-44E3-9099-C40C66FF867C}">
                  <a14:compatExt spid="_x0000_s155526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3933825</xdr:colOff>
          <xdr:row>3</xdr:row>
          <xdr:rowOff>104775</xdr:rowOff>
        </xdr:from>
        <xdr:to>
          <xdr:col>5</xdr:col>
          <xdr:colOff>66675</xdr:colOff>
          <xdr:row>5</xdr:row>
          <xdr:rowOff>95250</xdr:rowOff>
        </xdr:to>
        <xdr:sp macro="" textlink="">
          <xdr:nvSpPr>
            <xdr:cNvPr id="1613246" name="Button 9662" hidden="1">
              <a:extLst>
                <a:ext uri="{63B3BB69-23CF-44E3-9099-C40C66FF867C}">
                  <a14:compatExt spid="_x0000_s161324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25</xdr:col>
      <xdr:colOff>0</xdr:colOff>
      <xdr:row>6</xdr:row>
      <xdr:rowOff>0</xdr:rowOff>
    </xdr:from>
    <xdr:ext cx="8220075" cy="1495425"/>
    <xdr:pic>
      <xdr:nvPicPr>
        <xdr:cNvPr id="1901766" name="Picture 96"/>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791700" y="1323975"/>
          <a:ext cx="8220075"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twoCellAnchor>
    <xdr:from>
      <xdr:col>24</xdr:col>
      <xdr:colOff>0</xdr:colOff>
      <xdr:row>9</xdr:row>
      <xdr:rowOff>0</xdr:rowOff>
    </xdr:from>
    <xdr:to>
      <xdr:col>30</xdr:col>
      <xdr:colOff>419100</xdr:colOff>
      <xdr:row>9</xdr:row>
      <xdr:rowOff>504825</xdr:rowOff>
    </xdr:to>
    <xdr:sp macro="" textlink="">
      <xdr:nvSpPr>
        <xdr:cNvPr id="3640" name="TextBox 9"/>
        <xdr:cNvSpPr txBox="1"/>
      </xdr:nvSpPr>
      <xdr:spPr>
        <a:xfrm>
          <a:off x="9839325" y="34385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11</xdr:row>
      <xdr:rowOff>0</xdr:rowOff>
    </xdr:from>
    <xdr:to>
      <xdr:col>30</xdr:col>
      <xdr:colOff>419100</xdr:colOff>
      <xdr:row>11</xdr:row>
      <xdr:rowOff>505867</xdr:rowOff>
    </xdr:to>
    <xdr:sp macro="" textlink="">
      <xdr:nvSpPr>
        <xdr:cNvPr id="3641" name="TextBox 10"/>
        <xdr:cNvSpPr txBox="1"/>
      </xdr:nvSpPr>
      <xdr:spPr>
        <a:xfrm>
          <a:off x="9839325" y="46482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12</xdr:row>
      <xdr:rowOff>0</xdr:rowOff>
    </xdr:from>
    <xdr:to>
      <xdr:col>30</xdr:col>
      <xdr:colOff>419100</xdr:colOff>
      <xdr:row>12</xdr:row>
      <xdr:rowOff>504825</xdr:rowOff>
    </xdr:to>
    <xdr:sp macro="" textlink="">
      <xdr:nvSpPr>
        <xdr:cNvPr id="3642" name="TextBox 11"/>
        <xdr:cNvSpPr txBox="1"/>
      </xdr:nvSpPr>
      <xdr:spPr>
        <a:xfrm>
          <a:off x="9839325" y="52768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13</xdr:row>
      <xdr:rowOff>0</xdr:rowOff>
    </xdr:from>
    <xdr:to>
      <xdr:col>30</xdr:col>
      <xdr:colOff>419100</xdr:colOff>
      <xdr:row>13</xdr:row>
      <xdr:rowOff>505867</xdr:rowOff>
    </xdr:to>
    <xdr:sp macro="" textlink="">
      <xdr:nvSpPr>
        <xdr:cNvPr id="3643" name="TextBox 12"/>
        <xdr:cNvSpPr txBox="1"/>
      </xdr:nvSpPr>
      <xdr:spPr>
        <a:xfrm>
          <a:off x="9839325" y="58864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14</xdr:row>
      <xdr:rowOff>0</xdr:rowOff>
    </xdr:from>
    <xdr:to>
      <xdr:col>30</xdr:col>
      <xdr:colOff>419100</xdr:colOff>
      <xdr:row>14</xdr:row>
      <xdr:rowOff>505867</xdr:rowOff>
    </xdr:to>
    <xdr:sp macro="" textlink="">
      <xdr:nvSpPr>
        <xdr:cNvPr id="3644" name="TextBox 13"/>
        <xdr:cNvSpPr txBox="1"/>
      </xdr:nvSpPr>
      <xdr:spPr>
        <a:xfrm>
          <a:off x="9839325" y="65151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15</xdr:row>
      <xdr:rowOff>0</xdr:rowOff>
    </xdr:from>
    <xdr:to>
      <xdr:col>30</xdr:col>
      <xdr:colOff>419100</xdr:colOff>
      <xdr:row>15</xdr:row>
      <xdr:rowOff>505755</xdr:rowOff>
    </xdr:to>
    <xdr:sp macro="" textlink="">
      <xdr:nvSpPr>
        <xdr:cNvPr id="3645" name="TextBox 14"/>
        <xdr:cNvSpPr txBox="1"/>
      </xdr:nvSpPr>
      <xdr:spPr>
        <a:xfrm>
          <a:off x="9839325" y="71437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16</xdr:row>
      <xdr:rowOff>0</xdr:rowOff>
    </xdr:from>
    <xdr:to>
      <xdr:col>30</xdr:col>
      <xdr:colOff>419100</xdr:colOff>
      <xdr:row>16</xdr:row>
      <xdr:rowOff>503858</xdr:rowOff>
    </xdr:to>
    <xdr:sp macro="" textlink="">
      <xdr:nvSpPr>
        <xdr:cNvPr id="3646" name="TextBox 15"/>
        <xdr:cNvSpPr txBox="1"/>
      </xdr:nvSpPr>
      <xdr:spPr>
        <a:xfrm>
          <a:off x="9839325" y="78009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1</xdr:col>
      <xdr:colOff>9525</xdr:colOff>
      <xdr:row>3</xdr:row>
      <xdr:rowOff>133350</xdr:rowOff>
    </xdr:from>
    <xdr:ext cx="1352550" cy="390525"/>
    <xdr:pic>
      <xdr:nvPicPr>
        <xdr:cNvPr id="1742399" name="Picture 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23825" y="981075"/>
          <a:ext cx="13525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24</xdr:col>
      <xdr:colOff>38398</xdr:colOff>
      <xdr:row>17</xdr:row>
      <xdr:rowOff>180826</xdr:rowOff>
    </xdr:from>
    <xdr:to>
      <xdr:col>25</xdr:col>
      <xdr:colOff>104226</xdr:colOff>
      <xdr:row>19</xdr:row>
      <xdr:rowOff>75902</xdr:rowOff>
    </xdr:to>
    <xdr:sp macro="" textlink="" fLocksText="0">
      <xdr:nvSpPr>
        <xdr:cNvPr id="3648" name="Rounded Rectangle 16">
          <a:hlinkClick xmlns:r="http://schemas.openxmlformats.org/officeDocument/2006/relationships" r:id="rId2"/>
        </xdr:cNvPr>
        <xdr:cNvSpPr/>
      </xdr:nvSpPr>
      <xdr:spPr>
        <a:xfrm>
          <a:off x="9877425" y="8562975"/>
          <a:ext cx="981075" cy="247650"/>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Seuraava</a:t>
          </a:r>
        </a:p>
      </xdr:txBody>
    </xdr:sp>
    <xdr:clientData/>
  </xdr:twoCellAnchor>
  <xdr:twoCellAnchor>
    <xdr:from>
      <xdr:col>24</xdr:col>
      <xdr:colOff>0</xdr:colOff>
      <xdr:row>10</xdr:row>
      <xdr:rowOff>0</xdr:rowOff>
    </xdr:from>
    <xdr:to>
      <xdr:col>30</xdr:col>
      <xdr:colOff>409575</xdr:colOff>
      <xdr:row>10</xdr:row>
      <xdr:rowOff>503969</xdr:rowOff>
    </xdr:to>
    <xdr:sp macro="" textlink="">
      <xdr:nvSpPr>
        <xdr:cNvPr id="3649" name="TextBox 17"/>
        <xdr:cNvSpPr txBox="1"/>
      </xdr:nvSpPr>
      <xdr:spPr>
        <a:xfrm>
          <a:off x="9839325" y="40481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mc:AlternateContent xmlns:mc="http://schemas.openxmlformats.org/markup-compatibility/2006">
    <mc:Choice xmlns:a14="http://schemas.microsoft.com/office/drawing/2010/main" Requires="a14">
      <xdr:twoCellAnchor>
        <xdr:from>
          <xdr:col>2</xdr:col>
          <xdr:colOff>2819400</xdr:colOff>
          <xdr:row>3</xdr:row>
          <xdr:rowOff>95250</xdr:rowOff>
        </xdr:from>
        <xdr:to>
          <xdr:col>2</xdr:col>
          <xdr:colOff>3895725</xdr:colOff>
          <xdr:row>5</xdr:row>
          <xdr:rowOff>85725</xdr:rowOff>
        </xdr:to>
        <xdr:sp macro="" textlink="">
          <xdr:nvSpPr>
            <xdr:cNvPr id="1434154" name="Button 2602" hidden="1">
              <a:extLst>
                <a:ext uri="{63B3BB69-23CF-44E3-9099-C40C66FF867C}">
                  <a14:compatExt spid="_x0000_s143415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3981450</xdr:colOff>
          <xdr:row>3</xdr:row>
          <xdr:rowOff>85725</xdr:rowOff>
        </xdr:from>
        <xdr:to>
          <xdr:col>5</xdr:col>
          <xdr:colOff>95250</xdr:colOff>
          <xdr:row>5</xdr:row>
          <xdr:rowOff>76200</xdr:rowOff>
        </xdr:to>
        <xdr:sp macro="" textlink="">
          <xdr:nvSpPr>
            <xdr:cNvPr id="1434278" name="Button 2726" hidden="1">
              <a:extLst>
                <a:ext uri="{63B3BB69-23CF-44E3-9099-C40C66FF867C}">
                  <a14:compatExt spid="_x0000_s143427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24</xdr:col>
      <xdr:colOff>0</xdr:colOff>
      <xdr:row>6</xdr:row>
      <xdr:rowOff>0</xdr:rowOff>
    </xdr:from>
    <xdr:ext cx="8220075" cy="1504950"/>
    <xdr:pic>
      <xdr:nvPicPr>
        <xdr:cNvPr id="1742402"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839325" y="1409700"/>
          <a:ext cx="82200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9.xml><?xml version="1.0" encoding="utf-8"?>
<xdr:wsDr xmlns:xdr="http://schemas.openxmlformats.org/drawingml/2006/spreadsheetDrawing" xmlns:a="http://schemas.openxmlformats.org/drawingml/2006/main">
  <xdr:twoCellAnchor>
    <xdr:from>
      <xdr:col>24</xdr:col>
      <xdr:colOff>0</xdr:colOff>
      <xdr:row>9</xdr:row>
      <xdr:rowOff>0</xdr:rowOff>
    </xdr:from>
    <xdr:to>
      <xdr:col>30</xdr:col>
      <xdr:colOff>419100</xdr:colOff>
      <xdr:row>9</xdr:row>
      <xdr:rowOff>505867</xdr:rowOff>
    </xdr:to>
    <xdr:sp macro="" textlink="">
      <xdr:nvSpPr>
        <xdr:cNvPr id="2948" name="TextBox 8"/>
        <xdr:cNvSpPr txBox="1"/>
      </xdr:nvSpPr>
      <xdr:spPr>
        <a:xfrm>
          <a:off x="9915525" y="33528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10</xdr:row>
      <xdr:rowOff>0</xdr:rowOff>
    </xdr:from>
    <xdr:to>
      <xdr:col>30</xdr:col>
      <xdr:colOff>419100</xdr:colOff>
      <xdr:row>10</xdr:row>
      <xdr:rowOff>503969</xdr:rowOff>
    </xdr:to>
    <xdr:sp macro="" textlink="">
      <xdr:nvSpPr>
        <xdr:cNvPr id="2949" name="TextBox 9"/>
        <xdr:cNvSpPr txBox="1"/>
      </xdr:nvSpPr>
      <xdr:spPr>
        <a:xfrm>
          <a:off x="9915525" y="39814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11</xdr:row>
      <xdr:rowOff>0</xdr:rowOff>
    </xdr:from>
    <xdr:to>
      <xdr:col>30</xdr:col>
      <xdr:colOff>419100</xdr:colOff>
      <xdr:row>11</xdr:row>
      <xdr:rowOff>503858</xdr:rowOff>
    </xdr:to>
    <xdr:sp macro="" textlink="">
      <xdr:nvSpPr>
        <xdr:cNvPr id="2950" name="TextBox 10"/>
        <xdr:cNvSpPr txBox="1"/>
      </xdr:nvSpPr>
      <xdr:spPr>
        <a:xfrm>
          <a:off x="9915525" y="45815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12</xdr:row>
      <xdr:rowOff>0</xdr:rowOff>
    </xdr:from>
    <xdr:to>
      <xdr:col>30</xdr:col>
      <xdr:colOff>419100</xdr:colOff>
      <xdr:row>12</xdr:row>
      <xdr:rowOff>506053</xdr:rowOff>
    </xdr:to>
    <xdr:sp macro="" textlink="">
      <xdr:nvSpPr>
        <xdr:cNvPr id="2951" name="TextBox 11"/>
        <xdr:cNvSpPr txBox="1"/>
      </xdr:nvSpPr>
      <xdr:spPr>
        <a:xfrm>
          <a:off x="9915525" y="51625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13</xdr:row>
      <xdr:rowOff>0</xdr:rowOff>
    </xdr:from>
    <xdr:to>
      <xdr:col>30</xdr:col>
      <xdr:colOff>419100</xdr:colOff>
      <xdr:row>13</xdr:row>
      <xdr:rowOff>504899</xdr:rowOff>
    </xdr:to>
    <xdr:sp macro="" textlink="">
      <xdr:nvSpPr>
        <xdr:cNvPr id="2952" name="TextBox 12"/>
        <xdr:cNvSpPr txBox="1"/>
      </xdr:nvSpPr>
      <xdr:spPr>
        <a:xfrm>
          <a:off x="9915525" y="58007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1</xdr:col>
      <xdr:colOff>0</xdr:colOff>
      <xdr:row>3</xdr:row>
      <xdr:rowOff>133350</xdr:rowOff>
    </xdr:from>
    <xdr:ext cx="1352550" cy="381000"/>
    <xdr:pic>
      <xdr:nvPicPr>
        <xdr:cNvPr id="1542025"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33350" y="895350"/>
          <a:ext cx="1352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24</xdr:col>
      <xdr:colOff>9823</xdr:colOff>
      <xdr:row>14</xdr:row>
      <xdr:rowOff>162223</xdr:rowOff>
    </xdr:from>
    <xdr:to>
      <xdr:col>25</xdr:col>
      <xdr:colOff>76600</xdr:colOff>
      <xdr:row>16</xdr:row>
      <xdr:rowOff>57299</xdr:rowOff>
    </xdr:to>
    <xdr:sp macro="" textlink="" fLocksText="0">
      <xdr:nvSpPr>
        <xdr:cNvPr id="2954" name="Rounded Rectangle 13">
          <a:hlinkClick xmlns:r="http://schemas.openxmlformats.org/officeDocument/2006/relationships" r:id="rId2"/>
        </xdr:cNvPr>
        <xdr:cNvSpPr/>
      </xdr:nvSpPr>
      <xdr:spPr>
        <a:xfrm>
          <a:off x="9925050" y="6524625"/>
          <a:ext cx="981075" cy="276225"/>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Seuraava</a:t>
          </a:r>
        </a:p>
      </xdr:txBody>
    </xdr:sp>
    <xdr:clientData/>
  </xdr:twoCellAnchor>
  <mc:AlternateContent xmlns:mc="http://schemas.openxmlformats.org/markup-compatibility/2006">
    <mc:Choice xmlns:a14="http://schemas.microsoft.com/office/drawing/2010/main" Requires="a14">
      <xdr:twoCellAnchor>
        <xdr:from>
          <xdr:col>2</xdr:col>
          <xdr:colOff>2743200</xdr:colOff>
          <xdr:row>3</xdr:row>
          <xdr:rowOff>114300</xdr:rowOff>
        </xdr:from>
        <xdr:to>
          <xdr:col>2</xdr:col>
          <xdr:colOff>3819525</xdr:colOff>
          <xdr:row>5</xdr:row>
          <xdr:rowOff>104775</xdr:rowOff>
        </xdr:to>
        <xdr:sp macro="" textlink="">
          <xdr:nvSpPr>
            <xdr:cNvPr id="1541265" name="Button 2193" hidden="1">
              <a:extLst>
                <a:ext uri="{63B3BB69-23CF-44E3-9099-C40C66FF867C}">
                  <a14:compatExt spid="_x0000_s154126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3914775</xdr:colOff>
          <xdr:row>3</xdr:row>
          <xdr:rowOff>104775</xdr:rowOff>
        </xdr:from>
        <xdr:to>
          <xdr:col>5</xdr:col>
          <xdr:colOff>85725</xdr:colOff>
          <xdr:row>5</xdr:row>
          <xdr:rowOff>95250</xdr:rowOff>
        </xdr:to>
        <xdr:sp macro="" textlink="">
          <xdr:nvSpPr>
            <xdr:cNvPr id="1541355" name="Button 2283" hidden="1">
              <a:extLst>
                <a:ext uri="{63B3BB69-23CF-44E3-9099-C40C66FF867C}">
                  <a14:compatExt spid="_x0000_s154135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24</xdr:col>
      <xdr:colOff>0</xdr:colOff>
      <xdr:row>5</xdr:row>
      <xdr:rowOff>190500</xdr:rowOff>
    </xdr:from>
    <xdr:ext cx="8229600" cy="1495425"/>
    <xdr:pic>
      <xdr:nvPicPr>
        <xdr:cNvPr id="1542027" name="Picture 1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915525" y="1323975"/>
          <a:ext cx="8229600"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10.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11.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12.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13.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7.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8.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9.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L41"/>
  <sheetViews>
    <sheetView zoomScale="115" zoomScaleNormal="115" workbookViewId="0">
      <selection activeCell="D37" sqref="A37:IV37"/>
    </sheetView>
  </sheetViews>
  <sheetFormatPr defaultColWidth="11.42578125" defaultRowHeight="11.25" customHeight="1" x14ac:dyDescent="0.25"/>
  <cols>
    <col min="1" max="1" width="4.140625" style="4" customWidth="1"/>
    <col min="2" max="2" width="46.5703125" style="4" customWidth="1"/>
    <col min="3" max="3" width="6.140625" style="4" customWidth="1"/>
    <col min="4" max="4" width="56.7109375" style="4" customWidth="1"/>
    <col min="5" max="5" width="5.7109375" style="4" customWidth="1"/>
    <col min="6" max="6" width="94.7109375" style="4" customWidth="1"/>
    <col min="7" max="7" width="4.5703125" style="4" customWidth="1"/>
    <col min="8" max="8" width="18.28515625" style="4" customWidth="1"/>
    <col min="9" max="16384" width="11.42578125" style="4"/>
  </cols>
  <sheetData>
    <row r="1" spans="1:12" ht="11.25" customHeight="1" x14ac:dyDescent="0.25">
      <c r="B1" s="3" t="s">
        <v>1049</v>
      </c>
      <c r="C1" s="1"/>
      <c r="D1" s="3" t="s">
        <v>1050</v>
      </c>
      <c r="E1" s="3" t="s">
        <v>1051</v>
      </c>
      <c r="G1" s="109" t="s">
        <v>1052</v>
      </c>
      <c r="H1" s="5"/>
      <c r="I1" s="5"/>
      <c r="J1" s="5"/>
      <c r="K1" s="5"/>
      <c r="L1" s="26"/>
    </row>
    <row r="2" spans="1:12" ht="11.25" customHeight="1" x14ac:dyDescent="0.25">
      <c r="A2" s="1" t="s">
        <v>1053</v>
      </c>
      <c r="B2" s="1" t="s">
        <v>1054</v>
      </c>
      <c r="C2" s="2" t="s">
        <v>1055</v>
      </c>
      <c r="D2" s="2" t="s">
        <v>1056</v>
      </c>
      <c r="E2" s="1" t="s">
        <v>1057</v>
      </c>
      <c r="F2" s="1" t="s">
        <v>1058</v>
      </c>
      <c r="G2" s="110">
        <v>1</v>
      </c>
      <c r="L2" s="28"/>
    </row>
    <row r="3" spans="1:12" ht="11.25" customHeight="1" x14ac:dyDescent="0.25">
      <c r="A3" s="1"/>
      <c r="B3" s="1"/>
      <c r="C3" s="2"/>
      <c r="D3" s="2"/>
      <c r="E3" s="1" t="s">
        <v>1059</v>
      </c>
      <c r="F3" s="1" t="s">
        <v>1060</v>
      </c>
      <c r="G3" s="110">
        <v>1</v>
      </c>
      <c r="L3" s="28"/>
    </row>
    <row r="4" spans="1:12" ht="11.25" customHeight="1" x14ac:dyDescent="0.25">
      <c r="A4" s="1"/>
      <c r="B4" s="1"/>
      <c r="C4" s="1"/>
      <c r="D4" s="1"/>
      <c r="E4" s="1" t="s">
        <v>1061</v>
      </c>
      <c r="F4" s="1" t="s">
        <v>1062</v>
      </c>
      <c r="G4" s="110">
        <v>1</v>
      </c>
      <c r="L4" s="28"/>
    </row>
    <row r="5" spans="1:12" ht="11.25" customHeight="1" x14ac:dyDescent="0.25">
      <c r="A5" s="1"/>
      <c r="B5" s="1"/>
      <c r="C5" s="1"/>
      <c r="D5" s="1"/>
      <c r="E5" s="1" t="s">
        <v>1063</v>
      </c>
      <c r="F5" s="2" t="s">
        <v>1064</v>
      </c>
      <c r="G5" s="110">
        <v>1</v>
      </c>
    </row>
    <row r="6" spans="1:12" ht="11.25" customHeight="1" x14ac:dyDescent="0.25">
      <c r="C6" s="1"/>
      <c r="D6" s="1"/>
      <c r="G6" s="110"/>
    </row>
    <row r="7" spans="1:12" ht="11.25" customHeight="1" x14ac:dyDescent="0.25">
      <c r="A7" s="2" t="s">
        <v>1065</v>
      </c>
      <c r="B7" s="2" t="s">
        <v>1066</v>
      </c>
      <c r="C7" s="2" t="s">
        <v>1067</v>
      </c>
      <c r="D7" s="99" t="s">
        <v>1068</v>
      </c>
      <c r="E7" s="1" t="s">
        <v>1069</v>
      </c>
      <c r="F7" s="1" t="s">
        <v>1070</v>
      </c>
      <c r="G7" s="110">
        <v>1</v>
      </c>
    </row>
    <row r="8" spans="1:12" ht="11.25" customHeight="1" x14ac:dyDescent="0.25">
      <c r="B8" s="3"/>
      <c r="C8" s="18"/>
      <c r="D8" s="16"/>
      <c r="E8" s="1" t="s">
        <v>1071</v>
      </c>
      <c r="F8" s="1" t="s">
        <v>1072</v>
      </c>
      <c r="G8" s="110">
        <v>1</v>
      </c>
    </row>
    <row r="9" spans="1:12" ht="11.25" customHeight="1" x14ac:dyDescent="0.25">
      <c r="B9" s="3"/>
      <c r="C9" s="18"/>
      <c r="D9" s="16"/>
      <c r="E9" s="1" t="s">
        <v>1073</v>
      </c>
      <c r="F9" s="1" t="s">
        <v>1074</v>
      </c>
      <c r="G9" s="110">
        <v>1</v>
      </c>
    </row>
    <row r="10" spans="1:12" ht="11.25" customHeight="1" x14ac:dyDescent="0.25">
      <c r="B10" s="3"/>
      <c r="C10" s="18"/>
      <c r="D10" s="16"/>
      <c r="E10" s="1" t="s">
        <v>1075</v>
      </c>
      <c r="F10" s="1" t="s">
        <v>1076</v>
      </c>
      <c r="G10" s="110">
        <v>1</v>
      </c>
    </row>
    <row r="11" spans="1:12" ht="11.25" customHeight="1" x14ac:dyDescent="0.25">
      <c r="B11" s="3"/>
      <c r="C11" s="18"/>
      <c r="D11" s="2"/>
      <c r="E11" s="1"/>
      <c r="F11" s="1"/>
      <c r="G11" s="110"/>
    </row>
    <row r="12" spans="1:12" ht="11.25" customHeight="1" x14ac:dyDescent="0.25">
      <c r="B12" s="3"/>
      <c r="C12" s="2" t="s">
        <v>1077</v>
      </c>
      <c r="D12" s="2" t="s">
        <v>1078</v>
      </c>
      <c r="E12" s="2" t="s">
        <v>1079</v>
      </c>
      <c r="F12" s="1" t="s">
        <v>1080</v>
      </c>
      <c r="G12" s="110">
        <v>1</v>
      </c>
    </row>
    <row r="13" spans="1:12" ht="11.25" customHeight="1" x14ac:dyDescent="0.25">
      <c r="B13" s="3"/>
      <c r="E13" s="2" t="s">
        <v>1081</v>
      </c>
      <c r="F13" s="1" t="s">
        <v>1082</v>
      </c>
      <c r="G13" s="110">
        <v>1</v>
      </c>
      <c r="H13" s="1"/>
    </row>
    <row r="14" spans="1:12" ht="11.25" customHeight="1" x14ac:dyDescent="0.25">
      <c r="B14" s="3"/>
      <c r="E14" s="1"/>
      <c r="F14" s="1"/>
      <c r="G14" s="110"/>
    </row>
    <row r="15" spans="1:12" ht="11.25" customHeight="1" x14ac:dyDescent="0.25">
      <c r="A15" s="1" t="s">
        <v>1083</v>
      </c>
      <c r="B15" s="1" t="s">
        <v>1084</v>
      </c>
      <c r="C15" s="1" t="s">
        <v>1085</v>
      </c>
      <c r="D15" s="1" t="s">
        <v>1086</v>
      </c>
      <c r="E15" s="2" t="s">
        <v>1087</v>
      </c>
      <c r="F15" s="2" t="s">
        <v>1088</v>
      </c>
      <c r="G15" s="110">
        <v>1</v>
      </c>
    </row>
    <row r="16" spans="1:12" ht="11.25" customHeight="1" x14ac:dyDescent="0.25">
      <c r="B16" s="3"/>
      <c r="E16" s="2" t="s">
        <v>1089</v>
      </c>
      <c r="F16" s="1" t="s">
        <v>1090</v>
      </c>
      <c r="G16" s="110">
        <v>1</v>
      </c>
    </row>
    <row r="17" spans="1:7" ht="11.25" customHeight="1" x14ac:dyDescent="0.25">
      <c r="B17" s="3"/>
      <c r="E17" s="2" t="s">
        <v>1091</v>
      </c>
      <c r="F17" s="1" t="s">
        <v>1092</v>
      </c>
      <c r="G17" s="110">
        <v>1</v>
      </c>
    </row>
    <row r="18" spans="1:7" s="18" customFormat="1" ht="11.25" customHeight="1" x14ac:dyDescent="0.25">
      <c r="B18" s="16"/>
      <c r="C18" s="4"/>
      <c r="D18" s="1"/>
      <c r="E18" s="2" t="s">
        <v>1093</v>
      </c>
      <c r="F18" s="1" t="s">
        <v>1094</v>
      </c>
      <c r="G18" s="110">
        <v>1</v>
      </c>
    </row>
    <row r="19" spans="1:7" s="18" customFormat="1" ht="11.25" customHeight="1" x14ac:dyDescent="0.25">
      <c r="B19" s="16"/>
      <c r="C19" s="4"/>
      <c r="D19" s="1"/>
      <c r="G19" s="110"/>
    </row>
    <row r="20" spans="1:7" s="18" customFormat="1" ht="11.25" customHeight="1" x14ac:dyDescent="0.25">
      <c r="B20" s="16"/>
      <c r="C20" s="1" t="s">
        <v>1095</v>
      </c>
      <c r="D20" s="1" t="s">
        <v>1096</v>
      </c>
      <c r="E20" s="2" t="s">
        <v>1097</v>
      </c>
      <c r="F20" s="1" t="s">
        <v>1098</v>
      </c>
      <c r="G20" s="110">
        <v>1</v>
      </c>
    </row>
    <row r="21" spans="1:7" s="18" customFormat="1" ht="11.25" customHeight="1" x14ac:dyDescent="0.25">
      <c r="B21" s="16"/>
      <c r="C21" s="1"/>
      <c r="D21" s="1"/>
      <c r="E21" s="2" t="s">
        <v>1099</v>
      </c>
      <c r="F21" s="1" t="s">
        <v>1100</v>
      </c>
      <c r="G21" s="110">
        <v>1</v>
      </c>
    </row>
    <row r="22" spans="1:7" s="18" customFormat="1" ht="11.25" customHeight="1" x14ac:dyDescent="0.25">
      <c r="B22" s="16"/>
      <c r="D22" s="1"/>
      <c r="E22" s="2" t="s">
        <v>1101</v>
      </c>
      <c r="F22" s="1" t="s">
        <v>1102</v>
      </c>
      <c r="G22" s="110">
        <v>1</v>
      </c>
    </row>
    <row r="23" spans="1:7" s="18" customFormat="1" ht="11.25" customHeight="1" x14ac:dyDescent="0.25">
      <c r="B23" s="16"/>
      <c r="D23" s="1"/>
      <c r="E23" s="2" t="s">
        <v>1103</v>
      </c>
      <c r="F23" s="1" t="s">
        <v>1104</v>
      </c>
      <c r="G23" s="110">
        <v>1</v>
      </c>
    </row>
    <row r="24" spans="1:7" s="18" customFormat="1" ht="11.25" customHeight="1" x14ac:dyDescent="0.25">
      <c r="B24" s="16"/>
      <c r="D24" s="1"/>
      <c r="G24" s="110"/>
    </row>
    <row r="25" spans="1:7" ht="11.25" customHeight="1" x14ac:dyDescent="0.25">
      <c r="A25" s="1" t="s">
        <v>1105</v>
      </c>
      <c r="B25" s="1" t="s">
        <v>1106</v>
      </c>
      <c r="C25" s="1" t="s">
        <v>1107</v>
      </c>
      <c r="D25" s="1" t="s">
        <v>1108</v>
      </c>
      <c r="E25" s="1" t="s">
        <v>1109</v>
      </c>
      <c r="F25" s="1" t="s">
        <v>1110</v>
      </c>
      <c r="G25" s="110">
        <v>1</v>
      </c>
    </row>
    <row r="26" spans="1:7" ht="11.25" customHeight="1" x14ac:dyDescent="0.25">
      <c r="C26" s="1"/>
      <c r="E26" s="1" t="s">
        <v>1111</v>
      </c>
      <c r="F26" s="1" t="s">
        <v>1112</v>
      </c>
      <c r="G26" s="110">
        <v>1</v>
      </c>
    </row>
    <row r="27" spans="1:7" ht="11.25" customHeight="1" x14ac:dyDescent="0.25">
      <c r="C27" s="1"/>
      <c r="E27" s="1" t="s">
        <v>1113</v>
      </c>
      <c r="F27" s="1" t="s">
        <v>1114</v>
      </c>
      <c r="G27" s="110">
        <v>1</v>
      </c>
    </row>
    <row r="28" spans="1:7" ht="11.25" customHeight="1" x14ac:dyDescent="0.25">
      <c r="C28" s="1"/>
      <c r="E28" s="1" t="s">
        <v>1115</v>
      </c>
      <c r="F28" s="1" t="s">
        <v>1116</v>
      </c>
      <c r="G28" s="110">
        <v>1</v>
      </c>
    </row>
    <row r="29" spans="1:7" ht="11.25" customHeight="1" x14ac:dyDescent="0.25">
      <c r="C29" s="1"/>
      <c r="E29" s="1"/>
      <c r="G29" s="110"/>
    </row>
    <row r="30" spans="1:7" ht="11.25" customHeight="1" x14ac:dyDescent="0.25">
      <c r="A30" s="1" t="s">
        <v>1117</v>
      </c>
      <c r="B30" s="2" t="s">
        <v>1118</v>
      </c>
      <c r="C30" s="2" t="s">
        <v>1119</v>
      </c>
      <c r="D30" s="2" t="s">
        <v>1120</v>
      </c>
      <c r="E30" s="2" t="s">
        <v>1121</v>
      </c>
      <c r="F30" s="11" t="s">
        <v>1122</v>
      </c>
      <c r="G30" s="110">
        <v>1</v>
      </c>
    </row>
    <row r="31" spans="1:7" ht="11.25" customHeight="1" x14ac:dyDescent="0.25">
      <c r="C31" s="1"/>
      <c r="D31" s="2"/>
      <c r="E31" s="2" t="s">
        <v>1123</v>
      </c>
      <c r="F31" s="20" t="s">
        <v>1124</v>
      </c>
      <c r="G31" s="110">
        <v>1</v>
      </c>
    </row>
    <row r="32" spans="1:7" ht="11.25" customHeight="1" x14ac:dyDescent="0.25">
      <c r="C32" s="1"/>
      <c r="D32" s="1"/>
      <c r="E32" s="2" t="s">
        <v>1125</v>
      </c>
      <c r="F32" s="11" t="s">
        <v>1126</v>
      </c>
      <c r="G32" s="110">
        <v>1</v>
      </c>
    </row>
    <row r="33" spans="3:7" ht="11.25" customHeight="1" x14ac:dyDescent="0.25">
      <c r="C33" s="1"/>
      <c r="D33" s="1"/>
      <c r="E33" s="2" t="s">
        <v>1127</v>
      </c>
      <c r="F33" s="2" t="s">
        <v>1128</v>
      </c>
      <c r="G33" s="110">
        <v>1</v>
      </c>
    </row>
    <row r="34" spans="3:7" ht="11.25" customHeight="1" x14ac:dyDescent="0.25">
      <c r="C34" s="1"/>
      <c r="D34" s="1"/>
      <c r="E34" s="2" t="s">
        <v>1129</v>
      </c>
      <c r="F34" s="11" t="s">
        <v>1130</v>
      </c>
      <c r="G34" s="110">
        <v>1</v>
      </c>
    </row>
    <row r="35" spans="3:7" ht="11.25" customHeight="1" x14ac:dyDescent="0.25">
      <c r="E35" s="2" t="s">
        <v>1131</v>
      </c>
      <c r="F35" s="20" t="s">
        <v>1132</v>
      </c>
      <c r="G35" s="110">
        <v>1</v>
      </c>
    </row>
    <row r="36" spans="3:7" ht="11.25" customHeight="1" x14ac:dyDescent="0.25">
      <c r="C36" s="1"/>
      <c r="D36" s="1"/>
      <c r="E36" s="2" t="s">
        <v>1133</v>
      </c>
      <c r="F36" s="20" t="s">
        <v>1134</v>
      </c>
      <c r="G36" s="110">
        <v>1</v>
      </c>
    </row>
    <row r="37" spans="3:7" ht="11.25" customHeight="1" x14ac:dyDescent="0.25">
      <c r="C37" s="1"/>
      <c r="D37" s="1"/>
      <c r="E37" s="2" t="s">
        <v>1135</v>
      </c>
      <c r="F37" s="20" t="s">
        <v>1136</v>
      </c>
      <c r="G37" s="110">
        <v>1</v>
      </c>
    </row>
    <row r="38" spans="3:7" ht="11.25" customHeight="1" x14ac:dyDescent="0.25">
      <c r="C38" s="1"/>
      <c r="D38" s="1"/>
      <c r="E38" s="2" t="s">
        <v>1137</v>
      </c>
      <c r="F38" s="20" t="s">
        <v>1138</v>
      </c>
      <c r="G38" s="110">
        <v>1</v>
      </c>
    </row>
    <row r="39" spans="3:7" ht="11.25" customHeight="1" x14ac:dyDescent="0.25">
      <c r="C39" s="1"/>
      <c r="D39" s="1"/>
      <c r="E39" s="2" t="s">
        <v>1139</v>
      </c>
      <c r="F39" s="11" t="s">
        <v>1140</v>
      </c>
      <c r="G39" s="110">
        <v>1</v>
      </c>
    </row>
    <row r="40" spans="3:7" ht="11.25" customHeight="1" x14ac:dyDescent="0.25">
      <c r="C40" s="1"/>
      <c r="D40" s="1"/>
    </row>
    <row r="41" spans="3:7" ht="11.25" customHeight="1" x14ac:dyDescent="0.25">
      <c r="C41" s="1"/>
      <c r="D41" s="1"/>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5" tint="-0.24988555558946501"/>
  </sheetPr>
  <dimension ref="A1:AN42"/>
  <sheetViews>
    <sheetView showGridLines="0" showRowColHeaders="0" zoomScale="70" zoomScaleNormal="70" workbookViewId="0">
      <pane ySplit="8" topLeftCell="A9" activePane="bottomLeft" state="frozen"/>
      <selection pane="bottomLeft" activeCell="C6" sqref="C6:S6"/>
    </sheetView>
  </sheetViews>
  <sheetFormatPr defaultRowHeight="15" outlineLevelCol="1" x14ac:dyDescent="0.25"/>
  <cols>
    <col min="1" max="1" width="2.28515625" style="150" customWidth="1"/>
    <col min="2" max="2" width="5.140625" style="137" customWidth="1"/>
    <col min="3" max="3" width="65.85546875" style="131" customWidth="1"/>
    <col min="4" max="4" width="2.85546875" style="150" customWidth="1" outlineLevel="1"/>
    <col min="5" max="5" width="6.42578125" style="150" customWidth="1" outlineLevel="1"/>
    <col min="6" max="6" width="2" style="150" customWidth="1" outlineLevel="1"/>
    <col min="7" max="7" width="5.140625" style="150" customWidth="1" outlineLevel="1"/>
    <col min="8" max="8" width="2.5703125" style="131" customWidth="1"/>
    <col min="9" max="9" width="4.42578125" style="131" hidden="1" customWidth="1"/>
    <col min="10" max="10" width="4.42578125" style="150" hidden="1" customWidth="1"/>
    <col min="11" max="11" width="4.42578125" style="131" hidden="1" customWidth="1"/>
    <col min="12" max="13" width="4" style="131" customWidth="1"/>
    <col min="14" max="14" width="3.28515625" style="131" customWidth="1"/>
    <col min="15" max="15" width="4.42578125" style="131" customWidth="1"/>
    <col min="16" max="16" width="4.140625" style="131" customWidth="1"/>
    <col min="17" max="17" width="3.42578125" style="131" customWidth="1"/>
    <col min="18" max="18" width="3.7109375" style="131" customWidth="1"/>
    <col min="19" max="19" width="5.28515625" style="131" customWidth="1"/>
    <col min="20" max="20" width="13.28515625" style="131" customWidth="1"/>
    <col min="21" max="21" width="8.28515625" style="131" hidden="1" customWidth="1"/>
    <col min="22" max="22" width="9.5703125" style="131" hidden="1" customWidth="1"/>
    <col min="23" max="23" width="10.42578125" style="134" hidden="1" customWidth="1"/>
    <col min="24" max="24" width="8.42578125" style="131" hidden="1" customWidth="1"/>
    <col min="25" max="25" width="7.140625" style="131" customWidth="1"/>
    <col min="26" max="26" width="13.7109375" style="131" customWidth="1"/>
    <col min="27" max="27" width="19.28515625" style="131" customWidth="1"/>
    <col min="28" max="28" width="15.140625" style="131" customWidth="1"/>
    <col min="29" max="29" width="9.140625" style="131"/>
    <col min="30" max="30" width="51.7109375" style="131" customWidth="1"/>
    <col min="31" max="16384" width="9.140625" style="131"/>
  </cols>
  <sheetData>
    <row r="1" spans="1:40" ht="32.25" customHeight="1" x14ac:dyDescent="0.25">
      <c r="A1" s="332"/>
      <c r="B1" s="172"/>
      <c r="C1" s="369" t="s">
        <v>281</v>
      </c>
      <c r="D1" s="369"/>
      <c r="E1" s="369"/>
      <c r="F1" s="369"/>
      <c r="G1" s="369"/>
      <c r="H1" s="369"/>
      <c r="I1" s="369"/>
      <c r="J1" s="369"/>
      <c r="K1" s="369"/>
      <c r="L1" s="369"/>
      <c r="M1" s="369"/>
      <c r="N1" s="369"/>
      <c r="O1" s="369"/>
      <c r="P1" s="369"/>
      <c r="Q1" s="369"/>
      <c r="R1" s="369"/>
      <c r="S1" s="369"/>
      <c r="T1" s="369"/>
      <c r="U1" s="369"/>
      <c r="V1" s="369"/>
      <c r="W1" s="172"/>
      <c r="X1" s="172"/>
      <c r="Y1" s="172"/>
      <c r="AA1"/>
      <c r="AB1"/>
    </row>
    <row r="2" spans="1:40" x14ac:dyDescent="0.25">
      <c r="B2" s="173"/>
      <c r="C2" s="373" t="s">
        <v>1664</v>
      </c>
      <c r="D2" s="373"/>
      <c r="E2" s="373"/>
      <c r="F2" s="373"/>
      <c r="G2" s="373"/>
      <c r="H2" s="373"/>
      <c r="I2" s="373"/>
      <c r="J2" s="373"/>
      <c r="K2" s="373"/>
      <c r="L2" s="373"/>
      <c r="M2" s="373"/>
      <c r="N2" s="373"/>
      <c r="O2" s="373"/>
      <c r="P2" s="373"/>
      <c r="Q2" s="373"/>
      <c r="R2" s="373"/>
      <c r="S2" s="373"/>
      <c r="T2" s="373"/>
      <c r="U2" s="173"/>
      <c r="V2" s="173"/>
      <c r="W2" s="173"/>
      <c r="X2" s="173"/>
      <c r="Y2" s="173"/>
      <c r="AA2"/>
      <c r="AB2"/>
    </row>
    <row r="3" spans="1:40" x14ac:dyDescent="0.25">
      <c r="B3" s="173"/>
      <c r="C3" s="373" t="s">
        <v>1665</v>
      </c>
      <c r="D3" s="373"/>
      <c r="E3" s="373"/>
      <c r="F3" s="373"/>
      <c r="G3" s="373"/>
      <c r="H3" s="373"/>
      <c r="I3" s="373"/>
      <c r="J3" s="373"/>
      <c r="K3" s="373"/>
      <c r="L3" s="373"/>
      <c r="M3" s="373"/>
      <c r="N3" s="373"/>
      <c r="O3" s="373"/>
      <c r="P3" s="373"/>
      <c r="Q3" s="373"/>
      <c r="R3" s="373"/>
      <c r="S3" s="373"/>
      <c r="T3" s="373"/>
      <c r="U3" s="373"/>
      <c r="V3" s="373"/>
      <c r="W3" s="173"/>
      <c r="X3" s="173"/>
      <c r="Y3" s="173"/>
      <c r="AA3"/>
      <c r="AB3"/>
    </row>
    <row r="4" spans="1:40" x14ac:dyDescent="0.25">
      <c r="B4" s="138"/>
      <c r="C4" s="130"/>
      <c r="D4" s="149"/>
      <c r="E4" s="149"/>
      <c r="F4" s="149"/>
      <c r="G4" s="149"/>
      <c r="H4" s="130"/>
      <c r="I4" s="130"/>
      <c r="J4" s="149"/>
      <c r="K4" s="130"/>
      <c r="L4" s="130"/>
      <c r="M4" s="130"/>
      <c r="N4" s="130"/>
      <c r="O4" s="130"/>
      <c r="P4" s="130"/>
      <c r="Q4" s="130"/>
      <c r="R4" s="130"/>
      <c r="S4" s="130"/>
      <c r="T4" s="130"/>
      <c r="U4" s="130"/>
      <c r="V4" s="130"/>
      <c r="W4" s="133"/>
      <c r="X4" s="130"/>
      <c r="Y4" s="130"/>
      <c r="AA4"/>
      <c r="AB4"/>
    </row>
    <row r="5" spans="1:40" s="153" customFormat="1" ht="14.25" customHeight="1" x14ac:dyDescent="0.25">
      <c r="B5" s="174"/>
      <c r="C5" s="289"/>
      <c r="D5" s="289"/>
      <c r="E5" s="289"/>
      <c r="F5" s="289"/>
      <c r="G5" s="289"/>
      <c r="H5" s="289"/>
      <c r="I5" s="289"/>
      <c r="J5" s="372"/>
      <c r="K5" s="372"/>
      <c r="L5" s="372"/>
      <c r="M5" s="372"/>
      <c r="N5" s="372"/>
      <c r="O5" s="372"/>
      <c r="P5" s="372"/>
      <c r="Q5" s="372"/>
      <c r="R5" s="372"/>
      <c r="S5" s="372"/>
      <c r="T5" s="372"/>
      <c r="U5" s="372"/>
      <c r="V5" s="372"/>
      <c r="W5" s="372"/>
      <c r="X5" s="372"/>
      <c r="Y5" s="372"/>
      <c r="Z5" s="372"/>
      <c r="AA5" s="372"/>
      <c r="AB5" s="372"/>
    </row>
    <row r="6" spans="1:40" s="153" customFormat="1" x14ac:dyDescent="0.25">
      <c r="B6" s="154"/>
      <c r="C6" s="154"/>
      <c r="D6" s="174"/>
      <c r="E6" s="174"/>
      <c r="F6" s="174"/>
      <c r="G6" s="174"/>
      <c r="H6" s="154"/>
      <c r="I6" s="154"/>
      <c r="J6" s="174"/>
      <c r="K6" s="154"/>
      <c r="L6" s="334"/>
      <c r="M6" s="154"/>
      <c r="N6" s="154"/>
      <c r="O6" s="154"/>
      <c r="P6" s="154"/>
      <c r="Q6" s="154"/>
      <c r="R6" s="154"/>
      <c r="S6" s="154"/>
      <c r="T6" s="154"/>
      <c r="U6" s="154"/>
      <c r="V6" s="154"/>
      <c r="W6" s="154"/>
      <c r="X6" s="154"/>
      <c r="Y6" s="154"/>
    </row>
    <row r="7" spans="1:40" s="153" customFormat="1" ht="37.5" customHeight="1" x14ac:dyDescent="0.25">
      <c r="B7" s="168"/>
      <c r="C7" s="361" t="s">
        <v>282</v>
      </c>
      <c r="D7" s="328"/>
      <c r="E7" s="364" t="s">
        <v>283</v>
      </c>
      <c r="F7" s="326"/>
      <c r="G7" s="364" t="s">
        <v>284</v>
      </c>
      <c r="H7" s="155"/>
      <c r="I7" s="156"/>
      <c r="J7" s="367" t="s">
        <v>1667</v>
      </c>
      <c r="K7" s="368"/>
      <c r="L7" s="368"/>
      <c r="M7" s="368"/>
      <c r="N7" s="368"/>
      <c r="O7" s="368"/>
      <c r="P7" s="368"/>
      <c r="Q7" s="368"/>
      <c r="R7" s="368"/>
      <c r="S7" s="156"/>
      <c r="T7" s="365" t="s">
        <v>1666</v>
      </c>
      <c r="U7" s="366"/>
      <c r="V7" s="366"/>
      <c r="W7" s="157"/>
      <c r="X7" s="157"/>
      <c r="Y7" s="157"/>
      <c r="Z7" s="157"/>
      <c r="AH7" s="361" t="s">
        <v>285</v>
      </c>
      <c r="AI7" s="361"/>
      <c r="AJ7" s="361"/>
      <c r="AK7" s="361"/>
      <c r="AL7" s="361"/>
      <c r="AM7" s="361"/>
      <c r="AN7" s="361"/>
    </row>
    <row r="8" spans="1:40" s="153" customFormat="1" ht="80.25" customHeight="1" x14ac:dyDescent="0.25">
      <c r="B8" s="168"/>
      <c r="C8" s="361"/>
      <c r="D8" s="328"/>
      <c r="E8" s="364"/>
      <c r="F8" s="327"/>
      <c r="G8" s="364"/>
      <c r="H8" s="155"/>
      <c r="J8" s="159" t="s">
        <v>338</v>
      </c>
      <c r="K8" s="159" t="s">
        <v>339</v>
      </c>
      <c r="L8" s="179">
        <v>0</v>
      </c>
      <c r="M8" s="179">
        <v>0.2</v>
      </c>
      <c r="N8" s="179">
        <v>0.4</v>
      </c>
      <c r="O8" s="179">
        <v>0.6</v>
      </c>
      <c r="P8" s="179">
        <v>0.8</v>
      </c>
      <c r="Q8" s="179">
        <v>1</v>
      </c>
      <c r="R8" s="180" t="s">
        <v>286</v>
      </c>
      <c r="T8" s="161"/>
      <c r="U8" s="161" t="s">
        <v>340</v>
      </c>
      <c r="V8" s="160" t="s">
        <v>341</v>
      </c>
      <c r="W8" s="158"/>
      <c r="Y8" s="158"/>
      <c r="AH8" s="361"/>
      <c r="AI8" s="361"/>
      <c r="AJ8" s="361"/>
      <c r="AK8" s="361"/>
      <c r="AL8" s="361"/>
      <c r="AM8" s="361"/>
      <c r="AN8" s="361"/>
    </row>
    <row r="9" spans="1:40" ht="42" customHeight="1" x14ac:dyDescent="0.25">
      <c r="H9" s="126"/>
      <c r="K9" s="32"/>
      <c r="L9" s="32"/>
      <c r="M9" s="32"/>
      <c r="N9" s="32"/>
      <c r="O9" s="32"/>
      <c r="P9" s="33"/>
      <c r="Q9" s="116"/>
      <c r="R9" s="117"/>
      <c r="T9" s="34"/>
      <c r="U9" s="34"/>
      <c r="V9" s="33"/>
      <c r="W9" s="131" t="s">
        <v>342</v>
      </c>
      <c r="X9" s="131" t="s">
        <v>343</v>
      </c>
      <c r="Z9" s="118" t="s">
        <v>287</v>
      </c>
      <c r="AH9" s="363"/>
      <c r="AI9" s="363"/>
      <c r="AJ9" s="363"/>
      <c r="AK9" s="363"/>
      <c r="AL9" s="363"/>
      <c r="AM9" s="363"/>
      <c r="AN9" s="363"/>
    </row>
    <row r="10" spans="1:40" ht="47.25" customHeight="1" x14ac:dyDescent="0.25">
      <c r="B10" s="288">
        <v>1</v>
      </c>
      <c r="C10" s="141" t="s">
        <v>288</v>
      </c>
      <c r="D10" s="176"/>
      <c r="E10" s="266" t="s">
        <v>289</v>
      </c>
      <c r="F10" s="176"/>
      <c r="G10" s="189"/>
      <c r="H10" s="126"/>
      <c r="I10" s="135"/>
      <c r="J10" s="124">
        <f>SUM(L10:Q10)</f>
        <v>0</v>
      </c>
      <c r="K10" s="124">
        <f>SUM(L10:Q10)</f>
        <v>0</v>
      </c>
      <c r="L10" s="122"/>
      <c r="M10" s="122"/>
      <c r="N10" s="122"/>
      <c r="O10" s="122"/>
      <c r="P10" s="123"/>
      <c r="Q10" s="184"/>
      <c r="R10" s="123"/>
      <c r="T10" s="125" t="str">
        <f>IF(SUM(L10:Q10)=1,((L10*0)+(M10*20)+(N10*40)+(O10*60)+(P10*80)+(Q10*100)),"")</f>
        <v/>
      </c>
      <c r="U10" s="147" t="e">
        <f>1/$J$28</f>
        <v>#DIV/0!</v>
      </c>
      <c r="V10" s="127" t="e">
        <f t="shared" ref="V10" si="0">1/$K$28</f>
        <v>#DIV/0!</v>
      </c>
      <c r="W10" s="139" t="e">
        <f>IF(R10=1,0,T10*U10)</f>
        <v>#VALUE!</v>
      </c>
      <c r="X10" s="35" t="e">
        <f>IF(R10=1,0,T10*V10)</f>
        <v>#VALUE!</v>
      </c>
      <c r="Y10" s="134"/>
      <c r="Z10" s="360"/>
      <c r="AA10" s="360"/>
      <c r="AH10" s="363" t="s">
        <v>1584</v>
      </c>
      <c r="AI10" s="363"/>
      <c r="AJ10" s="363"/>
      <c r="AK10" s="363"/>
      <c r="AL10" s="363"/>
      <c r="AM10" s="363"/>
      <c r="AN10" s="363"/>
    </row>
    <row r="11" spans="1:40" ht="47.25" customHeight="1" x14ac:dyDescent="0.25">
      <c r="B11" s="288">
        <v>2</v>
      </c>
      <c r="C11" s="141" t="s">
        <v>290</v>
      </c>
      <c r="D11" s="176"/>
      <c r="E11" s="266" t="s">
        <v>291</v>
      </c>
      <c r="F11" s="176"/>
      <c r="G11" s="189"/>
      <c r="H11" s="126"/>
      <c r="I11" s="135"/>
      <c r="J11" s="124">
        <f>SUM(L11:Q11)</f>
        <v>0</v>
      </c>
      <c r="K11" s="124">
        <f t="shared" ref="K11" si="1">SUM(L11:Q11)</f>
        <v>0</v>
      </c>
      <c r="L11" s="122"/>
      <c r="M11" s="122"/>
      <c r="N11" s="122"/>
      <c r="O11" s="122"/>
      <c r="P11" s="123"/>
      <c r="Q11" s="122"/>
      <c r="R11" s="123"/>
      <c r="T11" s="125" t="str">
        <f t="shared" ref="T11" si="2">IF(SUM(L11:Q11)=1,((L11*0)+(M11*20)+(N11*40)+(O11*60)+(P11*80)+(Q11*100)),"")</f>
        <v/>
      </c>
      <c r="U11" s="147" t="e">
        <f>1/$J$28</f>
        <v>#DIV/0!</v>
      </c>
      <c r="V11" s="127" t="e">
        <f t="shared" ref="V11" si="3">1/$K$28</f>
        <v>#DIV/0!</v>
      </c>
      <c r="W11" s="139" t="e">
        <f>IF(R11=1,0,T11*U11)</f>
        <v>#VALUE!</v>
      </c>
      <c r="X11" s="35" t="e">
        <f t="shared" ref="X11" si="4">IF(R11=1,0,T11*V11)</f>
        <v>#VALUE!</v>
      </c>
      <c r="Z11" s="360"/>
      <c r="AA11" s="360"/>
      <c r="AH11" s="363" t="s">
        <v>1585</v>
      </c>
      <c r="AI11" s="363"/>
      <c r="AJ11" s="363"/>
      <c r="AK11" s="363"/>
      <c r="AL11" s="363"/>
      <c r="AM11" s="363"/>
      <c r="AN11" s="363"/>
    </row>
    <row r="12" spans="1:40" ht="50.25" customHeight="1" x14ac:dyDescent="0.25">
      <c r="B12" s="288" t="s">
        <v>292</v>
      </c>
      <c r="C12" s="142" t="s">
        <v>293</v>
      </c>
      <c r="D12" s="176"/>
      <c r="E12" s="266" t="s">
        <v>294</v>
      </c>
      <c r="F12" s="176"/>
      <c r="G12" s="189"/>
      <c r="H12" s="119"/>
      <c r="I12" s="135"/>
      <c r="J12" s="152"/>
      <c r="K12" s="124">
        <f t="shared" ref="K12" si="5">SUM(L12:Q12)</f>
        <v>0</v>
      </c>
      <c r="L12" s="122"/>
      <c r="M12" s="122"/>
      <c r="N12" s="122"/>
      <c r="O12" s="122"/>
      <c r="P12" s="123"/>
      <c r="Q12" s="122"/>
      <c r="R12" s="123"/>
      <c r="T12" s="125" t="str">
        <f t="shared" ref="T12" si="6">IF(SUM(L12:Q12)=1,((L12*0)+(M12*20)+(N12*40)+(O12*60)+(P12*80)+(Q12*100)),"")</f>
        <v/>
      </c>
      <c r="U12" s="147"/>
      <c r="V12" s="127" t="e">
        <f t="shared" ref="V12:V26" si="7">1/$K$28</f>
        <v>#DIV/0!</v>
      </c>
      <c r="W12" s="139"/>
      <c r="X12" s="35" t="e">
        <f t="shared" ref="X12" si="8">IF(R12=1,0,T12*V12)</f>
        <v>#VALUE!</v>
      </c>
      <c r="Z12" s="360"/>
      <c r="AA12" s="360"/>
      <c r="AH12" s="363" t="s">
        <v>1586</v>
      </c>
      <c r="AI12" s="363"/>
      <c r="AJ12" s="363"/>
      <c r="AK12" s="363"/>
      <c r="AL12" s="363"/>
      <c r="AM12" s="363"/>
      <c r="AN12" s="363"/>
    </row>
    <row r="13" spans="1:40" ht="50.25" customHeight="1" x14ac:dyDescent="0.25">
      <c r="B13" s="288" t="s">
        <v>295</v>
      </c>
      <c r="C13" s="143" t="s">
        <v>296</v>
      </c>
      <c r="D13" s="176"/>
      <c r="E13" s="266" t="s">
        <v>297</v>
      </c>
      <c r="F13" s="176"/>
      <c r="G13" s="189"/>
      <c r="H13" s="126"/>
      <c r="I13" s="135"/>
      <c r="J13" s="152"/>
      <c r="K13" s="124">
        <f t="shared" ref="K13:K26" si="9">SUM(L13:Q13)</f>
        <v>0</v>
      </c>
      <c r="L13" s="122"/>
      <c r="M13" s="122"/>
      <c r="N13" s="122"/>
      <c r="O13" s="122"/>
      <c r="P13" s="123"/>
      <c r="Q13" s="122"/>
      <c r="R13" s="123"/>
      <c r="T13" s="125" t="str">
        <f t="shared" ref="T13:T26" si="10">IF(SUM(L13:Q13)=1,((L13*0)+(M13*20)+(N13*40)+(O13*60)+(P13*80)+(Q13*100)),"")</f>
        <v/>
      </c>
      <c r="U13" s="147"/>
      <c r="V13" s="127" t="e">
        <f t="shared" si="7"/>
        <v>#DIV/0!</v>
      </c>
      <c r="W13" s="139"/>
      <c r="X13" s="35" t="e">
        <f t="shared" ref="X13:X26" si="11">IF(R13=1,0,T13*V13)</f>
        <v>#VALUE!</v>
      </c>
      <c r="Z13" s="360"/>
      <c r="AA13" s="360"/>
      <c r="AH13" s="363" t="s">
        <v>1587</v>
      </c>
      <c r="AI13" s="363"/>
      <c r="AJ13" s="363"/>
      <c r="AK13" s="363"/>
      <c r="AL13" s="363"/>
      <c r="AM13" s="363"/>
      <c r="AN13" s="363"/>
    </row>
    <row r="14" spans="1:40" ht="50.25" customHeight="1" x14ac:dyDescent="0.25">
      <c r="B14" s="288" t="s">
        <v>298</v>
      </c>
      <c r="C14" s="162" t="s">
        <v>299</v>
      </c>
      <c r="D14" s="182"/>
      <c r="E14" s="266" t="s">
        <v>300</v>
      </c>
      <c r="F14" s="182"/>
      <c r="G14" s="190"/>
      <c r="H14" s="115"/>
      <c r="I14" s="135"/>
      <c r="J14" s="152"/>
      <c r="K14" s="124">
        <f t="shared" si="9"/>
        <v>0</v>
      </c>
      <c r="L14" s="122"/>
      <c r="M14" s="122"/>
      <c r="N14" s="122"/>
      <c r="O14" s="122"/>
      <c r="P14" s="123"/>
      <c r="Q14" s="122"/>
      <c r="R14" s="123"/>
      <c r="T14" s="125" t="str">
        <f t="shared" si="10"/>
        <v/>
      </c>
      <c r="U14" s="147"/>
      <c r="V14" s="127" t="e">
        <f t="shared" si="7"/>
        <v>#DIV/0!</v>
      </c>
      <c r="W14" s="139"/>
      <c r="X14" s="35" t="e">
        <f t="shared" si="11"/>
        <v>#VALUE!</v>
      </c>
      <c r="Z14" s="360"/>
      <c r="AA14" s="360"/>
      <c r="AH14" s="363" t="s">
        <v>1588</v>
      </c>
      <c r="AI14" s="363"/>
      <c r="AJ14" s="363"/>
      <c r="AK14" s="363"/>
      <c r="AL14" s="363"/>
      <c r="AM14" s="363"/>
      <c r="AN14" s="363"/>
    </row>
    <row r="15" spans="1:40" ht="48" customHeight="1" x14ac:dyDescent="0.25">
      <c r="B15" s="288" t="s">
        <v>301</v>
      </c>
      <c r="C15" s="143" t="s">
        <v>302</v>
      </c>
      <c r="D15" s="176"/>
      <c r="E15" s="266" t="s">
        <v>303</v>
      </c>
      <c r="F15" s="176"/>
      <c r="G15" s="189"/>
      <c r="H15" s="115"/>
      <c r="I15" s="135"/>
      <c r="J15" s="152"/>
      <c r="K15" s="124">
        <f t="shared" si="9"/>
        <v>0</v>
      </c>
      <c r="L15" s="122"/>
      <c r="M15" s="122"/>
      <c r="N15" s="122"/>
      <c r="O15" s="122"/>
      <c r="P15" s="123"/>
      <c r="Q15" s="122"/>
      <c r="R15" s="123"/>
      <c r="T15" s="125" t="str">
        <f t="shared" si="10"/>
        <v/>
      </c>
      <c r="U15" s="147"/>
      <c r="V15" s="127" t="e">
        <f t="shared" si="7"/>
        <v>#DIV/0!</v>
      </c>
      <c r="W15" s="139"/>
      <c r="X15" s="35" t="e">
        <f t="shared" si="11"/>
        <v>#VALUE!</v>
      </c>
      <c r="Z15" s="360"/>
      <c r="AA15" s="360"/>
      <c r="AH15" s="363" t="s">
        <v>1589</v>
      </c>
      <c r="AI15" s="363"/>
      <c r="AJ15" s="363"/>
      <c r="AK15" s="363"/>
      <c r="AL15" s="363"/>
      <c r="AM15" s="363"/>
      <c r="AN15" s="363"/>
    </row>
    <row r="16" spans="1:40" ht="49.5" customHeight="1" x14ac:dyDescent="0.25">
      <c r="B16" s="288" t="s">
        <v>304</v>
      </c>
      <c r="C16" s="143" t="s">
        <v>305</v>
      </c>
      <c r="D16" s="176"/>
      <c r="E16" s="266" t="s">
        <v>306</v>
      </c>
      <c r="F16" s="176"/>
      <c r="G16" s="189"/>
      <c r="H16" s="115"/>
      <c r="I16" s="135"/>
      <c r="J16" s="152"/>
      <c r="K16" s="124">
        <f t="shared" si="9"/>
        <v>0</v>
      </c>
      <c r="L16" s="122"/>
      <c r="M16" s="122"/>
      <c r="N16" s="122"/>
      <c r="O16" s="122"/>
      <c r="P16" s="123"/>
      <c r="Q16" s="122"/>
      <c r="R16" s="123"/>
      <c r="T16" s="125" t="str">
        <f t="shared" si="10"/>
        <v/>
      </c>
      <c r="U16" s="147"/>
      <c r="V16" s="127" t="e">
        <f t="shared" si="7"/>
        <v>#DIV/0!</v>
      </c>
      <c r="W16" s="139"/>
      <c r="X16" s="35" t="e">
        <f t="shared" si="11"/>
        <v>#VALUE!</v>
      </c>
      <c r="Z16" s="360"/>
      <c r="AA16" s="360"/>
      <c r="AH16" s="363" t="s">
        <v>1590</v>
      </c>
      <c r="AI16" s="363"/>
      <c r="AJ16" s="363"/>
      <c r="AK16" s="363"/>
      <c r="AL16" s="363"/>
      <c r="AM16" s="363"/>
      <c r="AN16" s="363"/>
    </row>
    <row r="17" spans="1:40" ht="55.5" customHeight="1" x14ac:dyDescent="0.25">
      <c r="B17" s="288" t="s">
        <v>307</v>
      </c>
      <c r="C17" s="143" t="s">
        <v>308</v>
      </c>
      <c r="D17" s="176"/>
      <c r="E17" s="266" t="s">
        <v>309</v>
      </c>
      <c r="F17" s="176"/>
      <c r="G17" s="189"/>
      <c r="H17" s="115"/>
      <c r="I17" s="135"/>
      <c r="J17" s="152"/>
      <c r="K17" s="124">
        <f t="shared" si="9"/>
        <v>0</v>
      </c>
      <c r="L17" s="122"/>
      <c r="M17" s="122"/>
      <c r="N17" s="122"/>
      <c r="O17" s="122"/>
      <c r="P17" s="123"/>
      <c r="Q17" s="122"/>
      <c r="R17" s="123"/>
      <c r="T17" s="125" t="str">
        <f t="shared" si="10"/>
        <v/>
      </c>
      <c r="U17" s="147"/>
      <c r="V17" s="127" t="e">
        <f t="shared" si="7"/>
        <v>#DIV/0!</v>
      </c>
      <c r="W17" s="139"/>
      <c r="X17" s="35" t="e">
        <f t="shared" si="11"/>
        <v>#VALUE!</v>
      </c>
      <c r="Z17" s="360"/>
      <c r="AA17" s="360"/>
      <c r="AH17" s="363" t="s">
        <v>1591</v>
      </c>
      <c r="AI17" s="363"/>
      <c r="AJ17" s="363"/>
      <c r="AK17" s="363"/>
      <c r="AL17" s="363"/>
      <c r="AM17" s="363"/>
      <c r="AN17" s="363"/>
    </row>
    <row r="18" spans="1:40" ht="54.75" customHeight="1" x14ac:dyDescent="0.25">
      <c r="B18" s="288" t="s">
        <v>310</v>
      </c>
      <c r="C18" s="144" t="s">
        <v>311</v>
      </c>
      <c r="D18" s="176"/>
      <c r="E18" s="266" t="s">
        <v>312</v>
      </c>
      <c r="F18" s="176"/>
      <c r="G18" s="189"/>
      <c r="H18" s="115"/>
      <c r="I18" s="135"/>
      <c r="J18" s="152"/>
      <c r="K18" s="124">
        <f t="shared" si="9"/>
        <v>0</v>
      </c>
      <c r="L18" s="122"/>
      <c r="M18" s="122"/>
      <c r="N18" s="122"/>
      <c r="O18" s="122"/>
      <c r="P18" s="123"/>
      <c r="Q18" s="122"/>
      <c r="R18" s="123"/>
      <c r="T18" s="125" t="str">
        <f t="shared" si="10"/>
        <v/>
      </c>
      <c r="U18" s="147"/>
      <c r="V18" s="127" t="e">
        <f t="shared" si="7"/>
        <v>#DIV/0!</v>
      </c>
      <c r="W18" s="139"/>
      <c r="X18" s="35" t="e">
        <f t="shared" si="11"/>
        <v>#VALUE!</v>
      </c>
      <c r="Z18" s="360"/>
      <c r="AA18" s="360"/>
      <c r="AH18" s="363" t="s">
        <v>1592</v>
      </c>
      <c r="AI18" s="363"/>
      <c r="AJ18" s="363"/>
      <c r="AK18" s="363"/>
      <c r="AL18" s="363"/>
      <c r="AM18" s="363"/>
      <c r="AN18" s="363"/>
    </row>
    <row r="19" spans="1:40" ht="49.5" customHeight="1" x14ac:dyDescent="0.25">
      <c r="B19" s="288">
        <v>3</v>
      </c>
      <c r="C19" s="141" t="s">
        <v>313</v>
      </c>
      <c r="D19" s="176"/>
      <c r="E19" s="266" t="s">
        <v>314</v>
      </c>
      <c r="F19" s="176"/>
      <c r="G19" s="189"/>
      <c r="H19" s="115"/>
      <c r="I19" s="135"/>
      <c r="J19" s="124">
        <f>SUM(L19:Q19)</f>
        <v>0</v>
      </c>
      <c r="K19" s="124">
        <f t="shared" si="9"/>
        <v>0</v>
      </c>
      <c r="L19" s="122"/>
      <c r="M19" s="122"/>
      <c r="N19" s="122"/>
      <c r="O19" s="122"/>
      <c r="P19" s="123"/>
      <c r="Q19" s="122"/>
      <c r="R19" s="123"/>
      <c r="T19" s="125" t="str">
        <f t="shared" si="10"/>
        <v/>
      </c>
      <c r="U19" s="147" t="e">
        <f>1/$J$28</f>
        <v>#DIV/0!</v>
      </c>
      <c r="V19" s="127" t="e">
        <f t="shared" si="7"/>
        <v>#DIV/0!</v>
      </c>
      <c r="W19" s="139" t="e">
        <f>IF(R19=1,0,T19*U19)</f>
        <v>#VALUE!</v>
      </c>
      <c r="X19" s="35" t="e">
        <f t="shared" si="11"/>
        <v>#VALUE!</v>
      </c>
      <c r="Z19" s="360"/>
      <c r="AA19" s="360"/>
      <c r="AH19" s="363" t="s">
        <v>1593</v>
      </c>
      <c r="AI19" s="363"/>
      <c r="AJ19" s="363"/>
      <c r="AK19" s="363"/>
      <c r="AL19" s="363"/>
      <c r="AM19" s="363"/>
      <c r="AN19" s="363"/>
    </row>
    <row r="20" spans="1:40" s="150" customFormat="1" ht="50.25" customHeight="1" x14ac:dyDescent="0.25">
      <c r="B20" s="288" t="s">
        <v>315</v>
      </c>
      <c r="C20" s="142" t="s">
        <v>316</v>
      </c>
      <c r="D20" s="176"/>
      <c r="E20" s="266" t="s">
        <v>317</v>
      </c>
      <c r="F20" s="176"/>
      <c r="G20" s="176"/>
      <c r="H20" s="115"/>
      <c r="I20" s="152"/>
      <c r="J20" s="152"/>
      <c r="K20" s="124">
        <f t="shared" si="9"/>
        <v>0</v>
      </c>
      <c r="L20" s="122"/>
      <c r="M20" s="122"/>
      <c r="N20" s="122"/>
      <c r="O20" s="122"/>
      <c r="P20" s="123"/>
      <c r="Q20" s="122"/>
      <c r="R20" s="123"/>
      <c r="T20" s="125" t="str">
        <f t="shared" si="10"/>
        <v/>
      </c>
      <c r="U20" s="147"/>
      <c r="V20" s="127" t="e">
        <f t="shared" si="7"/>
        <v>#DIV/0!</v>
      </c>
      <c r="W20" s="139"/>
      <c r="X20" s="35" t="e">
        <f t="shared" si="11"/>
        <v>#VALUE!</v>
      </c>
      <c r="Z20" s="360"/>
      <c r="AA20" s="360"/>
      <c r="AH20" s="363" t="s">
        <v>1594</v>
      </c>
      <c r="AI20" s="363"/>
      <c r="AJ20" s="363"/>
      <c r="AK20" s="363"/>
      <c r="AL20" s="363"/>
      <c r="AM20" s="363"/>
      <c r="AN20" s="363"/>
    </row>
    <row r="21" spans="1:40" s="150" customFormat="1" ht="50.25" customHeight="1" x14ac:dyDescent="0.25">
      <c r="B21" s="288" t="s">
        <v>318</v>
      </c>
      <c r="C21" s="143" t="s">
        <v>319</v>
      </c>
      <c r="D21" s="176"/>
      <c r="E21" s="266" t="s">
        <v>320</v>
      </c>
      <c r="F21" s="176"/>
      <c r="G21" s="176"/>
      <c r="H21" s="115"/>
      <c r="I21" s="152"/>
      <c r="J21" s="152"/>
      <c r="K21" s="124">
        <f t="shared" si="9"/>
        <v>0</v>
      </c>
      <c r="L21" s="122"/>
      <c r="M21" s="122"/>
      <c r="N21" s="122"/>
      <c r="O21" s="122"/>
      <c r="P21" s="123"/>
      <c r="Q21" s="122"/>
      <c r="R21" s="123"/>
      <c r="T21" s="125" t="str">
        <f t="shared" si="10"/>
        <v/>
      </c>
      <c r="U21" s="147"/>
      <c r="V21" s="127" t="e">
        <f t="shared" si="7"/>
        <v>#DIV/0!</v>
      </c>
      <c r="W21" s="139"/>
      <c r="X21" s="35" t="e">
        <f t="shared" si="11"/>
        <v>#VALUE!</v>
      </c>
      <c r="Z21" s="360"/>
      <c r="AA21" s="360"/>
      <c r="AH21" s="363" t="s">
        <v>1595</v>
      </c>
      <c r="AI21" s="363"/>
      <c r="AJ21" s="363"/>
      <c r="AK21" s="363"/>
      <c r="AL21" s="363"/>
      <c r="AM21" s="363"/>
      <c r="AN21" s="363"/>
    </row>
    <row r="22" spans="1:40" s="150" customFormat="1" ht="45.75" customHeight="1" x14ac:dyDescent="0.25">
      <c r="B22" s="288" t="s">
        <v>321</v>
      </c>
      <c r="C22" s="143" t="s">
        <v>322</v>
      </c>
      <c r="D22" s="176"/>
      <c r="E22" s="266" t="s">
        <v>323</v>
      </c>
      <c r="F22" s="176"/>
      <c r="G22" s="176"/>
      <c r="H22" s="115"/>
      <c r="I22" s="152"/>
      <c r="J22" s="152"/>
      <c r="K22" s="124">
        <f t="shared" si="9"/>
        <v>0</v>
      </c>
      <c r="L22" s="122"/>
      <c r="M22" s="122"/>
      <c r="N22" s="122"/>
      <c r="O22" s="122"/>
      <c r="P22" s="123"/>
      <c r="Q22" s="122"/>
      <c r="R22" s="123"/>
      <c r="T22" s="125" t="str">
        <f t="shared" si="10"/>
        <v/>
      </c>
      <c r="U22" s="147"/>
      <c r="V22" s="127" t="e">
        <f t="shared" si="7"/>
        <v>#DIV/0!</v>
      </c>
      <c r="W22" s="139"/>
      <c r="X22" s="35" t="e">
        <f t="shared" si="11"/>
        <v>#VALUE!</v>
      </c>
      <c r="Z22" s="360"/>
      <c r="AA22" s="360"/>
      <c r="AH22" s="363" t="s">
        <v>1596</v>
      </c>
      <c r="AI22" s="363"/>
      <c r="AJ22" s="363"/>
      <c r="AK22" s="363"/>
      <c r="AL22" s="363"/>
      <c r="AM22" s="363"/>
      <c r="AN22" s="363"/>
    </row>
    <row r="23" spans="1:40" s="150" customFormat="1" ht="46.5" customHeight="1" x14ac:dyDescent="0.25">
      <c r="B23" s="288" t="s">
        <v>324</v>
      </c>
      <c r="C23" s="143" t="s">
        <v>325</v>
      </c>
      <c r="D23" s="176"/>
      <c r="E23" s="266" t="s">
        <v>326</v>
      </c>
      <c r="F23" s="176"/>
      <c r="G23" s="176"/>
      <c r="H23" s="115"/>
      <c r="I23" s="152"/>
      <c r="J23" s="152"/>
      <c r="K23" s="124">
        <f t="shared" si="9"/>
        <v>0</v>
      </c>
      <c r="L23" s="122"/>
      <c r="M23" s="122"/>
      <c r="N23" s="122"/>
      <c r="O23" s="122"/>
      <c r="P23" s="123"/>
      <c r="Q23" s="122"/>
      <c r="R23" s="123"/>
      <c r="T23" s="125" t="str">
        <f t="shared" si="10"/>
        <v/>
      </c>
      <c r="U23" s="147"/>
      <c r="V23" s="127" t="e">
        <f t="shared" si="7"/>
        <v>#DIV/0!</v>
      </c>
      <c r="W23" s="139"/>
      <c r="X23" s="35" t="e">
        <f t="shared" si="11"/>
        <v>#VALUE!</v>
      </c>
      <c r="Z23" s="360"/>
      <c r="AA23" s="360"/>
      <c r="AH23" s="363" t="s">
        <v>1597</v>
      </c>
      <c r="AI23" s="363"/>
      <c r="AJ23" s="363"/>
      <c r="AK23" s="363"/>
      <c r="AL23" s="363"/>
      <c r="AM23" s="363"/>
      <c r="AN23" s="363"/>
    </row>
    <row r="24" spans="1:40" s="150" customFormat="1" ht="47.25" customHeight="1" x14ac:dyDescent="0.25">
      <c r="B24" s="288" t="s">
        <v>327</v>
      </c>
      <c r="C24" s="143" t="s">
        <v>328</v>
      </c>
      <c r="D24" s="176"/>
      <c r="E24" s="266" t="s">
        <v>329</v>
      </c>
      <c r="F24" s="176"/>
      <c r="G24" s="176"/>
      <c r="H24" s="115"/>
      <c r="I24" s="152"/>
      <c r="J24" s="152"/>
      <c r="K24" s="124">
        <f t="shared" si="9"/>
        <v>0</v>
      </c>
      <c r="L24" s="122"/>
      <c r="M24" s="122"/>
      <c r="N24" s="122"/>
      <c r="O24" s="122"/>
      <c r="P24" s="123"/>
      <c r="Q24" s="122"/>
      <c r="R24" s="123"/>
      <c r="T24" s="125" t="str">
        <f t="shared" si="10"/>
        <v/>
      </c>
      <c r="U24" s="147"/>
      <c r="V24" s="127" t="e">
        <f t="shared" si="7"/>
        <v>#DIV/0!</v>
      </c>
      <c r="W24" s="139"/>
      <c r="X24" s="35" t="e">
        <f t="shared" si="11"/>
        <v>#VALUE!</v>
      </c>
      <c r="Z24" s="360"/>
      <c r="AA24" s="360"/>
      <c r="AH24" s="363" t="s">
        <v>1598</v>
      </c>
      <c r="AI24" s="363"/>
      <c r="AJ24" s="363"/>
      <c r="AK24" s="363"/>
      <c r="AL24" s="363"/>
      <c r="AM24" s="363"/>
      <c r="AN24" s="363"/>
    </row>
    <row r="25" spans="1:40" s="150" customFormat="1" ht="51" customHeight="1" x14ac:dyDescent="0.25">
      <c r="B25" s="288" t="s">
        <v>330</v>
      </c>
      <c r="C25" s="143" t="s">
        <v>331</v>
      </c>
      <c r="D25" s="176"/>
      <c r="E25" s="266" t="s">
        <v>332</v>
      </c>
      <c r="F25" s="176"/>
      <c r="G25" s="176"/>
      <c r="H25" s="115"/>
      <c r="I25" s="152"/>
      <c r="J25" s="152"/>
      <c r="K25" s="124">
        <f t="shared" si="9"/>
        <v>0</v>
      </c>
      <c r="L25" s="122"/>
      <c r="M25" s="122"/>
      <c r="N25" s="122"/>
      <c r="O25" s="122"/>
      <c r="P25" s="123"/>
      <c r="Q25" s="122"/>
      <c r="R25" s="123"/>
      <c r="T25" s="125" t="str">
        <f t="shared" si="10"/>
        <v/>
      </c>
      <c r="U25" s="147"/>
      <c r="V25" s="127" t="e">
        <f t="shared" si="7"/>
        <v>#DIV/0!</v>
      </c>
      <c r="W25" s="139"/>
      <c r="X25" s="35" t="e">
        <f t="shared" si="11"/>
        <v>#VALUE!</v>
      </c>
      <c r="Z25" s="360"/>
      <c r="AA25" s="360"/>
      <c r="AH25" s="363" t="s">
        <v>1599</v>
      </c>
      <c r="AI25" s="363"/>
      <c r="AJ25" s="363"/>
      <c r="AK25" s="363"/>
      <c r="AL25" s="363"/>
      <c r="AM25" s="363"/>
      <c r="AN25" s="363"/>
    </row>
    <row r="26" spans="1:40" s="150" customFormat="1" ht="45" customHeight="1" x14ac:dyDescent="0.25">
      <c r="B26" s="288" t="s">
        <v>333</v>
      </c>
      <c r="C26" s="144" t="s">
        <v>334</v>
      </c>
      <c r="D26" s="176"/>
      <c r="E26" s="266" t="s">
        <v>335</v>
      </c>
      <c r="F26" s="176"/>
      <c r="G26" s="176"/>
      <c r="H26" s="115"/>
      <c r="I26" s="152"/>
      <c r="J26" s="152"/>
      <c r="K26" s="124">
        <f t="shared" si="9"/>
        <v>0</v>
      </c>
      <c r="L26" s="122"/>
      <c r="M26" s="122"/>
      <c r="N26" s="122"/>
      <c r="O26" s="122"/>
      <c r="P26" s="123"/>
      <c r="Q26" s="122"/>
      <c r="R26" s="123"/>
      <c r="T26" s="125" t="str">
        <f t="shared" si="10"/>
        <v/>
      </c>
      <c r="U26" s="147"/>
      <c r="V26" s="127" t="e">
        <f t="shared" si="7"/>
        <v>#DIV/0!</v>
      </c>
      <c r="W26" s="139"/>
      <c r="X26" s="35" t="e">
        <f t="shared" si="11"/>
        <v>#VALUE!</v>
      </c>
      <c r="Z26" s="360"/>
      <c r="AA26" s="360"/>
      <c r="AH26" s="332"/>
      <c r="AI26" s="332"/>
      <c r="AJ26" s="332"/>
      <c r="AK26" s="332"/>
      <c r="AL26" s="332"/>
      <c r="AM26" s="332"/>
      <c r="AN26" s="332"/>
    </row>
    <row r="27" spans="1:40" x14ac:dyDescent="0.25">
      <c r="C27" s="135"/>
      <c r="D27" s="152"/>
      <c r="E27" s="152"/>
      <c r="F27" s="152"/>
      <c r="G27" s="152"/>
      <c r="W27" s="171" t="e">
        <f>SUM(W10:W26)</f>
        <v>#VALUE!</v>
      </c>
      <c r="X27" s="171" t="e">
        <f>SUM(X10:X26)</f>
        <v>#VALUE!</v>
      </c>
      <c r="Z27" s="167"/>
      <c r="AA27" s="167"/>
    </row>
    <row r="28" spans="1:40" s="134" customFormat="1" ht="12.75" customHeight="1" x14ac:dyDescent="0.25">
      <c r="A28" s="150"/>
      <c r="B28" s="137"/>
      <c r="C28" s="135"/>
      <c r="D28" s="152"/>
      <c r="E28" s="152"/>
      <c r="F28" s="152"/>
      <c r="G28" s="152"/>
      <c r="J28" s="150">
        <f>SUM(J10:J26)</f>
        <v>0</v>
      </c>
      <c r="K28" s="183">
        <f>SUM(K10:K26)</f>
        <v>0</v>
      </c>
      <c r="S28" s="118" t="s">
        <v>336</v>
      </c>
      <c r="T28" s="129">
        <f>SUMIF(J28,3-W31,W27)</f>
        <v>0</v>
      </c>
    </row>
    <row r="29" spans="1:40" x14ac:dyDescent="0.25">
      <c r="C29" s="135"/>
      <c r="D29" s="152"/>
      <c r="E29" s="152"/>
      <c r="F29" s="152"/>
      <c r="G29" s="152"/>
      <c r="S29" s="118" t="s">
        <v>337</v>
      </c>
      <c r="T29" s="129">
        <f>SUMIF(K28,17-W32,X27)</f>
        <v>0</v>
      </c>
      <c r="Y29" s="128"/>
    </row>
    <row r="30" spans="1:40" x14ac:dyDescent="0.25">
      <c r="C30" s="135"/>
      <c r="D30" s="152"/>
      <c r="E30" s="152"/>
      <c r="F30" s="152"/>
      <c r="G30" s="152"/>
      <c r="Y30" s="128"/>
    </row>
    <row r="31" spans="1:40" x14ac:dyDescent="0.25">
      <c r="C31" s="135"/>
      <c r="D31" s="152"/>
      <c r="E31" s="152"/>
      <c r="F31" s="152"/>
      <c r="G31" s="152"/>
      <c r="T31"/>
      <c r="U31"/>
      <c r="V31" s="131" t="s">
        <v>344</v>
      </c>
      <c r="W31" s="131">
        <f>SUM(R10,R11,R19)</f>
        <v>0</v>
      </c>
      <c r="X31"/>
      <c r="Y31"/>
      <c r="Z31"/>
      <c r="AA31"/>
      <c r="AB31"/>
      <c r="AC31"/>
      <c r="AD31"/>
    </row>
    <row r="32" spans="1:40" ht="13.5" customHeight="1" x14ac:dyDescent="0.25">
      <c r="C32" s="135"/>
      <c r="D32" s="152"/>
      <c r="E32" s="152"/>
      <c r="F32" s="152"/>
      <c r="G32" s="152"/>
      <c r="T32"/>
      <c r="U32"/>
      <c r="V32" s="131" t="s">
        <v>345</v>
      </c>
      <c r="W32" s="131">
        <f>SUM(R10:R26)</f>
        <v>0</v>
      </c>
      <c r="X32"/>
      <c r="Y32"/>
      <c r="Z32"/>
      <c r="AA32"/>
      <c r="AB32"/>
      <c r="AC32"/>
      <c r="AD32"/>
    </row>
    <row r="33" spans="3:33" x14ac:dyDescent="0.25">
      <c r="C33" s="135"/>
      <c r="D33" s="152"/>
      <c r="E33" s="152"/>
      <c r="F33" s="152"/>
      <c r="G33" s="152"/>
      <c r="T33"/>
      <c r="U33"/>
      <c r="V33"/>
      <c r="W33"/>
      <c r="X33"/>
      <c r="Y33"/>
      <c r="Z33"/>
      <c r="AA33"/>
      <c r="AB33"/>
      <c r="AC33"/>
      <c r="AD33"/>
    </row>
    <row r="34" spans="3:33" x14ac:dyDescent="0.25">
      <c r="T34"/>
      <c r="U34"/>
      <c r="V34"/>
      <c r="W34"/>
      <c r="X34"/>
      <c r="Y34"/>
      <c r="Z34"/>
      <c r="AA34"/>
      <c r="AB34"/>
      <c r="AC34"/>
      <c r="AD34"/>
    </row>
    <row r="35" spans="3:33" x14ac:dyDescent="0.25">
      <c r="T35"/>
      <c r="U35"/>
      <c r="V35"/>
      <c r="W35"/>
      <c r="X35"/>
      <c r="Y35"/>
      <c r="Z35"/>
      <c r="AA35"/>
      <c r="AB35"/>
      <c r="AC35"/>
      <c r="AD35"/>
    </row>
    <row r="40" spans="3:33" ht="22.5" customHeight="1" x14ac:dyDescent="0.25">
      <c r="AB40" s="136"/>
      <c r="AC40" s="136"/>
      <c r="AD40" s="136"/>
    </row>
    <row r="42" spans="3:33" ht="15" customHeight="1" x14ac:dyDescent="0.25">
      <c r="AB42" s="132"/>
      <c r="AC42" s="132"/>
      <c r="AD42" s="132"/>
      <c r="AE42" s="132"/>
      <c r="AF42" s="132"/>
      <c r="AG42" s="132"/>
    </row>
  </sheetData>
  <sheetProtection formatCells="0" formatColumns="0" formatRows="0" insertColumns="0" insertRows="0" insertHyperlinks="0" deleteColumns="0" deleteRows="0" sort="0" autoFilter="0" pivotTables="0"/>
  <mergeCells count="44">
    <mergeCell ref="AH16:AN16"/>
    <mergeCell ref="AH17:AN17"/>
    <mergeCell ref="AH18:AN18"/>
    <mergeCell ref="AH25:AN25"/>
    <mergeCell ref="AH19:AN19"/>
    <mergeCell ref="AH20:AN20"/>
    <mergeCell ref="AH21:AN21"/>
    <mergeCell ref="AH22:AN22"/>
    <mergeCell ref="AH23:AN23"/>
    <mergeCell ref="AH24:AN24"/>
    <mergeCell ref="AH14:AN14"/>
    <mergeCell ref="AH15:AN15"/>
    <mergeCell ref="T7:V7"/>
    <mergeCell ref="C7:C8"/>
    <mergeCell ref="Z21:AA21"/>
    <mergeCell ref="Z10:AA10"/>
    <mergeCell ref="Z11:AA11"/>
    <mergeCell ref="Z12:AA12"/>
    <mergeCell ref="Z13:AA13"/>
    <mergeCell ref="Z14:AA14"/>
    <mergeCell ref="AH7:AN8"/>
    <mergeCell ref="AH10:AN10"/>
    <mergeCell ref="AH9:AN9"/>
    <mergeCell ref="AH11:AN11"/>
    <mergeCell ref="AH12:AN12"/>
    <mergeCell ref="AH13:AN13"/>
    <mergeCell ref="Z16:AA16"/>
    <mergeCell ref="Z17:AA17"/>
    <mergeCell ref="Z18:AA18"/>
    <mergeCell ref="Z19:AA19"/>
    <mergeCell ref="Z20:AA20"/>
    <mergeCell ref="Z22:AA22"/>
    <mergeCell ref="Z23:AA23"/>
    <mergeCell ref="Z24:AA24"/>
    <mergeCell ref="Z25:AA25"/>
    <mergeCell ref="Z26:AA26"/>
    <mergeCell ref="Z15:AA15"/>
    <mergeCell ref="J7:R7"/>
    <mergeCell ref="E7:E8"/>
    <mergeCell ref="G7:G8"/>
    <mergeCell ref="C1:V1"/>
    <mergeCell ref="C2:T2"/>
    <mergeCell ref="C3:V3"/>
    <mergeCell ref="J5:AB5"/>
  </mergeCells>
  <conditionalFormatting sqref="K10:K26">
    <cfRule type="cellIs" dxfId="634" priority="1644" stopIfTrue="1" operator="notEqual">
      <formula>1</formula>
    </cfRule>
    <cfRule type="cellIs" dxfId="633" priority="1645" stopIfTrue="1" operator="equal">
      <formula>1</formula>
    </cfRule>
  </conditionalFormatting>
  <conditionalFormatting sqref="K28">
    <cfRule type="cellIs" dxfId="632" priority="1621" stopIfTrue="1" operator="notEqual">
      <formula>1</formula>
    </cfRule>
    <cfRule type="cellIs" dxfId="631" priority="1622" stopIfTrue="1" operator="equal">
      <formula>1</formula>
    </cfRule>
  </conditionalFormatting>
  <conditionalFormatting sqref="T29">
    <cfRule type="containsBlanks" dxfId="630" priority="1083" stopIfTrue="1">
      <formula>LEN(TRIM(T29))=0</formula>
    </cfRule>
    <cfRule type="cellIs" dxfId="629" priority="1084" stopIfTrue="1" operator="lessThan">
      <formula>19.999</formula>
    </cfRule>
    <cfRule type="cellIs" dxfId="628" priority="1085" stopIfTrue="1" operator="lessThan">
      <formula>39.999</formula>
    </cfRule>
    <cfRule type="cellIs" dxfId="627" priority="1086" stopIfTrue="1" operator="lessThan">
      <formula>59.999</formula>
    </cfRule>
    <cfRule type="cellIs" dxfId="626" priority="1087" stopIfTrue="1" operator="lessThan">
      <formula>79.999</formula>
    </cfRule>
    <cfRule type="cellIs" dxfId="625" priority="1088" stopIfTrue="1" operator="lessThan">
      <formula>89.999</formula>
    </cfRule>
    <cfRule type="cellIs" dxfId="624" priority="1089" stopIfTrue="1" operator="between">
      <formula>90</formula>
      <formula>100</formula>
    </cfRule>
  </conditionalFormatting>
  <conditionalFormatting sqref="T28">
    <cfRule type="containsBlanks" dxfId="623" priority="393" stopIfTrue="1">
      <formula>LEN(TRIM(T28))=0</formula>
    </cfRule>
    <cfRule type="cellIs" dxfId="622" priority="394" stopIfTrue="1" operator="lessThan">
      <formula>19.999</formula>
    </cfRule>
    <cfRule type="cellIs" dxfId="621" priority="395" stopIfTrue="1" operator="lessThan">
      <formula>39.999</formula>
    </cfRule>
    <cfRule type="cellIs" dxfId="620" priority="396" stopIfTrue="1" operator="lessThan">
      <formula>59.999</formula>
    </cfRule>
    <cfRule type="cellIs" dxfId="619" priority="397" stopIfTrue="1" operator="lessThan">
      <formula>79.999</formula>
    </cfRule>
    <cfRule type="cellIs" dxfId="618" priority="398" stopIfTrue="1" operator="lessThan">
      <formula>89.999</formula>
    </cfRule>
    <cfRule type="cellIs" dxfId="617" priority="399" stopIfTrue="1" operator="between">
      <formula>90</formula>
      <formula>100</formula>
    </cfRule>
  </conditionalFormatting>
  <conditionalFormatting sqref="J10">
    <cfRule type="cellIs" dxfId="616" priority="136" stopIfTrue="1" operator="notEqual">
      <formula>1</formula>
    </cfRule>
    <cfRule type="cellIs" dxfId="615" priority="137" stopIfTrue="1" operator="equal">
      <formula>1</formula>
    </cfRule>
  </conditionalFormatting>
  <conditionalFormatting sqref="J11">
    <cfRule type="cellIs" dxfId="614" priority="11" stopIfTrue="1" operator="notEqual">
      <formula>1</formula>
    </cfRule>
    <cfRule type="cellIs" dxfId="613" priority="12" stopIfTrue="1" operator="equal">
      <formula>1</formula>
    </cfRule>
  </conditionalFormatting>
  <conditionalFormatting sqref="J19">
    <cfRule type="cellIs" dxfId="612" priority="9" stopIfTrue="1" operator="notEqual">
      <formula>1</formula>
    </cfRule>
    <cfRule type="cellIs" dxfId="611" priority="10" stopIfTrue="1" operator="equal">
      <formula>1</formula>
    </cfRule>
  </conditionalFormatting>
  <conditionalFormatting sqref="X10:X26">
    <cfRule type="expression" dxfId="610" priority="1662" stopIfTrue="1">
      <formula>#REF!=0</formula>
    </cfRule>
  </conditionalFormatting>
  <pageMargins left="0.7" right="0.7" top="0.75" bottom="0.75" header="0.3" footer="0.3"/>
  <pageSetup paperSize="9" scale="41" orientation="landscape" r:id="rId1"/>
  <colBreaks count="1" manualBreakCount="1">
    <brk id="33" max="1048575" man="1"/>
  </colBreaks>
  <ignoredErrors>
    <ignoredError sqref="T10:T26"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459049" r:id="rId4" name="Button 3945">
              <controlPr defaultSize="0" print="0" autoLine="0" autoPict="0" macro="[0]!ButtonOpenAll">
                <anchor moveWithCells="1" sizeWithCells="1">
                  <from>
                    <xdr:col>2</xdr:col>
                    <xdr:colOff>2800350</xdr:colOff>
                    <xdr:row>3</xdr:row>
                    <xdr:rowOff>104775</xdr:rowOff>
                  </from>
                  <to>
                    <xdr:col>2</xdr:col>
                    <xdr:colOff>3876675</xdr:colOff>
                    <xdr:row>5</xdr:row>
                    <xdr:rowOff>85725</xdr:rowOff>
                  </to>
                </anchor>
              </controlPr>
            </control>
          </mc:Choice>
        </mc:AlternateContent>
        <mc:AlternateContent xmlns:mc="http://schemas.openxmlformats.org/markup-compatibility/2006">
          <mc:Choice Requires="x14">
            <control shapeId="1627207" r:id="rId5" name="Button 4167">
              <controlPr defaultSize="0" print="0" autoLine="0" autoPict="0" macro="[0]!ButtonD4_CloseAll">
                <anchor moveWithCells="1" sizeWithCells="1">
                  <from>
                    <xdr:col>2</xdr:col>
                    <xdr:colOff>3981450</xdr:colOff>
                    <xdr:row>3</xdr:row>
                    <xdr:rowOff>85725</xdr:rowOff>
                  </from>
                  <to>
                    <xdr:col>5</xdr:col>
                    <xdr:colOff>38100</xdr:colOff>
                    <xdr:row>5</xdr:row>
                    <xdr:rowOff>76200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5" tint="-0.24988555558946501"/>
  </sheetPr>
  <dimension ref="A1:AN76"/>
  <sheetViews>
    <sheetView showGridLines="0" showRowColHeaders="0" zoomScale="70" zoomScaleNormal="70" workbookViewId="0">
      <pane ySplit="8" topLeftCell="A9" activePane="bottomLeft" state="frozen"/>
      <selection pane="bottomLeft" activeCell="AH44" sqref="AH44:AN44"/>
    </sheetView>
  </sheetViews>
  <sheetFormatPr defaultRowHeight="15" outlineLevelCol="1" x14ac:dyDescent="0.25"/>
  <cols>
    <col min="1" max="1" width="1.7109375" style="150" customWidth="1"/>
    <col min="2" max="2" width="5" style="150" customWidth="1"/>
    <col min="3" max="3" width="65.85546875" style="150" customWidth="1"/>
    <col min="4" max="4" width="2.5703125" style="150" customWidth="1" outlineLevel="1"/>
    <col min="5" max="5" width="5.7109375" style="150" customWidth="1" outlineLevel="1"/>
    <col min="6" max="6" width="2.5703125" style="150" customWidth="1" outlineLevel="1"/>
    <col min="7" max="7" width="6.140625" style="150" customWidth="1" outlineLevel="1"/>
    <col min="8" max="8" width="2.5703125" style="150" customWidth="1"/>
    <col min="9" max="9" width="5.28515625" style="150" hidden="1" customWidth="1"/>
    <col min="10" max="11" width="4.42578125" style="150" hidden="1" customWidth="1"/>
    <col min="12" max="13" width="4" style="150" customWidth="1"/>
    <col min="14" max="14" width="3.28515625" style="150" customWidth="1"/>
    <col min="15" max="15" width="4.42578125" style="150" customWidth="1"/>
    <col min="16" max="16" width="4.140625" style="150" customWidth="1"/>
    <col min="17" max="17" width="3.42578125" style="150" customWidth="1"/>
    <col min="18" max="18" width="3.7109375" style="150" customWidth="1"/>
    <col min="19" max="19" width="7.28515625" style="150" customWidth="1"/>
    <col min="20" max="20" width="13.28515625" style="150" customWidth="1"/>
    <col min="21" max="21" width="8.28515625" style="150" hidden="1" customWidth="1"/>
    <col min="22" max="22" width="6.7109375" style="150" hidden="1" customWidth="1"/>
    <col min="23" max="23" width="10.42578125" style="150" hidden="1" customWidth="1"/>
    <col min="24" max="24" width="9" style="150" hidden="1" customWidth="1"/>
    <col min="25" max="25" width="7.140625" style="150" customWidth="1"/>
    <col min="26" max="26" width="13.7109375" style="150" customWidth="1"/>
    <col min="27" max="27" width="19.28515625" style="150" customWidth="1"/>
    <col min="28" max="28" width="15.140625" style="150" customWidth="1"/>
    <col min="29" max="29" width="9.140625" style="150"/>
    <col min="30" max="30" width="51.7109375" style="150" customWidth="1"/>
    <col min="31" max="16384" width="9.140625" style="150"/>
  </cols>
  <sheetData>
    <row r="1" spans="1:40" ht="30" customHeight="1" x14ac:dyDescent="0.25">
      <c r="A1" s="332"/>
      <c r="B1" s="172"/>
      <c r="C1" s="369" t="s">
        <v>346</v>
      </c>
      <c r="D1" s="369"/>
      <c r="E1" s="369"/>
      <c r="F1" s="369"/>
      <c r="G1" s="369"/>
      <c r="H1" s="369"/>
      <c r="I1" s="369"/>
      <c r="J1" s="369"/>
      <c r="K1" s="369"/>
      <c r="L1" s="369"/>
      <c r="M1" s="369"/>
      <c r="N1" s="369"/>
      <c r="O1" s="369"/>
      <c r="P1" s="369"/>
      <c r="Q1" s="369"/>
      <c r="R1" s="369"/>
      <c r="S1" s="369"/>
      <c r="T1" s="369"/>
      <c r="U1" s="369"/>
      <c r="V1" s="369"/>
      <c r="W1" s="369"/>
      <c r="X1" s="172"/>
      <c r="Y1" s="172"/>
    </row>
    <row r="2" spans="1:40" x14ac:dyDescent="0.25">
      <c r="B2" s="173"/>
      <c r="C2" s="373" t="s">
        <v>1664</v>
      </c>
      <c r="D2" s="373"/>
      <c r="E2" s="373"/>
      <c r="F2" s="373"/>
      <c r="G2" s="373"/>
      <c r="H2" s="373"/>
      <c r="I2" s="373"/>
      <c r="J2" s="373"/>
      <c r="K2" s="373"/>
      <c r="L2" s="373"/>
      <c r="M2" s="373"/>
      <c r="N2" s="373"/>
      <c r="O2" s="373"/>
      <c r="P2" s="373"/>
      <c r="Q2" s="373"/>
      <c r="R2" s="373"/>
      <c r="S2" s="373"/>
      <c r="T2" s="373"/>
      <c r="U2" s="373"/>
      <c r="V2" s="373"/>
      <c r="W2" s="173"/>
      <c r="X2" s="173"/>
      <c r="Y2" s="173"/>
    </row>
    <row r="3" spans="1:40" x14ac:dyDescent="0.25">
      <c r="B3" s="173"/>
      <c r="C3" s="373" t="s">
        <v>1665</v>
      </c>
      <c r="D3" s="373"/>
      <c r="E3" s="373"/>
      <c r="F3" s="373"/>
      <c r="G3" s="373"/>
      <c r="H3" s="373"/>
      <c r="I3" s="373"/>
      <c r="J3" s="373"/>
      <c r="K3" s="373"/>
      <c r="L3" s="373"/>
      <c r="M3" s="373"/>
      <c r="N3" s="373"/>
      <c r="O3" s="373"/>
      <c r="P3" s="373"/>
      <c r="Q3" s="373"/>
      <c r="R3" s="373"/>
      <c r="S3" s="373"/>
      <c r="T3" s="373"/>
      <c r="U3" s="373"/>
      <c r="V3" s="373"/>
      <c r="W3" s="173"/>
      <c r="X3" s="173"/>
      <c r="Y3" s="173"/>
    </row>
    <row r="4" spans="1:40" x14ac:dyDescent="0.25">
      <c r="B4" s="173"/>
      <c r="C4" s="149"/>
      <c r="D4" s="149"/>
      <c r="E4" s="149"/>
      <c r="F4" s="149"/>
      <c r="G4" s="149"/>
      <c r="H4" s="149"/>
      <c r="I4" s="149"/>
      <c r="J4" s="149"/>
      <c r="K4" s="149"/>
      <c r="L4" s="149"/>
      <c r="M4" s="149"/>
      <c r="N4" s="149"/>
      <c r="O4" s="149"/>
      <c r="P4" s="149"/>
      <c r="Q4" s="149"/>
      <c r="R4" s="149"/>
      <c r="S4" s="149"/>
      <c r="T4" s="149"/>
      <c r="U4" s="149"/>
      <c r="V4" s="149"/>
      <c r="W4" s="149"/>
      <c r="X4" s="149"/>
      <c r="Y4" s="149"/>
    </row>
    <row r="5" spans="1:40" s="153" customFormat="1" ht="14.25" customHeight="1" x14ac:dyDescent="0.25">
      <c r="B5" s="174"/>
      <c r="C5" s="289"/>
      <c r="D5" s="289"/>
      <c r="E5" s="289"/>
      <c r="F5" s="289"/>
      <c r="G5" s="289"/>
      <c r="H5" s="289"/>
      <c r="I5" s="289"/>
      <c r="J5" s="289"/>
      <c r="K5" s="289"/>
      <c r="L5" s="372"/>
      <c r="M5" s="372"/>
      <c r="N5" s="372"/>
      <c r="O5" s="372"/>
      <c r="P5" s="372"/>
      <c r="Q5" s="372"/>
      <c r="R5" s="372"/>
      <c r="S5" s="372"/>
      <c r="T5" s="372"/>
      <c r="U5" s="372"/>
      <c r="V5" s="372"/>
      <c r="W5" s="372"/>
      <c r="X5" s="372"/>
      <c r="Y5" s="372"/>
      <c r="Z5" s="372"/>
      <c r="AA5" s="372"/>
      <c r="AB5" s="372"/>
      <c r="AC5" s="372"/>
      <c r="AD5" s="372"/>
    </row>
    <row r="6" spans="1:40" s="153" customFormat="1" x14ac:dyDescent="0.25">
      <c r="B6" s="154"/>
      <c r="C6" s="154"/>
      <c r="D6" s="154"/>
      <c r="E6" s="174"/>
      <c r="F6" s="174"/>
      <c r="G6" s="174"/>
      <c r="H6" s="174"/>
      <c r="I6" s="154"/>
      <c r="J6" s="174"/>
      <c r="K6" s="154"/>
      <c r="L6" s="334"/>
      <c r="M6" s="154"/>
      <c r="N6" s="154"/>
      <c r="O6" s="154"/>
      <c r="P6" s="154"/>
      <c r="Q6" s="154"/>
      <c r="R6" s="154"/>
      <c r="S6" s="154"/>
      <c r="T6" s="154"/>
      <c r="U6" s="154"/>
      <c r="V6" s="154"/>
      <c r="W6" s="154"/>
      <c r="X6" s="154"/>
      <c r="Y6" s="154"/>
    </row>
    <row r="7" spans="1:40" s="153" customFormat="1" ht="37.5" customHeight="1" x14ac:dyDescent="0.25">
      <c r="B7" s="168"/>
      <c r="C7" s="361" t="s">
        <v>347</v>
      </c>
      <c r="D7" s="325"/>
      <c r="E7" s="364" t="s">
        <v>348</v>
      </c>
      <c r="F7" s="326"/>
      <c r="G7" s="364" t="s">
        <v>349</v>
      </c>
      <c r="H7" s="155"/>
      <c r="I7" s="156"/>
      <c r="J7" s="367" t="s">
        <v>1667</v>
      </c>
      <c r="K7" s="368"/>
      <c r="L7" s="368"/>
      <c r="M7" s="368"/>
      <c r="N7" s="368"/>
      <c r="O7" s="368"/>
      <c r="P7" s="368"/>
      <c r="Q7" s="368"/>
      <c r="R7" s="368"/>
      <c r="S7" s="156"/>
      <c r="T7" s="365" t="s">
        <v>1666</v>
      </c>
      <c r="U7" s="366"/>
      <c r="V7" s="366"/>
      <c r="W7" s="157"/>
      <c r="X7" s="157"/>
      <c r="Y7" s="157"/>
      <c r="Z7" s="157"/>
      <c r="AH7" s="361" t="s">
        <v>350</v>
      </c>
      <c r="AI7" s="361"/>
      <c r="AJ7" s="361"/>
      <c r="AK7" s="361"/>
      <c r="AL7" s="361"/>
      <c r="AM7" s="361"/>
      <c r="AN7" s="361"/>
    </row>
    <row r="8" spans="1:40" s="153" customFormat="1" ht="80.25" customHeight="1" x14ac:dyDescent="0.25">
      <c r="B8" s="168"/>
      <c r="C8" s="361"/>
      <c r="D8" s="325"/>
      <c r="E8" s="364"/>
      <c r="F8" s="327"/>
      <c r="G8" s="364"/>
      <c r="H8" s="155"/>
      <c r="J8" s="159" t="s">
        <v>503</v>
      </c>
      <c r="K8" s="159" t="s">
        <v>504</v>
      </c>
      <c r="L8" s="179">
        <v>0</v>
      </c>
      <c r="M8" s="179">
        <v>0.2</v>
      </c>
      <c r="N8" s="179">
        <v>0.4</v>
      </c>
      <c r="O8" s="179">
        <v>0.6</v>
      </c>
      <c r="P8" s="179">
        <v>0.8</v>
      </c>
      <c r="Q8" s="179">
        <v>1</v>
      </c>
      <c r="R8" s="180" t="s">
        <v>351</v>
      </c>
      <c r="T8" s="161"/>
      <c r="U8" s="161" t="s">
        <v>505</v>
      </c>
      <c r="V8" s="160" t="s">
        <v>506</v>
      </c>
      <c r="W8" s="158"/>
      <c r="Y8" s="158"/>
      <c r="AH8" s="361"/>
      <c r="AI8" s="361"/>
      <c r="AJ8" s="361"/>
      <c r="AK8" s="361"/>
      <c r="AL8" s="361"/>
      <c r="AM8" s="361"/>
      <c r="AN8" s="361"/>
    </row>
    <row r="9" spans="1:40" ht="42" customHeight="1" x14ac:dyDescent="0.25">
      <c r="B9" s="288"/>
      <c r="D9" s="126"/>
      <c r="E9" s="126"/>
      <c r="F9" s="126"/>
      <c r="G9" s="126"/>
      <c r="H9" s="126"/>
      <c r="K9" s="32"/>
      <c r="L9" s="32"/>
      <c r="M9" s="32"/>
      <c r="N9" s="32"/>
      <c r="O9" s="32"/>
      <c r="P9" s="33"/>
      <c r="Q9" s="116"/>
      <c r="R9" s="117"/>
      <c r="T9" s="34"/>
      <c r="U9" s="34"/>
      <c r="V9" s="33"/>
      <c r="W9" s="150" t="s">
        <v>507</v>
      </c>
      <c r="X9" s="150" t="s">
        <v>508</v>
      </c>
      <c r="Z9" s="118" t="s">
        <v>352</v>
      </c>
    </row>
    <row r="10" spans="1:40" ht="49.5" customHeight="1" x14ac:dyDescent="0.25">
      <c r="B10" s="288">
        <v>1</v>
      </c>
      <c r="C10" s="141" t="s">
        <v>353</v>
      </c>
      <c r="D10" s="126"/>
      <c r="E10" s="270" t="s">
        <v>354</v>
      </c>
      <c r="F10" s="270"/>
      <c r="G10" s="270"/>
      <c r="H10" s="126"/>
      <c r="I10" s="152">
        <f>SUM(K10:K60)</f>
        <v>0</v>
      </c>
      <c r="J10" s="124">
        <f>SUM(L10:Q10)</f>
        <v>0</v>
      </c>
      <c r="K10" s="124">
        <f t="shared" ref="K10" si="0">SUM(L10:Q10)</f>
        <v>0</v>
      </c>
      <c r="L10" s="122"/>
      <c r="M10" s="122"/>
      <c r="N10" s="122"/>
      <c r="O10" s="122"/>
      <c r="P10" s="123"/>
      <c r="Q10" s="122"/>
      <c r="R10" s="123"/>
      <c r="T10" s="125" t="str">
        <f>IF(SUM(L10:Q10)=1,((L10*0)+(M10*20)+(N10*40)+(O10*60)+(P10*80)+(Q10*100)),"")</f>
        <v/>
      </c>
      <c r="U10" s="147" t="e">
        <f>1/$J$62</f>
        <v>#DIV/0!</v>
      </c>
      <c r="V10" s="127" t="e">
        <f t="shared" ref="V10" si="1">1/$K$62</f>
        <v>#DIV/0!</v>
      </c>
      <c r="W10" s="139" t="e">
        <f>IF(R10=1,0,T10*U10)</f>
        <v>#VALUE!</v>
      </c>
      <c r="X10" s="35" t="e">
        <f t="shared" ref="X10" si="2">IF(R10=1,0,T10*V10)</f>
        <v>#VALUE!</v>
      </c>
      <c r="Z10" s="360"/>
      <c r="AA10" s="360"/>
    </row>
    <row r="11" spans="1:40" ht="50.25" customHeight="1" x14ac:dyDescent="0.25">
      <c r="B11" s="288" t="s">
        <v>355</v>
      </c>
      <c r="C11" s="145" t="s">
        <v>356</v>
      </c>
      <c r="D11" s="126"/>
      <c r="E11" s="270" t="s">
        <v>357</v>
      </c>
      <c r="F11" s="270"/>
      <c r="G11" s="270"/>
      <c r="H11" s="126"/>
      <c r="I11" s="152"/>
      <c r="J11" s="152"/>
      <c r="K11" s="124">
        <f t="shared" ref="K11" si="3">SUM(L11:Q11)</f>
        <v>0</v>
      </c>
      <c r="L11" s="122"/>
      <c r="M11" s="122"/>
      <c r="N11" s="122"/>
      <c r="O11" s="122"/>
      <c r="P11" s="123"/>
      <c r="Q11" s="122"/>
      <c r="R11" s="123"/>
      <c r="T11" s="125" t="str">
        <f t="shared" ref="T11" si="4">IF(SUM(L11:Q11)=1,((L11*0)+(M11*20)+(N11*40)+(O11*60)+(P11*80)+(Q11*100)),"")</f>
        <v/>
      </c>
      <c r="U11" s="147"/>
      <c r="V11" s="127" t="e">
        <f t="shared" ref="V11" si="5">1/$K$62</f>
        <v>#DIV/0!</v>
      </c>
      <c r="W11" s="139"/>
      <c r="X11" s="35" t="e">
        <f t="shared" ref="X11" si="6">IF(R11=1,0,T11*V11)</f>
        <v>#VALUE!</v>
      </c>
      <c r="Z11" s="360"/>
      <c r="AA11" s="360"/>
      <c r="AH11" s="363" t="s">
        <v>1600</v>
      </c>
      <c r="AI11" s="363"/>
      <c r="AJ11" s="363"/>
      <c r="AK11" s="363"/>
      <c r="AL11" s="363"/>
      <c r="AM11" s="363"/>
      <c r="AN11" s="363"/>
    </row>
    <row r="12" spans="1:40" ht="49.5" customHeight="1" x14ac:dyDescent="0.25">
      <c r="B12" s="288">
        <v>2</v>
      </c>
      <c r="C12" s="141" t="s">
        <v>358</v>
      </c>
      <c r="D12" s="176"/>
      <c r="E12" s="264" t="s">
        <v>359</v>
      </c>
      <c r="F12" s="266"/>
      <c r="G12" s="265" t="s">
        <v>360</v>
      </c>
      <c r="H12" s="115"/>
      <c r="I12" s="152"/>
      <c r="J12" s="124">
        <f>SUM(L12:Q12)</f>
        <v>0</v>
      </c>
      <c r="K12" s="124">
        <f t="shared" ref="K12:K50" si="7">SUM(L12:Q12)</f>
        <v>0</v>
      </c>
      <c r="L12" s="122"/>
      <c r="M12" s="122"/>
      <c r="N12" s="122"/>
      <c r="O12" s="122"/>
      <c r="P12" s="123"/>
      <c r="Q12" s="122"/>
      <c r="R12" s="123"/>
      <c r="T12" s="125" t="str">
        <f t="shared" ref="T12" si="8">IF(SUM(L12:Q12)=1,((L12*0)+(M12*20)+(N12*40)+(O12*60)+(P12*80)+(Q12*100)),"")</f>
        <v/>
      </c>
      <c r="U12" s="147" t="e">
        <f>1/$J$62</f>
        <v>#DIV/0!</v>
      </c>
      <c r="V12" s="127" t="e">
        <f t="shared" ref="V12:V41" si="9">1/$K$62</f>
        <v>#DIV/0!</v>
      </c>
      <c r="W12" s="186" t="e">
        <f>IF(R12=1,0,T12*U12)</f>
        <v>#VALUE!</v>
      </c>
      <c r="X12" s="35" t="e">
        <f t="shared" ref="X12:X50" si="10">IF(R12=1,0,T12*V12)</f>
        <v>#VALUE!</v>
      </c>
      <c r="Z12" s="360"/>
      <c r="AA12" s="360"/>
      <c r="AH12" s="362" t="s">
        <v>1601</v>
      </c>
      <c r="AI12" s="362"/>
      <c r="AJ12" s="362"/>
      <c r="AK12" s="362"/>
      <c r="AL12" s="362"/>
      <c r="AM12" s="362"/>
      <c r="AN12" s="362"/>
    </row>
    <row r="13" spans="1:40" ht="51" customHeight="1" x14ac:dyDescent="0.25">
      <c r="B13" s="288" t="s">
        <v>361</v>
      </c>
      <c r="C13" s="145" t="s">
        <v>362</v>
      </c>
      <c r="D13" s="176"/>
      <c r="E13" s="264" t="s">
        <v>363</v>
      </c>
      <c r="F13" s="266"/>
      <c r="G13" s="266"/>
      <c r="H13" s="115"/>
      <c r="I13" s="152"/>
      <c r="J13" s="152"/>
      <c r="K13" s="124">
        <f t="shared" si="7"/>
        <v>0</v>
      </c>
      <c r="L13" s="122"/>
      <c r="M13" s="122"/>
      <c r="N13" s="122"/>
      <c r="O13" s="122"/>
      <c r="P13" s="123"/>
      <c r="Q13" s="122"/>
      <c r="R13" s="123"/>
      <c r="T13" s="125" t="str">
        <f t="shared" ref="T13:T50" si="11">IF(SUM(L13:Q13)=1,((L13*0)+(M13*20)+(N13*40)+(O13*60)+(P13*80)+(Q13*100)),"")</f>
        <v/>
      </c>
      <c r="U13" s="147"/>
      <c r="V13" s="127" t="e">
        <f t="shared" si="9"/>
        <v>#DIV/0!</v>
      </c>
      <c r="W13" s="139"/>
      <c r="X13" s="35" t="e">
        <f t="shared" si="10"/>
        <v>#VALUE!</v>
      </c>
      <c r="Z13" s="360"/>
      <c r="AA13" s="360"/>
      <c r="AH13" s="363" t="s">
        <v>1602</v>
      </c>
      <c r="AI13" s="363"/>
      <c r="AJ13" s="363"/>
      <c r="AK13" s="363"/>
      <c r="AL13" s="363"/>
      <c r="AM13" s="363"/>
      <c r="AN13" s="363"/>
    </row>
    <row r="14" spans="1:40" ht="55.5" customHeight="1" x14ac:dyDescent="0.25">
      <c r="B14" s="288">
        <v>3</v>
      </c>
      <c r="C14" s="141" t="s">
        <v>364</v>
      </c>
      <c r="D14" s="176"/>
      <c r="E14" s="266" t="s">
        <v>365</v>
      </c>
      <c r="F14" s="266"/>
      <c r="G14" s="265" t="s">
        <v>366</v>
      </c>
      <c r="H14" s="115"/>
      <c r="I14" s="152"/>
      <c r="J14" s="124">
        <f>SUM(L14:Q14)</f>
        <v>0</v>
      </c>
      <c r="K14" s="124">
        <f t="shared" si="7"/>
        <v>0</v>
      </c>
      <c r="L14" s="122"/>
      <c r="M14" s="122"/>
      <c r="N14" s="122"/>
      <c r="O14" s="122"/>
      <c r="P14" s="123"/>
      <c r="Q14" s="122"/>
      <c r="R14" s="123"/>
      <c r="T14" s="125" t="str">
        <f t="shared" si="11"/>
        <v/>
      </c>
      <c r="U14" s="147" t="e">
        <f>1/$J$62</f>
        <v>#DIV/0!</v>
      </c>
      <c r="V14" s="127" t="e">
        <f t="shared" si="9"/>
        <v>#DIV/0!</v>
      </c>
      <c r="W14" s="186" t="e">
        <f>IF(R14=1,0,T14*U14)</f>
        <v>#VALUE!</v>
      </c>
      <c r="X14" s="35" t="e">
        <f t="shared" si="10"/>
        <v>#VALUE!</v>
      </c>
      <c r="Z14" s="360"/>
      <c r="AA14" s="360"/>
      <c r="AH14" s="363" t="s">
        <v>1603</v>
      </c>
      <c r="AI14" s="363"/>
      <c r="AJ14" s="363"/>
      <c r="AK14" s="363"/>
      <c r="AL14" s="363"/>
      <c r="AM14" s="363"/>
      <c r="AN14" s="363"/>
    </row>
    <row r="15" spans="1:40" ht="51.75" customHeight="1" x14ac:dyDescent="0.25">
      <c r="B15" s="288" t="s">
        <v>367</v>
      </c>
      <c r="C15" s="146" t="s">
        <v>368</v>
      </c>
      <c r="D15" s="177"/>
      <c r="E15" s="264" t="s">
        <v>369</v>
      </c>
      <c r="F15" s="266"/>
      <c r="G15" s="266"/>
      <c r="H15" s="120"/>
      <c r="I15" s="152"/>
      <c r="J15" s="152"/>
      <c r="K15" s="124">
        <f t="shared" si="7"/>
        <v>0</v>
      </c>
      <c r="L15" s="122"/>
      <c r="M15" s="122"/>
      <c r="N15" s="122"/>
      <c r="O15" s="122"/>
      <c r="P15" s="123"/>
      <c r="Q15" s="122"/>
      <c r="R15" s="123"/>
      <c r="T15" s="125" t="str">
        <f t="shared" si="11"/>
        <v/>
      </c>
      <c r="U15" s="147"/>
      <c r="V15" s="127" t="e">
        <f t="shared" si="9"/>
        <v>#DIV/0!</v>
      </c>
      <c r="W15" s="139"/>
      <c r="X15" s="35" t="e">
        <f t="shared" si="10"/>
        <v>#VALUE!</v>
      </c>
      <c r="Z15" s="360"/>
      <c r="AA15" s="360"/>
      <c r="AH15" s="363" t="s">
        <v>1604</v>
      </c>
      <c r="AI15" s="363"/>
      <c r="AJ15" s="363"/>
      <c r="AK15" s="363"/>
      <c r="AL15" s="363"/>
      <c r="AM15" s="363"/>
      <c r="AN15" s="363"/>
    </row>
    <row r="16" spans="1:40" ht="60" customHeight="1" x14ac:dyDescent="0.25">
      <c r="B16" s="288">
        <v>4</v>
      </c>
      <c r="C16" s="141" t="s">
        <v>370</v>
      </c>
      <c r="D16" s="119"/>
      <c r="E16" s="270" t="s">
        <v>371</v>
      </c>
      <c r="F16" s="266"/>
      <c r="G16" s="265" t="s">
        <v>372</v>
      </c>
      <c r="H16" s="119"/>
      <c r="I16" s="152"/>
      <c r="J16" s="124">
        <f>SUM(L16:Q16)</f>
        <v>0</v>
      </c>
      <c r="K16" s="124">
        <f t="shared" si="7"/>
        <v>0</v>
      </c>
      <c r="L16" s="122"/>
      <c r="M16" s="122"/>
      <c r="N16" s="122"/>
      <c r="O16" s="122"/>
      <c r="P16" s="123"/>
      <c r="Q16" s="122"/>
      <c r="R16" s="123"/>
      <c r="T16" s="125" t="str">
        <f t="shared" si="11"/>
        <v/>
      </c>
      <c r="U16" s="147" t="e">
        <f>1/$J$62</f>
        <v>#DIV/0!</v>
      </c>
      <c r="V16" s="127" t="e">
        <f t="shared" si="9"/>
        <v>#DIV/0!</v>
      </c>
      <c r="W16" s="139" t="e">
        <f>IF(R16=1,0,T16*U16)</f>
        <v>#VALUE!</v>
      </c>
      <c r="X16" s="35" t="e">
        <f t="shared" si="10"/>
        <v>#VALUE!</v>
      </c>
      <c r="Z16" s="360"/>
      <c r="AA16" s="360"/>
      <c r="AH16" s="363" t="s">
        <v>1605</v>
      </c>
      <c r="AI16" s="363"/>
      <c r="AJ16" s="363"/>
      <c r="AK16" s="363"/>
      <c r="AL16" s="363"/>
      <c r="AM16" s="363"/>
      <c r="AN16" s="363"/>
    </row>
    <row r="17" spans="2:40" ht="69.75" customHeight="1" x14ac:dyDescent="0.25">
      <c r="B17" s="288">
        <v>5</v>
      </c>
      <c r="C17" s="141" t="s">
        <v>373</v>
      </c>
      <c r="D17" s="126"/>
      <c r="E17" s="270" t="s">
        <v>374</v>
      </c>
      <c r="F17" s="270"/>
      <c r="G17" s="270"/>
      <c r="H17" s="126"/>
      <c r="I17" s="152"/>
      <c r="J17" s="124">
        <f>SUM(L17:Q17)</f>
        <v>0</v>
      </c>
      <c r="K17" s="124">
        <f t="shared" si="7"/>
        <v>0</v>
      </c>
      <c r="L17" s="122"/>
      <c r="M17" s="122"/>
      <c r="N17" s="122"/>
      <c r="O17" s="122"/>
      <c r="P17" s="123"/>
      <c r="Q17" s="122"/>
      <c r="R17" s="123"/>
      <c r="T17" s="125" t="str">
        <f t="shared" si="11"/>
        <v/>
      </c>
      <c r="U17" s="147" t="e">
        <f>1/$J$62</f>
        <v>#DIV/0!</v>
      </c>
      <c r="V17" s="127" t="e">
        <f t="shared" si="9"/>
        <v>#DIV/0!</v>
      </c>
      <c r="W17" s="139" t="e">
        <f>IF(R17=1,0,T17*U17)</f>
        <v>#VALUE!</v>
      </c>
      <c r="X17" s="35" t="e">
        <f t="shared" si="10"/>
        <v>#VALUE!</v>
      </c>
      <c r="Z17" s="360"/>
      <c r="AA17" s="360"/>
      <c r="AH17" s="363" t="s">
        <v>1606</v>
      </c>
      <c r="AI17" s="363"/>
      <c r="AJ17" s="363"/>
      <c r="AK17" s="363"/>
      <c r="AL17" s="363"/>
      <c r="AM17" s="363"/>
      <c r="AN17" s="363"/>
    </row>
    <row r="18" spans="2:40" ht="59.25" customHeight="1" x14ac:dyDescent="0.25">
      <c r="B18" s="288" t="s">
        <v>375</v>
      </c>
      <c r="C18" s="142" t="s">
        <v>376</v>
      </c>
      <c r="D18" s="115"/>
      <c r="E18" s="270" t="s">
        <v>377</v>
      </c>
      <c r="F18" s="271"/>
      <c r="G18" s="273"/>
      <c r="H18" s="115"/>
      <c r="I18" s="152"/>
      <c r="J18" s="152"/>
      <c r="K18" s="124">
        <f t="shared" si="7"/>
        <v>0</v>
      </c>
      <c r="L18" s="122"/>
      <c r="M18" s="122"/>
      <c r="N18" s="122"/>
      <c r="O18" s="122"/>
      <c r="P18" s="123"/>
      <c r="Q18" s="122"/>
      <c r="R18" s="123"/>
      <c r="T18" s="125" t="str">
        <f t="shared" si="11"/>
        <v/>
      </c>
      <c r="U18" s="147"/>
      <c r="V18" s="127" t="e">
        <f t="shared" si="9"/>
        <v>#DIV/0!</v>
      </c>
      <c r="W18" s="139"/>
      <c r="X18" s="35" t="e">
        <f t="shared" si="10"/>
        <v>#VALUE!</v>
      </c>
      <c r="Z18" s="360"/>
      <c r="AA18" s="360"/>
      <c r="AH18" s="363" t="s">
        <v>1607</v>
      </c>
      <c r="AI18" s="363"/>
      <c r="AJ18" s="363"/>
      <c r="AK18" s="363"/>
      <c r="AL18" s="363"/>
      <c r="AM18" s="363"/>
      <c r="AN18" s="363"/>
    </row>
    <row r="19" spans="2:40" ht="61.5" customHeight="1" x14ac:dyDescent="0.25">
      <c r="B19" s="288" t="s">
        <v>378</v>
      </c>
      <c r="C19" s="143" t="s">
        <v>379</v>
      </c>
      <c r="D19" s="115"/>
      <c r="E19" s="270" t="s">
        <v>380</v>
      </c>
      <c r="F19" s="271"/>
      <c r="G19" s="273"/>
      <c r="H19" s="115"/>
      <c r="I19" s="152"/>
      <c r="J19" s="152"/>
      <c r="K19" s="124">
        <f t="shared" si="7"/>
        <v>0</v>
      </c>
      <c r="L19" s="122"/>
      <c r="M19" s="122"/>
      <c r="N19" s="122"/>
      <c r="O19" s="122"/>
      <c r="P19" s="123"/>
      <c r="Q19" s="122"/>
      <c r="R19" s="123"/>
      <c r="T19" s="125" t="str">
        <f t="shared" si="11"/>
        <v/>
      </c>
      <c r="U19" s="147"/>
      <c r="V19" s="127" t="e">
        <f t="shared" si="9"/>
        <v>#DIV/0!</v>
      </c>
      <c r="W19" s="139"/>
      <c r="X19" s="35" t="e">
        <f t="shared" si="10"/>
        <v>#VALUE!</v>
      </c>
      <c r="Z19" s="360"/>
      <c r="AA19" s="360"/>
      <c r="AH19" s="363" t="s">
        <v>1608</v>
      </c>
      <c r="AI19" s="363"/>
      <c r="AJ19" s="363"/>
      <c r="AK19" s="363"/>
      <c r="AL19" s="363"/>
      <c r="AM19" s="363"/>
      <c r="AN19" s="363"/>
    </row>
    <row r="20" spans="2:40" ht="54" customHeight="1" x14ac:dyDescent="0.25">
      <c r="B20" s="288" t="s">
        <v>381</v>
      </c>
      <c r="C20" s="143" t="s">
        <v>382</v>
      </c>
      <c r="D20" s="115"/>
      <c r="E20" s="270" t="s">
        <v>383</v>
      </c>
      <c r="F20" s="271"/>
      <c r="G20" s="265" t="s">
        <v>384</v>
      </c>
      <c r="H20" s="115"/>
      <c r="I20" s="152"/>
      <c r="J20" s="152"/>
      <c r="K20" s="124">
        <f t="shared" si="7"/>
        <v>0</v>
      </c>
      <c r="L20" s="122"/>
      <c r="M20" s="122"/>
      <c r="N20" s="122"/>
      <c r="O20" s="122"/>
      <c r="P20" s="123"/>
      <c r="Q20" s="122"/>
      <c r="R20" s="123"/>
      <c r="T20" s="125" t="str">
        <f t="shared" si="11"/>
        <v/>
      </c>
      <c r="U20" s="147"/>
      <c r="V20" s="127" t="e">
        <f t="shared" si="9"/>
        <v>#DIV/0!</v>
      </c>
      <c r="W20" s="139"/>
      <c r="X20" s="35" t="e">
        <f t="shared" si="10"/>
        <v>#VALUE!</v>
      </c>
      <c r="Z20" s="360"/>
      <c r="AA20" s="360"/>
      <c r="AH20" s="363" t="s">
        <v>1609</v>
      </c>
      <c r="AI20" s="363"/>
      <c r="AJ20" s="363"/>
      <c r="AK20" s="363"/>
      <c r="AL20" s="363"/>
      <c r="AM20" s="363"/>
      <c r="AN20" s="363"/>
    </row>
    <row r="21" spans="2:40" ht="122.25" customHeight="1" x14ac:dyDescent="0.25">
      <c r="B21" s="288" t="s">
        <v>385</v>
      </c>
      <c r="C21" s="143" t="s">
        <v>386</v>
      </c>
      <c r="D21" s="115"/>
      <c r="E21" s="270" t="s">
        <v>387</v>
      </c>
      <c r="F21" s="271"/>
      <c r="G21" s="273"/>
      <c r="H21" s="115"/>
      <c r="I21" s="152"/>
      <c r="J21" s="152"/>
      <c r="K21" s="124">
        <f t="shared" si="7"/>
        <v>0</v>
      </c>
      <c r="L21" s="122"/>
      <c r="M21" s="122"/>
      <c r="N21" s="122"/>
      <c r="O21" s="122"/>
      <c r="P21" s="123"/>
      <c r="Q21" s="122"/>
      <c r="R21" s="123"/>
      <c r="T21" s="125" t="str">
        <f t="shared" si="11"/>
        <v/>
      </c>
      <c r="U21" s="147"/>
      <c r="V21" s="127" t="e">
        <f t="shared" si="9"/>
        <v>#DIV/0!</v>
      </c>
      <c r="W21" s="139"/>
      <c r="X21" s="35" t="e">
        <f t="shared" si="10"/>
        <v>#VALUE!</v>
      </c>
      <c r="Z21" s="360"/>
      <c r="AA21" s="360"/>
      <c r="AH21" s="363" t="s">
        <v>1610</v>
      </c>
      <c r="AI21" s="363"/>
      <c r="AJ21" s="363"/>
      <c r="AK21" s="363"/>
      <c r="AL21" s="363"/>
      <c r="AM21" s="363"/>
      <c r="AN21" s="363"/>
    </row>
    <row r="22" spans="2:40" ht="60.75" customHeight="1" x14ac:dyDescent="0.25">
      <c r="B22" s="288" t="s">
        <v>388</v>
      </c>
      <c r="C22" s="143" t="s">
        <v>389</v>
      </c>
      <c r="D22" s="115"/>
      <c r="E22" s="270" t="s">
        <v>390</v>
      </c>
      <c r="F22" s="271"/>
      <c r="G22" s="265" t="s">
        <v>391</v>
      </c>
      <c r="H22" s="115"/>
      <c r="I22" s="152"/>
      <c r="J22" s="152"/>
      <c r="K22" s="124">
        <f t="shared" si="7"/>
        <v>0</v>
      </c>
      <c r="L22" s="122"/>
      <c r="M22" s="122"/>
      <c r="N22" s="122"/>
      <c r="O22" s="122"/>
      <c r="P22" s="123"/>
      <c r="Q22" s="122"/>
      <c r="R22" s="123"/>
      <c r="T22" s="125" t="str">
        <f t="shared" si="11"/>
        <v/>
      </c>
      <c r="U22" s="147"/>
      <c r="V22" s="127" t="e">
        <f t="shared" si="9"/>
        <v>#DIV/0!</v>
      </c>
      <c r="W22" s="139"/>
      <c r="X22" s="35" t="e">
        <f t="shared" si="10"/>
        <v>#VALUE!</v>
      </c>
      <c r="Z22" s="360"/>
      <c r="AA22" s="360"/>
      <c r="AH22" s="332"/>
      <c r="AI22" s="332"/>
      <c r="AJ22" s="332"/>
      <c r="AK22" s="332"/>
      <c r="AL22" s="332"/>
      <c r="AM22" s="332"/>
      <c r="AN22" s="332"/>
    </row>
    <row r="23" spans="2:40" ht="57.75" customHeight="1" x14ac:dyDescent="0.25">
      <c r="B23" s="288" t="s">
        <v>392</v>
      </c>
      <c r="C23" s="143" t="s">
        <v>393</v>
      </c>
      <c r="D23" s="126"/>
      <c r="E23" s="270" t="s">
        <v>394</v>
      </c>
      <c r="F23" s="270"/>
      <c r="G23" s="270"/>
      <c r="H23" s="126"/>
      <c r="I23" s="152"/>
      <c r="J23" s="152"/>
      <c r="K23" s="124">
        <f t="shared" si="7"/>
        <v>0</v>
      </c>
      <c r="L23" s="122"/>
      <c r="M23" s="122"/>
      <c r="N23" s="122"/>
      <c r="O23" s="122"/>
      <c r="P23" s="123"/>
      <c r="Q23" s="122"/>
      <c r="R23" s="123"/>
      <c r="T23" s="125" t="str">
        <f t="shared" si="11"/>
        <v/>
      </c>
      <c r="U23" s="147"/>
      <c r="V23" s="127" t="e">
        <f t="shared" si="9"/>
        <v>#DIV/0!</v>
      </c>
      <c r="W23" s="139"/>
      <c r="X23" s="35" t="e">
        <f t="shared" si="10"/>
        <v>#VALUE!</v>
      </c>
      <c r="Z23" s="360"/>
      <c r="AA23" s="360"/>
      <c r="AH23" s="363" t="s">
        <v>1611</v>
      </c>
      <c r="AI23" s="363"/>
      <c r="AJ23" s="363"/>
      <c r="AK23" s="363"/>
      <c r="AL23" s="363"/>
      <c r="AM23" s="363"/>
      <c r="AN23" s="363"/>
    </row>
    <row r="24" spans="2:40" ht="62.25" customHeight="1" x14ac:dyDescent="0.25">
      <c r="B24" s="288" t="s">
        <v>395</v>
      </c>
      <c r="C24" s="144" t="s">
        <v>396</v>
      </c>
      <c r="D24" s="126"/>
      <c r="E24" s="270" t="s">
        <v>397</v>
      </c>
      <c r="F24" s="270"/>
      <c r="G24" s="265" t="s">
        <v>398</v>
      </c>
      <c r="H24" s="126"/>
      <c r="I24" s="152"/>
      <c r="J24" s="152"/>
      <c r="K24" s="124">
        <f t="shared" si="7"/>
        <v>0</v>
      </c>
      <c r="L24" s="122"/>
      <c r="M24" s="122"/>
      <c r="N24" s="122"/>
      <c r="O24" s="122"/>
      <c r="P24" s="123"/>
      <c r="Q24" s="122"/>
      <c r="R24" s="123"/>
      <c r="T24" s="125" t="str">
        <f t="shared" si="11"/>
        <v/>
      </c>
      <c r="U24" s="147"/>
      <c r="V24" s="127" t="e">
        <f t="shared" si="9"/>
        <v>#DIV/0!</v>
      </c>
      <c r="W24" s="139"/>
      <c r="X24" s="35" t="e">
        <f t="shared" si="10"/>
        <v>#VALUE!</v>
      </c>
      <c r="Z24" s="360"/>
      <c r="AA24" s="360"/>
      <c r="AH24" s="363" t="s">
        <v>1612</v>
      </c>
      <c r="AI24" s="363"/>
      <c r="AJ24" s="363"/>
      <c r="AK24" s="363"/>
      <c r="AL24" s="363"/>
      <c r="AM24" s="363"/>
      <c r="AN24" s="363"/>
    </row>
    <row r="25" spans="2:40" ht="55.5" customHeight="1" x14ac:dyDescent="0.25">
      <c r="B25" s="288">
        <v>6</v>
      </c>
      <c r="C25" s="141" t="s">
        <v>399</v>
      </c>
      <c r="D25" s="115"/>
      <c r="E25" s="270" t="s">
        <v>400</v>
      </c>
      <c r="F25" s="271"/>
      <c r="G25" s="273"/>
      <c r="H25" s="115"/>
      <c r="I25" s="152"/>
      <c r="J25" s="124">
        <f>SUM(L25:Q25)</f>
        <v>0</v>
      </c>
      <c r="K25" s="124">
        <f t="shared" si="7"/>
        <v>0</v>
      </c>
      <c r="L25" s="122"/>
      <c r="M25" s="122"/>
      <c r="N25" s="122"/>
      <c r="O25" s="122"/>
      <c r="P25" s="123"/>
      <c r="Q25" s="122"/>
      <c r="R25" s="123"/>
      <c r="T25" s="125" t="str">
        <f t="shared" si="11"/>
        <v/>
      </c>
      <c r="U25" s="147" t="e">
        <f>1/$J$62</f>
        <v>#DIV/0!</v>
      </c>
      <c r="V25" s="127" t="e">
        <f t="shared" si="9"/>
        <v>#DIV/0!</v>
      </c>
      <c r="W25" s="139" t="e">
        <f>IF(R25=1,0,T25*U25)</f>
        <v>#VALUE!</v>
      </c>
      <c r="X25" s="35" t="e">
        <f t="shared" si="10"/>
        <v>#VALUE!</v>
      </c>
      <c r="Z25" s="360"/>
      <c r="AA25" s="360"/>
      <c r="AH25" s="363" t="s">
        <v>1613</v>
      </c>
      <c r="AI25" s="363"/>
      <c r="AJ25" s="363"/>
      <c r="AK25" s="363"/>
      <c r="AL25" s="363"/>
      <c r="AM25" s="363"/>
      <c r="AN25" s="363"/>
    </row>
    <row r="26" spans="2:40" ht="54.75" customHeight="1" x14ac:dyDescent="0.25">
      <c r="B26" s="288">
        <v>7</v>
      </c>
      <c r="C26" s="141" t="s">
        <v>401</v>
      </c>
      <c r="D26" s="115"/>
      <c r="E26" s="270" t="s">
        <v>402</v>
      </c>
      <c r="F26" s="271"/>
      <c r="G26" s="273"/>
      <c r="H26" s="115"/>
      <c r="I26" s="152"/>
      <c r="J26" s="124">
        <f>SUM(L26:Q26)</f>
        <v>0</v>
      </c>
      <c r="K26" s="124">
        <f t="shared" si="7"/>
        <v>0</v>
      </c>
      <c r="L26" s="122"/>
      <c r="M26" s="122"/>
      <c r="N26" s="122"/>
      <c r="O26" s="122"/>
      <c r="P26" s="123"/>
      <c r="Q26" s="122"/>
      <c r="R26" s="123"/>
      <c r="T26" s="125" t="str">
        <f t="shared" si="11"/>
        <v/>
      </c>
      <c r="U26" s="147" t="e">
        <f>1/$J$62</f>
        <v>#DIV/0!</v>
      </c>
      <c r="V26" s="127" t="e">
        <f t="shared" si="9"/>
        <v>#DIV/0!</v>
      </c>
      <c r="W26" s="139" t="e">
        <f>IF(R26=1,0,T26*U26)</f>
        <v>#VALUE!</v>
      </c>
      <c r="X26" s="35" t="e">
        <f t="shared" si="10"/>
        <v>#VALUE!</v>
      </c>
      <c r="Z26" s="360"/>
      <c r="AA26" s="360"/>
      <c r="AH26" s="363" t="s">
        <v>1614</v>
      </c>
      <c r="AI26" s="363"/>
      <c r="AJ26" s="363"/>
      <c r="AK26" s="363"/>
      <c r="AL26" s="363"/>
      <c r="AM26" s="363"/>
      <c r="AN26" s="363"/>
    </row>
    <row r="27" spans="2:40" ht="93" customHeight="1" x14ac:dyDescent="0.25">
      <c r="B27" s="288" t="s">
        <v>403</v>
      </c>
      <c r="C27" s="142" t="s">
        <v>404</v>
      </c>
      <c r="D27" s="119"/>
      <c r="E27" s="266" t="s">
        <v>405</v>
      </c>
      <c r="F27" s="266"/>
      <c r="G27" s="266"/>
      <c r="H27" s="119"/>
      <c r="I27" s="152"/>
      <c r="J27" s="152"/>
      <c r="K27" s="124">
        <f t="shared" si="7"/>
        <v>0</v>
      </c>
      <c r="L27" s="122"/>
      <c r="M27" s="122"/>
      <c r="N27" s="122"/>
      <c r="O27" s="122"/>
      <c r="P27" s="123"/>
      <c r="Q27" s="122"/>
      <c r="R27" s="123"/>
      <c r="T27" s="125" t="str">
        <f t="shared" si="11"/>
        <v/>
      </c>
      <c r="U27" s="147"/>
      <c r="V27" s="127" t="e">
        <f t="shared" si="9"/>
        <v>#DIV/0!</v>
      </c>
      <c r="W27" s="139"/>
      <c r="X27" s="35" t="e">
        <f t="shared" si="10"/>
        <v>#VALUE!</v>
      </c>
      <c r="Z27" s="360"/>
      <c r="AA27" s="360"/>
      <c r="AH27" s="363" t="s">
        <v>1615</v>
      </c>
      <c r="AI27" s="363"/>
      <c r="AJ27" s="363"/>
      <c r="AK27" s="363"/>
      <c r="AL27" s="363"/>
      <c r="AM27" s="363"/>
      <c r="AN27" s="363"/>
    </row>
    <row r="28" spans="2:40" ht="55.5" customHeight="1" x14ac:dyDescent="0.25">
      <c r="B28" s="288" t="s">
        <v>406</v>
      </c>
      <c r="C28" s="143" t="s">
        <v>407</v>
      </c>
      <c r="D28" s="115"/>
      <c r="E28" s="266" t="s">
        <v>408</v>
      </c>
      <c r="F28" s="271"/>
      <c r="G28" s="265" t="s">
        <v>409</v>
      </c>
      <c r="H28" s="115"/>
      <c r="I28" s="152"/>
      <c r="J28" s="152"/>
      <c r="K28" s="124">
        <f t="shared" si="7"/>
        <v>0</v>
      </c>
      <c r="L28" s="122"/>
      <c r="M28" s="122"/>
      <c r="N28" s="122"/>
      <c r="O28" s="122"/>
      <c r="P28" s="123"/>
      <c r="Q28" s="122"/>
      <c r="R28" s="123"/>
      <c r="T28" s="125" t="str">
        <f t="shared" si="11"/>
        <v/>
      </c>
      <c r="U28" s="147"/>
      <c r="V28" s="127" t="e">
        <f t="shared" si="9"/>
        <v>#DIV/0!</v>
      </c>
      <c r="W28" s="139"/>
      <c r="X28" s="35" t="e">
        <f t="shared" si="10"/>
        <v>#VALUE!</v>
      </c>
      <c r="Z28" s="360"/>
      <c r="AA28" s="360"/>
      <c r="AH28" s="362" t="s">
        <v>1616</v>
      </c>
      <c r="AI28" s="362"/>
      <c r="AJ28" s="362"/>
      <c r="AK28" s="362"/>
      <c r="AL28" s="362"/>
      <c r="AM28" s="362"/>
      <c r="AN28" s="362"/>
    </row>
    <row r="29" spans="2:40" ht="53.25" customHeight="1" x14ac:dyDescent="0.25">
      <c r="B29" s="288" t="s">
        <v>410</v>
      </c>
      <c r="C29" s="143" t="s">
        <v>411</v>
      </c>
      <c r="D29" s="115"/>
      <c r="E29" s="271" t="s">
        <v>412</v>
      </c>
      <c r="F29" s="271"/>
      <c r="G29" s="265" t="s">
        <v>413</v>
      </c>
      <c r="H29" s="115"/>
      <c r="I29" s="152"/>
      <c r="J29" s="152"/>
      <c r="K29" s="124">
        <f t="shared" si="7"/>
        <v>0</v>
      </c>
      <c r="L29" s="122"/>
      <c r="M29" s="122"/>
      <c r="N29" s="122"/>
      <c r="O29" s="122"/>
      <c r="P29" s="123"/>
      <c r="Q29" s="122"/>
      <c r="R29" s="123"/>
      <c r="T29" s="125" t="str">
        <f t="shared" si="11"/>
        <v/>
      </c>
      <c r="U29" s="147"/>
      <c r="V29" s="127" t="e">
        <f t="shared" si="9"/>
        <v>#DIV/0!</v>
      </c>
      <c r="W29" s="139"/>
      <c r="X29" s="35" t="e">
        <f t="shared" si="10"/>
        <v>#VALUE!</v>
      </c>
      <c r="Z29" s="360"/>
      <c r="AA29" s="360"/>
      <c r="AH29" s="362" t="s">
        <v>1617</v>
      </c>
      <c r="AI29" s="362"/>
      <c r="AJ29" s="362"/>
      <c r="AK29" s="362"/>
      <c r="AL29" s="362"/>
      <c r="AM29" s="362"/>
      <c r="AN29" s="362"/>
    </row>
    <row r="30" spans="2:40" ht="57" customHeight="1" x14ac:dyDescent="0.25">
      <c r="B30" s="288" t="s">
        <v>414</v>
      </c>
      <c r="C30" s="143" t="s">
        <v>415</v>
      </c>
      <c r="D30" s="115"/>
      <c r="E30" s="271" t="s">
        <v>416</v>
      </c>
      <c r="F30" s="271"/>
      <c r="G30" s="265" t="s">
        <v>417</v>
      </c>
      <c r="H30" s="115"/>
      <c r="I30" s="152"/>
      <c r="J30" s="152"/>
      <c r="K30" s="124">
        <f t="shared" si="7"/>
        <v>0</v>
      </c>
      <c r="L30" s="122"/>
      <c r="M30" s="122"/>
      <c r="N30" s="122"/>
      <c r="O30" s="122"/>
      <c r="P30" s="123"/>
      <c r="Q30" s="122"/>
      <c r="R30" s="123"/>
      <c r="T30" s="125" t="str">
        <f t="shared" si="11"/>
        <v/>
      </c>
      <c r="U30" s="147"/>
      <c r="V30" s="127" t="e">
        <f t="shared" si="9"/>
        <v>#DIV/0!</v>
      </c>
      <c r="W30" s="139"/>
      <c r="X30" s="35" t="e">
        <f t="shared" si="10"/>
        <v>#VALUE!</v>
      </c>
      <c r="Z30" s="360"/>
      <c r="AA30" s="360"/>
      <c r="AH30" s="362" t="s">
        <v>1618</v>
      </c>
      <c r="AI30" s="362"/>
      <c r="AJ30" s="362"/>
      <c r="AK30" s="362"/>
      <c r="AL30" s="362"/>
      <c r="AM30" s="362"/>
      <c r="AN30" s="362"/>
    </row>
    <row r="31" spans="2:40" ht="59.25" customHeight="1" x14ac:dyDescent="0.25">
      <c r="B31" s="288" t="s">
        <v>418</v>
      </c>
      <c r="C31" s="143" t="s">
        <v>419</v>
      </c>
      <c r="D31" s="115"/>
      <c r="E31" s="271" t="s">
        <v>420</v>
      </c>
      <c r="F31" s="271"/>
      <c r="G31" s="273"/>
      <c r="H31" s="115"/>
      <c r="I31" s="152"/>
      <c r="J31" s="152"/>
      <c r="K31" s="124">
        <f t="shared" si="7"/>
        <v>0</v>
      </c>
      <c r="L31" s="122"/>
      <c r="M31" s="122"/>
      <c r="N31" s="122"/>
      <c r="O31" s="122"/>
      <c r="P31" s="123"/>
      <c r="Q31" s="122"/>
      <c r="R31" s="123"/>
      <c r="T31" s="125" t="str">
        <f t="shared" si="11"/>
        <v/>
      </c>
      <c r="U31" s="147"/>
      <c r="V31" s="127" t="e">
        <f t="shared" si="9"/>
        <v>#DIV/0!</v>
      </c>
      <c r="W31" s="139"/>
      <c r="X31" s="35" t="e">
        <f t="shared" si="10"/>
        <v>#VALUE!</v>
      </c>
      <c r="Z31" s="360"/>
      <c r="AA31" s="360"/>
      <c r="AH31" s="363" t="s">
        <v>1619</v>
      </c>
      <c r="AI31" s="363"/>
      <c r="AJ31" s="363"/>
      <c r="AK31" s="363"/>
      <c r="AL31" s="363"/>
      <c r="AM31" s="363"/>
      <c r="AN31" s="363"/>
    </row>
    <row r="32" spans="2:40" ht="54" customHeight="1" x14ac:dyDescent="0.25">
      <c r="B32" s="288" t="s">
        <v>421</v>
      </c>
      <c r="C32" s="143" t="s">
        <v>422</v>
      </c>
      <c r="D32" s="115"/>
      <c r="E32" s="271" t="s">
        <v>423</v>
      </c>
      <c r="F32" s="271"/>
      <c r="G32" s="273"/>
      <c r="H32" s="115"/>
      <c r="I32" s="152"/>
      <c r="J32" s="152"/>
      <c r="K32" s="124">
        <f t="shared" si="7"/>
        <v>0</v>
      </c>
      <c r="L32" s="122"/>
      <c r="M32" s="122"/>
      <c r="N32" s="122"/>
      <c r="O32" s="122"/>
      <c r="P32" s="123"/>
      <c r="Q32" s="122"/>
      <c r="R32" s="123"/>
      <c r="T32" s="125" t="str">
        <f t="shared" si="11"/>
        <v/>
      </c>
      <c r="U32" s="147"/>
      <c r="V32" s="127" t="e">
        <f t="shared" si="9"/>
        <v>#DIV/0!</v>
      </c>
      <c r="W32" s="139"/>
      <c r="X32" s="35" t="e">
        <f t="shared" si="10"/>
        <v>#VALUE!</v>
      </c>
      <c r="Z32" s="360"/>
      <c r="AA32" s="360"/>
      <c r="AH32" s="332"/>
      <c r="AI32" s="332"/>
      <c r="AJ32" s="332"/>
      <c r="AK32" s="332"/>
      <c r="AL32" s="332"/>
      <c r="AM32" s="332"/>
      <c r="AN32" s="332"/>
    </row>
    <row r="33" spans="2:40" ht="52.5" customHeight="1" x14ac:dyDescent="0.25">
      <c r="B33" s="288" t="s">
        <v>424</v>
      </c>
      <c r="C33" s="144" t="s">
        <v>425</v>
      </c>
      <c r="D33" s="115"/>
      <c r="E33" s="271" t="s">
        <v>426</v>
      </c>
      <c r="F33" s="271"/>
      <c r="G33" s="265" t="s">
        <v>427</v>
      </c>
      <c r="H33" s="115"/>
      <c r="I33" s="152"/>
      <c r="J33" s="152"/>
      <c r="K33" s="124">
        <f t="shared" si="7"/>
        <v>0</v>
      </c>
      <c r="L33" s="122"/>
      <c r="M33" s="122"/>
      <c r="N33" s="122"/>
      <c r="O33" s="122"/>
      <c r="P33" s="123"/>
      <c r="Q33" s="122"/>
      <c r="R33" s="123"/>
      <c r="T33" s="125" t="str">
        <f t="shared" si="11"/>
        <v/>
      </c>
      <c r="U33" s="147"/>
      <c r="V33" s="127" t="e">
        <f t="shared" si="9"/>
        <v>#DIV/0!</v>
      </c>
      <c r="W33" s="139"/>
      <c r="X33" s="35" t="e">
        <f t="shared" si="10"/>
        <v>#VALUE!</v>
      </c>
      <c r="Z33" s="360"/>
      <c r="AA33" s="360"/>
      <c r="AH33" s="332"/>
      <c r="AI33" s="332"/>
      <c r="AJ33" s="332"/>
      <c r="AK33" s="332"/>
      <c r="AL33" s="332"/>
      <c r="AM33" s="332"/>
      <c r="AN33" s="332"/>
    </row>
    <row r="34" spans="2:40" ht="54.75" customHeight="1" x14ac:dyDescent="0.25">
      <c r="B34" s="288">
        <v>8</v>
      </c>
      <c r="C34" s="141" t="s">
        <v>428</v>
      </c>
      <c r="D34" s="115"/>
      <c r="E34" s="271"/>
      <c r="F34" s="271"/>
      <c r="G34" s="273"/>
      <c r="H34" s="115"/>
      <c r="I34" s="152"/>
      <c r="J34" s="124">
        <f>SUM(L34:Q34)</f>
        <v>0</v>
      </c>
      <c r="K34" s="124">
        <f t="shared" si="7"/>
        <v>0</v>
      </c>
      <c r="L34" s="122"/>
      <c r="M34" s="122"/>
      <c r="N34" s="122"/>
      <c r="O34" s="122"/>
      <c r="P34" s="123"/>
      <c r="Q34" s="122"/>
      <c r="R34" s="123"/>
      <c r="T34" s="125" t="str">
        <f t="shared" si="11"/>
        <v/>
      </c>
      <c r="U34" s="147" t="e">
        <f>1/$J$62</f>
        <v>#DIV/0!</v>
      </c>
      <c r="V34" s="127" t="e">
        <f t="shared" si="9"/>
        <v>#DIV/0!</v>
      </c>
      <c r="W34" s="139" t="e">
        <f>IF(R34=1,0,T34*U34)</f>
        <v>#VALUE!</v>
      </c>
      <c r="X34" s="35" t="e">
        <f t="shared" si="10"/>
        <v>#VALUE!</v>
      </c>
      <c r="Z34" s="360"/>
      <c r="AA34" s="360"/>
      <c r="AH34" s="363" t="s">
        <v>1620</v>
      </c>
      <c r="AI34" s="363"/>
      <c r="AJ34" s="363"/>
      <c r="AK34" s="363"/>
      <c r="AL34" s="363"/>
      <c r="AM34" s="363"/>
      <c r="AN34" s="363"/>
    </row>
    <row r="35" spans="2:40" ht="51" customHeight="1" x14ac:dyDescent="0.25">
      <c r="B35" s="288" t="s">
        <v>429</v>
      </c>
      <c r="C35" s="142" t="s">
        <v>430</v>
      </c>
      <c r="D35" s="115"/>
      <c r="E35" s="271"/>
      <c r="F35" s="271"/>
      <c r="G35" s="273"/>
      <c r="H35" s="115"/>
      <c r="I35" s="152"/>
      <c r="J35" s="152"/>
      <c r="K35" s="124">
        <f t="shared" si="7"/>
        <v>0</v>
      </c>
      <c r="L35" s="122"/>
      <c r="M35" s="122"/>
      <c r="N35" s="122"/>
      <c r="O35" s="122"/>
      <c r="P35" s="123"/>
      <c r="Q35" s="122"/>
      <c r="R35" s="123"/>
      <c r="T35" s="125" t="str">
        <f t="shared" si="11"/>
        <v/>
      </c>
      <c r="U35" s="147"/>
      <c r="V35" s="127" t="e">
        <f t="shared" si="9"/>
        <v>#DIV/0!</v>
      </c>
      <c r="W35" s="139"/>
      <c r="X35" s="35" t="e">
        <f t="shared" si="10"/>
        <v>#VALUE!</v>
      </c>
      <c r="Z35" s="360"/>
      <c r="AA35" s="360"/>
      <c r="AH35" s="363" t="s">
        <v>1621</v>
      </c>
      <c r="AI35" s="363"/>
      <c r="AJ35" s="363"/>
      <c r="AK35" s="363"/>
      <c r="AL35" s="363"/>
      <c r="AM35" s="363"/>
      <c r="AN35" s="363"/>
    </row>
    <row r="36" spans="2:40" ht="54.75" customHeight="1" x14ac:dyDescent="0.25">
      <c r="B36" s="288" t="s">
        <v>431</v>
      </c>
      <c r="C36" s="143" t="s">
        <v>432</v>
      </c>
      <c r="D36" s="120"/>
      <c r="E36" s="271"/>
      <c r="F36" s="271"/>
      <c r="G36" s="273"/>
      <c r="H36" s="120"/>
      <c r="I36" s="152"/>
      <c r="J36" s="152"/>
      <c r="K36" s="124">
        <f t="shared" si="7"/>
        <v>0</v>
      </c>
      <c r="L36" s="122"/>
      <c r="M36" s="122"/>
      <c r="N36" s="122"/>
      <c r="O36" s="122"/>
      <c r="P36" s="123"/>
      <c r="Q36" s="122"/>
      <c r="R36" s="123"/>
      <c r="T36" s="125" t="str">
        <f t="shared" si="11"/>
        <v/>
      </c>
      <c r="U36" s="147"/>
      <c r="V36" s="127" t="e">
        <f t="shared" si="9"/>
        <v>#DIV/0!</v>
      </c>
      <c r="W36" s="139"/>
      <c r="X36" s="35" t="e">
        <f t="shared" si="10"/>
        <v>#VALUE!</v>
      </c>
      <c r="Z36" s="360"/>
      <c r="AA36" s="360"/>
      <c r="AH36" s="363" t="s">
        <v>1622</v>
      </c>
      <c r="AI36" s="363"/>
      <c r="AJ36" s="363"/>
      <c r="AK36" s="363"/>
      <c r="AL36" s="363"/>
      <c r="AM36" s="363"/>
      <c r="AN36" s="363"/>
    </row>
    <row r="37" spans="2:40" ht="49.5" customHeight="1" x14ac:dyDescent="0.25">
      <c r="B37" s="288" t="s">
        <v>433</v>
      </c>
      <c r="C37" s="143" t="s">
        <v>434</v>
      </c>
      <c r="D37" s="115"/>
      <c r="E37" s="271"/>
      <c r="F37" s="271"/>
      <c r="G37" s="273"/>
      <c r="H37" s="115"/>
      <c r="I37" s="152"/>
      <c r="J37" s="152"/>
      <c r="K37" s="124">
        <f t="shared" si="7"/>
        <v>0</v>
      </c>
      <c r="L37" s="122"/>
      <c r="M37" s="122"/>
      <c r="N37" s="122"/>
      <c r="O37" s="122"/>
      <c r="P37" s="123"/>
      <c r="Q37" s="122"/>
      <c r="R37" s="123"/>
      <c r="T37" s="125" t="str">
        <f t="shared" si="11"/>
        <v/>
      </c>
      <c r="U37" s="147"/>
      <c r="V37" s="127" t="e">
        <f t="shared" si="9"/>
        <v>#DIV/0!</v>
      </c>
      <c r="W37" s="139"/>
      <c r="X37" s="35" t="e">
        <f t="shared" si="10"/>
        <v>#VALUE!</v>
      </c>
      <c r="Z37" s="360"/>
      <c r="AA37" s="360"/>
      <c r="AH37" s="332"/>
      <c r="AI37" s="332"/>
      <c r="AJ37" s="332"/>
      <c r="AK37" s="332"/>
      <c r="AL37" s="332"/>
      <c r="AM37" s="332"/>
      <c r="AN37" s="332"/>
    </row>
    <row r="38" spans="2:40" ht="48.75" customHeight="1" x14ac:dyDescent="0.25">
      <c r="B38" s="288" t="s">
        <v>435</v>
      </c>
      <c r="C38" s="143" t="s">
        <v>436</v>
      </c>
      <c r="D38" s="115"/>
      <c r="E38" s="271"/>
      <c r="F38" s="271"/>
      <c r="G38" s="273"/>
      <c r="H38" s="115"/>
      <c r="I38" s="152"/>
      <c r="J38" s="152"/>
      <c r="K38" s="124">
        <f t="shared" si="7"/>
        <v>0</v>
      </c>
      <c r="L38" s="122"/>
      <c r="M38" s="122"/>
      <c r="N38" s="122"/>
      <c r="O38" s="122"/>
      <c r="P38" s="123"/>
      <c r="Q38" s="122"/>
      <c r="R38" s="123"/>
      <c r="T38" s="125" t="str">
        <f t="shared" si="11"/>
        <v/>
      </c>
      <c r="U38" s="147"/>
      <c r="V38" s="127" t="e">
        <f t="shared" si="9"/>
        <v>#DIV/0!</v>
      </c>
      <c r="W38" s="139"/>
      <c r="X38" s="35" t="e">
        <f t="shared" si="10"/>
        <v>#VALUE!</v>
      </c>
      <c r="Z38" s="360"/>
      <c r="AA38" s="360"/>
      <c r="AH38" s="363" t="s">
        <v>1623</v>
      </c>
      <c r="AI38" s="363"/>
      <c r="AJ38" s="363"/>
      <c r="AK38" s="363"/>
      <c r="AL38" s="363"/>
      <c r="AM38" s="363"/>
      <c r="AN38" s="363"/>
    </row>
    <row r="39" spans="2:40" ht="49.5" customHeight="1" x14ac:dyDescent="0.25">
      <c r="B39" s="288" t="s">
        <v>437</v>
      </c>
      <c r="C39" s="143" t="s">
        <v>438</v>
      </c>
      <c r="D39" s="115"/>
      <c r="E39" s="271"/>
      <c r="F39" s="271"/>
      <c r="G39" s="273"/>
      <c r="H39" s="115"/>
      <c r="I39" s="152"/>
      <c r="J39" s="152"/>
      <c r="K39" s="124">
        <f t="shared" si="7"/>
        <v>0</v>
      </c>
      <c r="L39" s="122"/>
      <c r="M39" s="122"/>
      <c r="N39" s="122"/>
      <c r="O39" s="122"/>
      <c r="P39" s="123"/>
      <c r="Q39" s="122"/>
      <c r="R39" s="123"/>
      <c r="T39" s="125" t="str">
        <f t="shared" si="11"/>
        <v/>
      </c>
      <c r="U39" s="147"/>
      <c r="V39" s="127" t="e">
        <f t="shared" si="9"/>
        <v>#DIV/0!</v>
      </c>
      <c r="W39" s="139"/>
      <c r="X39" s="35" t="e">
        <f t="shared" si="10"/>
        <v>#VALUE!</v>
      </c>
      <c r="Z39" s="360"/>
      <c r="AA39" s="360"/>
      <c r="AH39" s="363" t="s">
        <v>1624</v>
      </c>
      <c r="AI39" s="363"/>
      <c r="AJ39" s="363"/>
      <c r="AK39" s="363"/>
      <c r="AL39" s="363"/>
      <c r="AM39" s="363"/>
      <c r="AN39" s="363"/>
    </row>
    <row r="40" spans="2:40" ht="51" customHeight="1" x14ac:dyDescent="0.25">
      <c r="B40" s="288" t="s">
        <v>439</v>
      </c>
      <c r="C40" s="144" t="s">
        <v>440</v>
      </c>
      <c r="D40" s="115"/>
      <c r="E40" s="271"/>
      <c r="F40" s="271"/>
      <c r="G40" s="273"/>
      <c r="H40" s="115"/>
      <c r="I40" s="152"/>
      <c r="J40" s="152"/>
      <c r="K40" s="124">
        <f t="shared" si="7"/>
        <v>0</v>
      </c>
      <c r="L40" s="122"/>
      <c r="M40" s="122"/>
      <c r="N40" s="122"/>
      <c r="O40" s="122"/>
      <c r="P40" s="123"/>
      <c r="Q40" s="122"/>
      <c r="R40" s="123"/>
      <c r="T40" s="125" t="str">
        <f t="shared" si="11"/>
        <v/>
      </c>
      <c r="U40" s="147"/>
      <c r="V40" s="127" t="e">
        <f t="shared" si="9"/>
        <v>#DIV/0!</v>
      </c>
      <c r="W40" s="139"/>
      <c r="X40" s="35" t="e">
        <f t="shared" si="10"/>
        <v>#VALUE!</v>
      </c>
      <c r="Z40" s="360"/>
      <c r="AA40" s="360"/>
      <c r="AH40" s="363" t="s">
        <v>1625</v>
      </c>
      <c r="AI40" s="363"/>
      <c r="AJ40" s="363"/>
      <c r="AK40" s="363"/>
      <c r="AL40" s="363"/>
      <c r="AM40" s="363"/>
      <c r="AN40" s="363"/>
    </row>
    <row r="41" spans="2:40" ht="58.5" customHeight="1" x14ac:dyDescent="0.25">
      <c r="B41" s="288">
        <v>9</v>
      </c>
      <c r="C41" s="141" t="s">
        <v>441</v>
      </c>
      <c r="D41" s="115"/>
      <c r="E41" s="271" t="s">
        <v>442</v>
      </c>
      <c r="F41" s="271"/>
      <c r="G41" s="273"/>
      <c r="H41" s="115"/>
      <c r="I41" s="152"/>
      <c r="J41" s="124">
        <f>SUM(L41:Q41)</f>
        <v>0</v>
      </c>
      <c r="K41" s="124">
        <f t="shared" si="7"/>
        <v>0</v>
      </c>
      <c r="L41" s="122"/>
      <c r="M41" s="122"/>
      <c r="N41" s="122"/>
      <c r="O41" s="122"/>
      <c r="P41" s="123"/>
      <c r="Q41" s="122"/>
      <c r="R41" s="123"/>
      <c r="T41" s="125" t="str">
        <f t="shared" si="11"/>
        <v/>
      </c>
      <c r="U41" s="147" t="e">
        <f>1/$J$62</f>
        <v>#DIV/0!</v>
      </c>
      <c r="V41" s="127" t="e">
        <f t="shared" si="9"/>
        <v>#DIV/0!</v>
      </c>
      <c r="W41" s="139" t="e">
        <f>IF(R41=1,0,T41*U41)</f>
        <v>#VALUE!</v>
      </c>
      <c r="X41" s="35" t="e">
        <f t="shared" si="10"/>
        <v>#VALUE!</v>
      </c>
      <c r="Z41" s="360"/>
      <c r="AA41" s="360"/>
      <c r="AH41" s="363" t="s">
        <v>1626</v>
      </c>
      <c r="AI41" s="363"/>
      <c r="AJ41" s="363"/>
      <c r="AK41" s="363"/>
      <c r="AL41" s="363"/>
      <c r="AM41" s="363"/>
      <c r="AN41" s="363"/>
    </row>
    <row r="42" spans="2:40" ht="51.75" customHeight="1" x14ac:dyDescent="0.25">
      <c r="B42" s="288" t="s">
        <v>443</v>
      </c>
      <c r="C42" s="163" t="s">
        <v>444</v>
      </c>
      <c r="D42" s="120"/>
      <c r="E42" s="271" t="s">
        <v>445</v>
      </c>
      <c r="F42" s="271"/>
      <c r="G42" s="265" t="s">
        <v>446</v>
      </c>
      <c r="H42" s="120"/>
      <c r="I42" s="152"/>
      <c r="J42" s="152"/>
      <c r="K42" s="124">
        <f t="shared" si="7"/>
        <v>0</v>
      </c>
      <c r="L42" s="122"/>
      <c r="M42" s="122"/>
      <c r="N42" s="122"/>
      <c r="O42" s="122"/>
      <c r="P42" s="123"/>
      <c r="Q42" s="122"/>
      <c r="R42" s="123"/>
      <c r="T42" s="125" t="str">
        <f t="shared" si="11"/>
        <v/>
      </c>
      <c r="U42" s="147"/>
      <c r="V42" s="127" t="e">
        <f t="shared" ref="V42" si="12">1/$K$62</f>
        <v>#DIV/0!</v>
      </c>
      <c r="W42" s="139"/>
      <c r="X42" s="35" t="e">
        <f t="shared" si="10"/>
        <v>#VALUE!</v>
      </c>
      <c r="Z42" s="360"/>
      <c r="AA42" s="360"/>
      <c r="AH42" s="363" t="s">
        <v>1627</v>
      </c>
      <c r="AI42" s="363"/>
      <c r="AJ42" s="363"/>
      <c r="AK42" s="363"/>
      <c r="AL42" s="363"/>
      <c r="AM42" s="363"/>
      <c r="AN42" s="363"/>
    </row>
    <row r="43" spans="2:40" ht="49.5" customHeight="1" x14ac:dyDescent="0.25">
      <c r="B43" s="288" t="s">
        <v>447</v>
      </c>
      <c r="C43" s="143" t="s">
        <v>448</v>
      </c>
      <c r="D43" s="115"/>
      <c r="E43" s="271" t="s">
        <v>449</v>
      </c>
      <c r="F43" s="271"/>
      <c r="G43" s="273"/>
      <c r="H43" s="115"/>
      <c r="I43" s="152"/>
      <c r="J43" s="152"/>
      <c r="K43" s="124">
        <f t="shared" si="7"/>
        <v>0</v>
      </c>
      <c r="L43" s="122"/>
      <c r="M43" s="122"/>
      <c r="N43" s="122"/>
      <c r="O43" s="122"/>
      <c r="P43" s="123"/>
      <c r="Q43" s="122"/>
      <c r="R43" s="123"/>
      <c r="T43" s="125" t="str">
        <f t="shared" si="11"/>
        <v/>
      </c>
      <c r="U43" s="147"/>
      <c r="V43" s="127" t="e">
        <f t="shared" ref="V43" si="13">1/$K$62</f>
        <v>#DIV/0!</v>
      </c>
      <c r="W43" s="139"/>
      <c r="X43" s="35" t="e">
        <f t="shared" si="10"/>
        <v>#VALUE!</v>
      </c>
      <c r="Z43" s="360"/>
      <c r="AA43" s="360"/>
      <c r="AH43" s="363" t="s">
        <v>1628</v>
      </c>
      <c r="AI43" s="363"/>
      <c r="AJ43" s="363"/>
      <c r="AK43" s="363"/>
      <c r="AL43" s="363"/>
      <c r="AM43" s="363"/>
      <c r="AN43" s="363"/>
    </row>
    <row r="44" spans="2:40" ht="69.75" customHeight="1" x14ac:dyDescent="0.25">
      <c r="B44" s="288" t="s">
        <v>450</v>
      </c>
      <c r="C44" s="143" t="s">
        <v>451</v>
      </c>
      <c r="D44" s="115"/>
      <c r="E44" s="271" t="s">
        <v>452</v>
      </c>
      <c r="F44" s="271"/>
      <c r="G44" s="273"/>
      <c r="H44" s="115"/>
      <c r="I44" s="152"/>
      <c r="J44" s="152"/>
      <c r="K44" s="124">
        <f t="shared" si="7"/>
        <v>0</v>
      </c>
      <c r="L44" s="122"/>
      <c r="M44" s="122"/>
      <c r="N44" s="122"/>
      <c r="O44" s="122"/>
      <c r="P44" s="123"/>
      <c r="Q44" s="122"/>
      <c r="R44" s="123"/>
      <c r="T44" s="125" t="str">
        <f t="shared" si="11"/>
        <v/>
      </c>
      <c r="U44" s="147"/>
      <c r="V44" s="127" t="e">
        <f t="shared" ref="V44:V60" si="14">1/$K$62</f>
        <v>#DIV/0!</v>
      </c>
      <c r="W44" s="139"/>
      <c r="X44" s="35" t="e">
        <f t="shared" si="10"/>
        <v>#VALUE!</v>
      </c>
      <c r="Z44" s="360"/>
      <c r="AA44" s="360"/>
      <c r="AH44" s="363" t="s">
        <v>1629</v>
      </c>
      <c r="AI44" s="363"/>
      <c r="AJ44" s="363"/>
      <c r="AK44" s="363"/>
      <c r="AL44" s="363"/>
      <c r="AM44" s="363"/>
      <c r="AN44" s="363"/>
    </row>
    <row r="45" spans="2:40" ht="50.25" customHeight="1" x14ac:dyDescent="0.25">
      <c r="B45" s="288" t="s">
        <v>453</v>
      </c>
      <c r="C45" s="143" t="s">
        <v>454</v>
      </c>
      <c r="D45" s="115"/>
      <c r="E45" s="271" t="s">
        <v>455</v>
      </c>
      <c r="F45" s="271"/>
      <c r="G45" s="273"/>
      <c r="H45" s="115"/>
      <c r="I45" s="152"/>
      <c r="J45" s="152"/>
      <c r="K45" s="124">
        <f t="shared" si="7"/>
        <v>0</v>
      </c>
      <c r="L45" s="122"/>
      <c r="M45" s="122"/>
      <c r="N45" s="122"/>
      <c r="O45" s="122"/>
      <c r="P45" s="123"/>
      <c r="Q45" s="122"/>
      <c r="R45" s="123"/>
      <c r="T45" s="125" t="str">
        <f t="shared" si="11"/>
        <v/>
      </c>
      <c r="U45" s="147"/>
      <c r="V45" s="127" t="e">
        <f t="shared" si="14"/>
        <v>#DIV/0!</v>
      </c>
      <c r="W45" s="139"/>
      <c r="X45" s="35" t="e">
        <f t="shared" si="10"/>
        <v>#VALUE!</v>
      </c>
      <c r="Z45" s="360"/>
      <c r="AA45" s="360"/>
      <c r="AH45" s="363" t="s">
        <v>1630</v>
      </c>
      <c r="AI45" s="363"/>
      <c r="AJ45" s="363"/>
      <c r="AK45" s="363"/>
      <c r="AL45" s="363"/>
      <c r="AM45" s="363"/>
      <c r="AN45" s="363"/>
    </row>
    <row r="46" spans="2:40" ht="56.25" customHeight="1" x14ac:dyDescent="0.25">
      <c r="B46" s="288" t="s">
        <v>456</v>
      </c>
      <c r="C46" s="143" t="s">
        <v>457</v>
      </c>
      <c r="D46" s="115"/>
      <c r="E46" s="271" t="s">
        <v>458</v>
      </c>
      <c r="F46" s="271"/>
      <c r="G46" s="273"/>
      <c r="H46" s="115"/>
      <c r="I46" s="152"/>
      <c r="J46" s="152"/>
      <c r="K46" s="124">
        <f t="shared" si="7"/>
        <v>0</v>
      </c>
      <c r="L46" s="122"/>
      <c r="M46" s="122"/>
      <c r="N46" s="122"/>
      <c r="O46" s="122"/>
      <c r="P46" s="123"/>
      <c r="Q46" s="122"/>
      <c r="R46" s="123"/>
      <c r="T46" s="125" t="str">
        <f t="shared" si="11"/>
        <v/>
      </c>
      <c r="U46" s="147"/>
      <c r="V46" s="127" t="e">
        <f t="shared" si="14"/>
        <v>#DIV/0!</v>
      </c>
      <c r="W46" s="139"/>
      <c r="X46" s="35" t="e">
        <f t="shared" si="10"/>
        <v>#VALUE!</v>
      </c>
      <c r="Z46" s="360"/>
      <c r="AA46" s="360"/>
      <c r="AH46" s="363" t="s">
        <v>1631</v>
      </c>
      <c r="AI46" s="363"/>
      <c r="AJ46" s="363"/>
      <c r="AK46" s="363"/>
      <c r="AL46" s="363"/>
      <c r="AM46" s="363"/>
      <c r="AN46" s="363"/>
    </row>
    <row r="47" spans="2:40" ht="52.5" customHeight="1" x14ac:dyDescent="0.25">
      <c r="B47" s="288" t="s">
        <v>459</v>
      </c>
      <c r="C47" s="144" t="s">
        <v>460</v>
      </c>
      <c r="D47" s="176"/>
      <c r="E47" s="266" t="s">
        <v>461</v>
      </c>
      <c r="F47" s="266"/>
      <c r="G47" s="266"/>
      <c r="H47" s="126"/>
      <c r="I47" s="152"/>
      <c r="J47" s="152"/>
      <c r="K47" s="124">
        <f t="shared" si="7"/>
        <v>0</v>
      </c>
      <c r="L47" s="122"/>
      <c r="M47" s="122"/>
      <c r="N47" s="122"/>
      <c r="O47" s="122"/>
      <c r="P47" s="123"/>
      <c r="Q47" s="122"/>
      <c r="R47" s="123"/>
      <c r="T47" s="125" t="str">
        <f t="shared" si="11"/>
        <v/>
      </c>
      <c r="U47" s="147"/>
      <c r="V47" s="127" t="e">
        <f t="shared" si="14"/>
        <v>#DIV/0!</v>
      </c>
      <c r="W47" s="139"/>
      <c r="X47" s="35" t="e">
        <f t="shared" si="10"/>
        <v>#VALUE!</v>
      </c>
      <c r="Z47" s="360"/>
      <c r="AA47" s="360"/>
      <c r="AH47" s="363" t="s">
        <v>1632</v>
      </c>
      <c r="AI47" s="363"/>
      <c r="AJ47" s="363"/>
      <c r="AK47" s="363"/>
      <c r="AL47" s="363"/>
      <c r="AM47" s="363"/>
      <c r="AN47" s="363"/>
    </row>
    <row r="48" spans="2:40" ht="54.75" customHeight="1" x14ac:dyDescent="0.25">
      <c r="B48" s="288">
        <v>10</v>
      </c>
      <c r="C48" s="141" t="s">
        <v>462</v>
      </c>
      <c r="D48" s="115"/>
      <c r="E48" s="271" t="s">
        <v>463</v>
      </c>
      <c r="F48" s="271"/>
      <c r="G48" s="273"/>
      <c r="H48" s="115"/>
      <c r="I48" s="152"/>
      <c r="J48" s="124">
        <f>SUM(L48:Q48)</f>
        <v>0</v>
      </c>
      <c r="K48" s="124">
        <f t="shared" si="7"/>
        <v>0</v>
      </c>
      <c r="L48" s="122"/>
      <c r="M48" s="122"/>
      <c r="N48" s="122"/>
      <c r="O48" s="122"/>
      <c r="P48" s="123"/>
      <c r="Q48" s="122"/>
      <c r="R48" s="123"/>
      <c r="T48" s="125" t="str">
        <f t="shared" si="11"/>
        <v/>
      </c>
      <c r="U48" s="147" t="e">
        <f>1/$J$62</f>
        <v>#DIV/0!</v>
      </c>
      <c r="V48" s="127" t="e">
        <f t="shared" si="14"/>
        <v>#DIV/0!</v>
      </c>
      <c r="W48" s="139" t="e">
        <f>IF(R48=1,0,T48*U48)</f>
        <v>#VALUE!</v>
      </c>
      <c r="X48" s="35" t="e">
        <f t="shared" si="10"/>
        <v>#VALUE!</v>
      </c>
      <c r="Z48" s="360"/>
      <c r="AA48" s="360"/>
      <c r="AH48" s="363" t="s">
        <v>1633</v>
      </c>
      <c r="AI48" s="363"/>
      <c r="AJ48" s="363"/>
      <c r="AK48" s="363"/>
      <c r="AL48" s="363"/>
      <c r="AM48" s="363"/>
      <c r="AN48" s="363"/>
    </row>
    <row r="49" spans="2:40" ht="50.25" customHeight="1" x14ac:dyDescent="0.25">
      <c r="B49" s="288" t="s">
        <v>464</v>
      </c>
      <c r="C49" s="142" t="s">
        <v>465</v>
      </c>
      <c r="D49" s="115"/>
      <c r="E49" s="271" t="s">
        <v>466</v>
      </c>
      <c r="F49" s="271"/>
      <c r="G49" s="273"/>
      <c r="H49" s="115"/>
      <c r="I49" s="152"/>
      <c r="J49" s="152"/>
      <c r="K49" s="124">
        <f t="shared" si="7"/>
        <v>0</v>
      </c>
      <c r="L49" s="122"/>
      <c r="M49" s="122"/>
      <c r="N49" s="122"/>
      <c r="O49" s="122"/>
      <c r="P49" s="123"/>
      <c r="Q49" s="122"/>
      <c r="R49" s="123"/>
      <c r="T49" s="125" t="str">
        <f t="shared" si="11"/>
        <v/>
      </c>
      <c r="U49" s="147"/>
      <c r="V49" s="127" t="e">
        <f t="shared" si="14"/>
        <v>#DIV/0!</v>
      </c>
      <c r="W49" s="139"/>
      <c r="X49" s="35" t="e">
        <f t="shared" si="10"/>
        <v>#VALUE!</v>
      </c>
      <c r="Z49" s="360"/>
      <c r="AA49" s="360"/>
      <c r="AH49" s="363" t="s">
        <v>1634</v>
      </c>
      <c r="AI49" s="363"/>
      <c r="AJ49" s="363"/>
      <c r="AK49" s="363"/>
      <c r="AL49" s="363"/>
      <c r="AM49" s="363"/>
      <c r="AN49" s="363"/>
    </row>
    <row r="50" spans="2:40" ht="50.25" customHeight="1" x14ac:dyDescent="0.25">
      <c r="B50" s="288" t="s">
        <v>467</v>
      </c>
      <c r="C50" s="144" t="s">
        <v>468</v>
      </c>
      <c r="D50" s="115"/>
      <c r="E50" s="271" t="s">
        <v>469</v>
      </c>
      <c r="F50" s="271"/>
      <c r="G50" s="273"/>
      <c r="H50" s="115"/>
      <c r="I50" s="152"/>
      <c r="J50" s="152"/>
      <c r="K50" s="124">
        <f t="shared" si="7"/>
        <v>0</v>
      </c>
      <c r="L50" s="122"/>
      <c r="M50" s="122"/>
      <c r="N50" s="122"/>
      <c r="O50" s="122"/>
      <c r="P50" s="123"/>
      <c r="Q50" s="122"/>
      <c r="R50" s="123"/>
      <c r="T50" s="125" t="str">
        <f t="shared" si="11"/>
        <v/>
      </c>
      <c r="U50" s="147"/>
      <c r="V50" s="127" t="e">
        <f t="shared" si="14"/>
        <v>#DIV/0!</v>
      </c>
      <c r="W50" s="139"/>
      <c r="X50" s="35" t="e">
        <f t="shared" si="10"/>
        <v>#VALUE!</v>
      </c>
      <c r="Z50" s="360"/>
      <c r="AA50" s="360"/>
      <c r="AH50" s="363" t="s">
        <v>1635</v>
      </c>
      <c r="AI50" s="363"/>
      <c r="AJ50" s="363"/>
      <c r="AK50" s="363"/>
      <c r="AL50" s="363"/>
      <c r="AM50" s="363"/>
      <c r="AN50" s="363"/>
    </row>
    <row r="51" spans="2:40" ht="49.5" customHeight="1" x14ac:dyDescent="0.25">
      <c r="B51" s="288">
        <v>11</v>
      </c>
      <c r="C51" s="141" t="s">
        <v>470</v>
      </c>
      <c r="D51" s="115"/>
      <c r="E51" s="271"/>
      <c r="F51" s="271"/>
      <c r="G51" s="265" t="s">
        <v>471</v>
      </c>
      <c r="H51" s="115"/>
      <c r="I51" s="152"/>
      <c r="J51" s="124">
        <f>SUM(L51:Q51)</f>
        <v>0</v>
      </c>
      <c r="K51" s="124">
        <f t="shared" ref="K51" si="15">SUM(L51:Q51)</f>
        <v>0</v>
      </c>
      <c r="L51" s="122"/>
      <c r="M51" s="122"/>
      <c r="N51" s="122"/>
      <c r="O51" s="122"/>
      <c r="P51" s="123"/>
      <c r="Q51" s="122"/>
      <c r="R51" s="123"/>
      <c r="T51" s="125" t="str">
        <f t="shared" ref="T51" si="16">IF(SUM(L51:Q51)=1,((L51*0)+(M51*20)+(N51*40)+(O51*60)+(P51*80)+(Q51*100)),"")</f>
        <v/>
      </c>
      <c r="U51" s="147" t="e">
        <f>1/$J$62</f>
        <v>#DIV/0!</v>
      </c>
      <c r="V51" s="127" t="e">
        <f t="shared" si="14"/>
        <v>#DIV/0!</v>
      </c>
      <c r="W51" s="139" t="e">
        <f>IF(R51=1,0,T51*U51)</f>
        <v>#VALUE!</v>
      </c>
      <c r="X51" s="35" t="e">
        <f t="shared" ref="X51" si="17">IF(R51=1,0,T51*V51)</f>
        <v>#VALUE!</v>
      </c>
      <c r="Z51" s="360"/>
      <c r="AA51" s="360"/>
      <c r="AH51" s="362" t="s">
        <v>1636</v>
      </c>
      <c r="AI51" s="362"/>
      <c r="AJ51" s="362"/>
      <c r="AK51" s="362"/>
      <c r="AL51" s="362"/>
      <c r="AM51" s="362"/>
      <c r="AN51" s="362"/>
    </row>
    <row r="52" spans="2:40" ht="46.5" customHeight="1" x14ac:dyDescent="0.25">
      <c r="B52" s="288" t="s">
        <v>472</v>
      </c>
      <c r="C52" s="142" t="s">
        <v>473</v>
      </c>
      <c r="D52" s="115"/>
      <c r="E52" s="271"/>
      <c r="F52" s="271"/>
      <c r="G52" s="265" t="s">
        <v>474</v>
      </c>
      <c r="H52" s="115"/>
      <c r="I52" s="152"/>
      <c r="J52" s="152"/>
      <c r="K52" s="124">
        <f t="shared" ref="K52" si="18">SUM(L52:Q52)</f>
        <v>0</v>
      </c>
      <c r="L52" s="122"/>
      <c r="M52" s="122"/>
      <c r="N52" s="122"/>
      <c r="O52" s="122"/>
      <c r="P52" s="123"/>
      <c r="Q52" s="122"/>
      <c r="R52" s="123"/>
      <c r="T52" s="125" t="str">
        <f t="shared" ref="T52" si="19">IF(SUM(L52:Q52)=1,((L52*0)+(M52*20)+(N52*40)+(O52*60)+(P52*80)+(Q52*100)),"")</f>
        <v/>
      </c>
      <c r="U52" s="147"/>
      <c r="V52" s="127" t="e">
        <f t="shared" si="14"/>
        <v>#DIV/0!</v>
      </c>
      <c r="W52" s="139"/>
      <c r="X52" s="35" t="e">
        <f t="shared" ref="X52" si="20">IF(R52=1,0,T52*V52)</f>
        <v>#VALUE!</v>
      </c>
      <c r="Z52" s="360"/>
      <c r="AA52" s="360"/>
      <c r="AH52" s="363" t="s">
        <v>1637</v>
      </c>
      <c r="AI52" s="363"/>
      <c r="AJ52" s="363"/>
      <c r="AK52" s="363"/>
      <c r="AL52" s="363"/>
      <c r="AM52" s="363"/>
      <c r="AN52" s="363"/>
    </row>
    <row r="53" spans="2:40" ht="48.75" customHeight="1" x14ac:dyDescent="0.25">
      <c r="B53" s="288" t="s">
        <v>475</v>
      </c>
      <c r="C53" s="144" t="s">
        <v>476</v>
      </c>
      <c r="D53" s="176"/>
      <c r="E53" s="266"/>
      <c r="F53" s="266"/>
      <c r="G53" s="265" t="s">
        <v>477</v>
      </c>
      <c r="I53" s="152"/>
      <c r="J53" s="152"/>
      <c r="K53" s="124">
        <f t="shared" ref="K53:K60" si="21">SUM(L53:Q53)</f>
        <v>0</v>
      </c>
      <c r="L53" s="122"/>
      <c r="M53" s="122"/>
      <c r="N53" s="122"/>
      <c r="O53" s="122"/>
      <c r="P53" s="123"/>
      <c r="Q53" s="122"/>
      <c r="R53" s="123"/>
      <c r="T53" s="125" t="str">
        <f t="shared" ref="T53:T60" si="22">IF(SUM(L53:Q53)=1,((L53*0)+(M53*20)+(N53*40)+(O53*60)+(P53*80)+(Q53*100)),"")</f>
        <v/>
      </c>
      <c r="U53" s="147"/>
      <c r="V53" s="127" t="e">
        <f t="shared" si="14"/>
        <v>#DIV/0!</v>
      </c>
      <c r="W53" s="139"/>
      <c r="X53" s="35" t="e">
        <f t="shared" ref="X53:X60" si="23">IF(R53=1,0,T53*V53)</f>
        <v>#VALUE!</v>
      </c>
      <c r="Z53" s="360"/>
      <c r="AA53" s="360"/>
      <c r="AH53" s="363" t="s">
        <v>1638</v>
      </c>
      <c r="AI53" s="363"/>
      <c r="AJ53" s="363"/>
      <c r="AK53" s="363"/>
      <c r="AL53" s="363"/>
      <c r="AM53" s="363"/>
      <c r="AN53" s="363"/>
    </row>
    <row r="54" spans="2:40" ht="61.5" customHeight="1" x14ac:dyDescent="0.25">
      <c r="B54" s="288">
        <v>12</v>
      </c>
      <c r="C54" s="141" t="s">
        <v>478</v>
      </c>
      <c r="D54" s="176"/>
      <c r="E54" s="266" t="s">
        <v>479</v>
      </c>
      <c r="F54" s="266"/>
      <c r="G54" s="265" t="s">
        <v>480</v>
      </c>
      <c r="I54" s="152"/>
      <c r="J54" s="124">
        <f>SUM(L54:Q54)</f>
        <v>0</v>
      </c>
      <c r="K54" s="124">
        <f t="shared" si="21"/>
        <v>0</v>
      </c>
      <c r="L54" s="122"/>
      <c r="M54" s="122"/>
      <c r="N54" s="122"/>
      <c r="O54" s="122"/>
      <c r="P54" s="123"/>
      <c r="Q54" s="122"/>
      <c r="R54" s="123"/>
      <c r="T54" s="125" t="str">
        <f t="shared" si="22"/>
        <v/>
      </c>
      <c r="U54" s="147" t="e">
        <f>1/$J$62</f>
        <v>#DIV/0!</v>
      </c>
      <c r="V54" s="127" t="e">
        <f t="shared" si="14"/>
        <v>#DIV/0!</v>
      </c>
      <c r="W54" s="186" t="e">
        <f>IF(R54=1,0,T54*U54)</f>
        <v>#VALUE!</v>
      </c>
      <c r="X54" s="35" t="e">
        <f t="shared" si="23"/>
        <v>#VALUE!</v>
      </c>
      <c r="Z54" s="360"/>
      <c r="AA54" s="360"/>
      <c r="AH54" s="363" t="s">
        <v>1639</v>
      </c>
      <c r="AI54" s="363"/>
      <c r="AJ54" s="363"/>
      <c r="AK54" s="363"/>
      <c r="AL54" s="363"/>
      <c r="AM54" s="363"/>
      <c r="AN54" s="363"/>
    </row>
    <row r="55" spans="2:40" ht="46.5" customHeight="1" x14ac:dyDescent="0.25">
      <c r="B55" s="288" t="s">
        <v>481</v>
      </c>
      <c r="C55" s="142" t="s">
        <v>482</v>
      </c>
      <c r="D55" s="176"/>
      <c r="E55" s="266" t="s">
        <v>483</v>
      </c>
      <c r="F55" s="266"/>
      <c r="G55" s="266"/>
      <c r="I55" s="152"/>
      <c r="J55" s="152"/>
      <c r="K55" s="124">
        <f t="shared" si="21"/>
        <v>0</v>
      </c>
      <c r="L55" s="122"/>
      <c r="M55" s="122"/>
      <c r="N55" s="122"/>
      <c r="O55" s="122"/>
      <c r="P55" s="123"/>
      <c r="Q55" s="122"/>
      <c r="R55" s="123"/>
      <c r="T55" s="125" t="str">
        <f t="shared" si="22"/>
        <v/>
      </c>
      <c r="U55" s="147"/>
      <c r="V55" s="127" t="e">
        <f t="shared" si="14"/>
        <v>#DIV/0!</v>
      </c>
      <c r="W55" s="139"/>
      <c r="X55" s="35" t="e">
        <f t="shared" si="23"/>
        <v>#VALUE!</v>
      </c>
      <c r="Z55" s="360"/>
      <c r="AA55" s="360"/>
      <c r="AH55" s="363" t="s">
        <v>1640</v>
      </c>
      <c r="AI55" s="363"/>
      <c r="AJ55" s="363"/>
      <c r="AK55" s="363"/>
      <c r="AL55" s="363"/>
      <c r="AM55" s="363"/>
      <c r="AN55" s="363"/>
    </row>
    <row r="56" spans="2:40" ht="49.5" customHeight="1" x14ac:dyDescent="0.25">
      <c r="B56" s="288" t="s">
        <v>484</v>
      </c>
      <c r="C56" s="143" t="s">
        <v>485</v>
      </c>
      <c r="D56" s="176"/>
      <c r="E56" s="266" t="s">
        <v>486</v>
      </c>
      <c r="F56" s="266"/>
      <c r="G56" s="265" t="s">
        <v>487</v>
      </c>
      <c r="I56" s="152"/>
      <c r="J56" s="152"/>
      <c r="K56" s="124">
        <f t="shared" si="21"/>
        <v>0</v>
      </c>
      <c r="L56" s="122"/>
      <c r="M56" s="122"/>
      <c r="N56" s="122"/>
      <c r="O56" s="122"/>
      <c r="P56" s="123"/>
      <c r="Q56" s="122"/>
      <c r="R56" s="123"/>
      <c r="T56" s="125" t="str">
        <f t="shared" si="22"/>
        <v/>
      </c>
      <c r="U56" s="147"/>
      <c r="V56" s="127" t="e">
        <f t="shared" si="14"/>
        <v>#DIV/0!</v>
      </c>
      <c r="W56" s="139"/>
      <c r="X56" s="35" t="e">
        <f t="shared" si="23"/>
        <v>#VALUE!</v>
      </c>
      <c r="Z56" s="360"/>
      <c r="AA56" s="360"/>
      <c r="AH56" s="363" t="s">
        <v>1641</v>
      </c>
      <c r="AI56" s="363"/>
      <c r="AJ56" s="363"/>
      <c r="AK56" s="363"/>
      <c r="AL56" s="363"/>
      <c r="AM56" s="363"/>
      <c r="AN56" s="363"/>
    </row>
    <row r="57" spans="2:40" ht="53.25" customHeight="1" x14ac:dyDescent="0.25">
      <c r="B57" s="288" t="s">
        <v>488</v>
      </c>
      <c r="C57" s="143" t="s">
        <v>489</v>
      </c>
      <c r="D57" s="176"/>
      <c r="E57" s="266" t="s">
        <v>490</v>
      </c>
      <c r="F57" s="266"/>
      <c r="G57" s="266"/>
      <c r="I57" s="152"/>
      <c r="J57" s="152"/>
      <c r="K57" s="124">
        <f t="shared" si="21"/>
        <v>0</v>
      </c>
      <c r="L57" s="122"/>
      <c r="M57" s="122"/>
      <c r="N57" s="122"/>
      <c r="O57" s="122"/>
      <c r="P57" s="123"/>
      <c r="Q57" s="122"/>
      <c r="R57" s="123"/>
      <c r="T57" s="125" t="str">
        <f t="shared" si="22"/>
        <v/>
      </c>
      <c r="U57" s="147"/>
      <c r="V57" s="127" t="e">
        <f t="shared" si="14"/>
        <v>#DIV/0!</v>
      </c>
      <c r="W57" s="139"/>
      <c r="X57" s="35" t="e">
        <f t="shared" si="23"/>
        <v>#VALUE!</v>
      </c>
      <c r="Z57" s="360"/>
      <c r="AA57" s="360"/>
      <c r="AH57" s="363" t="s">
        <v>1642</v>
      </c>
      <c r="AI57" s="363"/>
      <c r="AJ57" s="363"/>
      <c r="AK57" s="363"/>
      <c r="AL57" s="363"/>
      <c r="AM57" s="363"/>
      <c r="AN57" s="363"/>
    </row>
    <row r="58" spans="2:40" ht="48.75" customHeight="1" x14ac:dyDescent="0.25">
      <c r="B58" s="288" t="s">
        <v>491</v>
      </c>
      <c r="C58" s="143" t="s">
        <v>492</v>
      </c>
      <c r="D58" s="176"/>
      <c r="E58" s="266" t="s">
        <v>493</v>
      </c>
      <c r="F58" s="266"/>
      <c r="G58" s="266"/>
      <c r="I58" s="152"/>
      <c r="J58" s="152"/>
      <c r="K58" s="124">
        <f t="shared" si="21"/>
        <v>0</v>
      </c>
      <c r="L58" s="122"/>
      <c r="M58" s="122"/>
      <c r="N58" s="122"/>
      <c r="O58" s="122"/>
      <c r="P58" s="123"/>
      <c r="Q58" s="122"/>
      <c r="R58" s="123"/>
      <c r="T58" s="125" t="str">
        <f t="shared" si="22"/>
        <v/>
      </c>
      <c r="U58" s="147"/>
      <c r="V58" s="127" t="e">
        <f t="shared" si="14"/>
        <v>#DIV/0!</v>
      </c>
      <c r="W58" s="139"/>
      <c r="X58" s="35" t="e">
        <f t="shared" si="23"/>
        <v>#VALUE!</v>
      </c>
      <c r="Z58" s="360"/>
      <c r="AA58" s="360"/>
      <c r="AH58" s="363" t="s">
        <v>1643</v>
      </c>
      <c r="AI58" s="363"/>
      <c r="AJ58" s="363"/>
      <c r="AK58" s="363"/>
      <c r="AL58" s="363"/>
      <c r="AM58" s="363"/>
      <c r="AN58" s="363"/>
    </row>
    <row r="59" spans="2:40" ht="51.75" customHeight="1" x14ac:dyDescent="0.25">
      <c r="B59" s="288" t="s">
        <v>494</v>
      </c>
      <c r="C59" s="143" t="s">
        <v>495</v>
      </c>
      <c r="D59" s="176"/>
      <c r="E59" s="266" t="s">
        <v>496</v>
      </c>
      <c r="F59" s="266"/>
      <c r="G59" s="265" t="s">
        <v>497</v>
      </c>
      <c r="I59" s="152"/>
      <c r="J59" s="152"/>
      <c r="K59" s="124">
        <f t="shared" si="21"/>
        <v>0</v>
      </c>
      <c r="L59" s="122"/>
      <c r="M59" s="122"/>
      <c r="N59" s="122"/>
      <c r="O59" s="122"/>
      <c r="P59" s="123"/>
      <c r="Q59" s="122"/>
      <c r="R59" s="123"/>
      <c r="T59" s="125" t="str">
        <f t="shared" si="22"/>
        <v/>
      </c>
      <c r="U59" s="147"/>
      <c r="V59" s="127" t="e">
        <f t="shared" si="14"/>
        <v>#DIV/0!</v>
      </c>
      <c r="W59" s="139"/>
      <c r="X59" s="35" t="e">
        <f t="shared" si="23"/>
        <v>#VALUE!</v>
      </c>
      <c r="Z59" s="360"/>
      <c r="AA59" s="360"/>
      <c r="AH59" s="363" t="s">
        <v>1644</v>
      </c>
      <c r="AI59" s="363"/>
      <c r="AJ59" s="363"/>
      <c r="AK59" s="363"/>
      <c r="AL59" s="363"/>
      <c r="AM59" s="363"/>
      <c r="AN59" s="363"/>
    </row>
    <row r="60" spans="2:40" ht="63.75" customHeight="1" x14ac:dyDescent="0.25">
      <c r="B60" s="288" t="s">
        <v>498</v>
      </c>
      <c r="C60" s="144" t="s">
        <v>499</v>
      </c>
      <c r="D60" s="176"/>
      <c r="E60" s="266" t="s">
        <v>500</v>
      </c>
      <c r="F60" s="266"/>
      <c r="G60" s="266"/>
      <c r="I60" s="152"/>
      <c r="J60" s="152"/>
      <c r="K60" s="124">
        <f t="shared" si="21"/>
        <v>0</v>
      </c>
      <c r="L60" s="122"/>
      <c r="M60" s="122"/>
      <c r="N60" s="122"/>
      <c r="O60" s="122"/>
      <c r="P60" s="123"/>
      <c r="Q60" s="122"/>
      <c r="R60" s="123"/>
      <c r="T60" s="125" t="str">
        <f t="shared" si="22"/>
        <v/>
      </c>
      <c r="U60" s="147"/>
      <c r="V60" s="127" t="e">
        <f t="shared" si="14"/>
        <v>#DIV/0!</v>
      </c>
      <c r="W60" s="139"/>
      <c r="X60" s="35" t="e">
        <f t="shared" si="23"/>
        <v>#VALUE!</v>
      </c>
      <c r="Z60" s="360"/>
      <c r="AA60" s="360"/>
      <c r="AH60" s="363" t="s">
        <v>1645</v>
      </c>
      <c r="AI60" s="363"/>
      <c r="AJ60" s="363"/>
      <c r="AK60" s="363"/>
      <c r="AL60" s="363"/>
      <c r="AM60" s="363"/>
      <c r="AN60" s="363"/>
    </row>
    <row r="61" spans="2:40" x14ac:dyDescent="0.25">
      <c r="C61" s="152"/>
      <c r="G61" s="103"/>
    </row>
    <row r="62" spans="2:40" x14ac:dyDescent="0.25">
      <c r="C62" s="152"/>
      <c r="J62" s="150">
        <f>SUM(J10:J60)</f>
        <v>0</v>
      </c>
      <c r="K62" s="150">
        <f>SUM(K10:K60)</f>
        <v>0</v>
      </c>
      <c r="S62" s="118" t="s">
        <v>501</v>
      </c>
      <c r="T62" s="129">
        <f>SUMIF(J62,12-W64,W62)</f>
        <v>0</v>
      </c>
      <c r="W62" s="171" t="e">
        <f>SUM(W10:W60)</f>
        <v>#VALUE!</v>
      </c>
      <c r="X62" s="171" t="e">
        <f>SUM(X10:X60)</f>
        <v>#VALUE!</v>
      </c>
    </row>
    <row r="63" spans="2:40" x14ac:dyDescent="0.25">
      <c r="C63" s="152"/>
      <c r="S63" s="118" t="s">
        <v>502</v>
      </c>
      <c r="T63" s="129">
        <f>SUMIF(K62,51-W65,X62)</f>
        <v>0</v>
      </c>
      <c r="Y63" s="128"/>
    </row>
    <row r="64" spans="2:40" x14ac:dyDescent="0.25">
      <c r="C64" s="152"/>
      <c r="V64" s="150" t="s">
        <v>509</v>
      </c>
      <c r="W64" s="150">
        <f>SUM(R10,R12,R14,R16,R17,R25,R26,R34,R41,R48,R51,R54)</f>
        <v>0</v>
      </c>
      <c r="Y64" s="128"/>
    </row>
    <row r="65" spans="3:33" x14ac:dyDescent="0.25">
      <c r="C65" s="152"/>
      <c r="V65" s="150" t="s">
        <v>510</v>
      </c>
      <c r="W65" s="150">
        <f>SUM(R10:R60)</f>
        <v>0</v>
      </c>
    </row>
    <row r="66" spans="3:33" ht="13.5" customHeight="1" x14ac:dyDescent="0.25">
      <c r="C66" s="152"/>
    </row>
    <row r="67" spans="3:33" x14ac:dyDescent="0.25">
      <c r="C67" s="152"/>
    </row>
    <row r="74" spans="3:33" ht="22.5" customHeight="1" x14ac:dyDescent="0.25">
      <c r="AB74" s="151"/>
      <c r="AC74" s="151"/>
      <c r="AD74" s="151"/>
    </row>
    <row r="76" spans="3:33" ht="15" customHeight="1" x14ac:dyDescent="0.25">
      <c r="AB76" s="151"/>
      <c r="AC76" s="151"/>
      <c r="AD76" s="151"/>
      <c r="AE76" s="151"/>
      <c r="AF76" s="151"/>
      <c r="AG76" s="151"/>
    </row>
  </sheetData>
  <sheetProtection formatCells="0" formatColumns="0" formatRows="0" insertColumns="0" insertRows="0" insertHyperlinks="0" deleteColumns="0" deleteRows="0" sort="0" autoFilter="0" pivotTables="0"/>
  <mergeCells count="107">
    <mergeCell ref="Z52:AA52"/>
    <mergeCell ref="Z38:AA38"/>
    <mergeCell ref="Z39:AA39"/>
    <mergeCell ref="Z40:AA40"/>
    <mergeCell ref="Z41:AA41"/>
    <mergeCell ref="Z28:AA28"/>
    <mergeCell ref="AH60:AN60"/>
    <mergeCell ref="Z60:AA60"/>
    <mergeCell ref="Z53:AA53"/>
    <mergeCell ref="Z54:AA54"/>
    <mergeCell ref="Z55:AA55"/>
    <mergeCell ref="Z56:AA56"/>
    <mergeCell ref="Z57:AA57"/>
    <mergeCell ref="Z58:AA58"/>
    <mergeCell ref="Z59:AA59"/>
    <mergeCell ref="AH53:AN53"/>
    <mergeCell ref="AH56:AN56"/>
    <mergeCell ref="AH57:AN57"/>
    <mergeCell ref="AH58:AN58"/>
    <mergeCell ref="AH59:AN59"/>
    <mergeCell ref="Z51:AA51"/>
    <mergeCell ref="Z44:AA44"/>
    <mergeCell ref="Z45:AA45"/>
    <mergeCell ref="Z46:AA46"/>
    <mergeCell ref="Z29:AA29"/>
    <mergeCell ref="Z30:AA30"/>
    <mergeCell ref="Z31:AA31"/>
    <mergeCell ref="Z43:AA43"/>
    <mergeCell ref="Z42:AA42"/>
    <mergeCell ref="Z37:AA37"/>
    <mergeCell ref="Z47:AA47"/>
    <mergeCell ref="Z32:AA32"/>
    <mergeCell ref="Z33:AA33"/>
    <mergeCell ref="Z34:AA34"/>
    <mergeCell ref="Z35:AA35"/>
    <mergeCell ref="Z36:AA36"/>
    <mergeCell ref="Z48:AA48"/>
    <mergeCell ref="Z49:AA49"/>
    <mergeCell ref="Z50:AA50"/>
    <mergeCell ref="J7:R7"/>
    <mergeCell ref="C1:W1"/>
    <mergeCell ref="C2:V2"/>
    <mergeCell ref="C3:V3"/>
    <mergeCell ref="E7:E8"/>
    <mergeCell ref="G7:G8"/>
    <mergeCell ref="C7:C8"/>
    <mergeCell ref="T7:V7"/>
    <mergeCell ref="L5:AD5"/>
    <mergeCell ref="Z10:AA10"/>
    <mergeCell ref="Z11:AA11"/>
    <mergeCell ref="Z27:AA27"/>
    <mergeCell ref="Z16:AA16"/>
    <mergeCell ref="Z17:AA17"/>
    <mergeCell ref="Z25:AA25"/>
    <mergeCell ref="Z18:AA18"/>
    <mergeCell ref="Z19:AA19"/>
    <mergeCell ref="Z12:AA12"/>
    <mergeCell ref="Z13:AA13"/>
    <mergeCell ref="Z14:AA14"/>
    <mergeCell ref="Z15:AA15"/>
    <mergeCell ref="Z20:AA20"/>
    <mergeCell ref="Z21:AA21"/>
    <mergeCell ref="Z22:AA22"/>
    <mergeCell ref="Z23:AA23"/>
    <mergeCell ref="Z24:AA24"/>
    <mergeCell ref="Z26:AA26"/>
    <mergeCell ref="AH36:AN36"/>
    <mergeCell ref="AH48:AN48"/>
    <mergeCell ref="AH45:AN45"/>
    <mergeCell ref="AH46:AN46"/>
    <mergeCell ref="AH7:AN8"/>
    <mergeCell ref="AH16:AN16"/>
    <mergeCell ref="AH17:AN17"/>
    <mergeCell ref="AH25:AN25"/>
    <mergeCell ref="AH18:AN18"/>
    <mergeCell ref="AH11:AN11"/>
    <mergeCell ref="AH19:AN19"/>
    <mergeCell ref="AH20:AN20"/>
    <mergeCell ref="AH21:AN21"/>
    <mergeCell ref="AH12:AN12"/>
    <mergeCell ref="AH13:AN13"/>
    <mergeCell ref="AH14:AN14"/>
    <mergeCell ref="AH15:AN15"/>
    <mergeCell ref="AH50:AN50"/>
    <mergeCell ref="AH54:AN54"/>
    <mergeCell ref="AH55:AN55"/>
    <mergeCell ref="AH52:AN52"/>
    <mergeCell ref="AH51:AN51"/>
    <mergeCell ref="AH47:AN47"/>
    <mergeCell ref="AH26:AN26"/>
    <mergeCell ref="AH23:AN23"/>
    <mergeCell ref="AH49:AN49"/>
    <mergeCell ref="AH31:AN31"/>
    <mergeCell ref="AH35:AN35"/>
    <mergeCell ref="AH24:AN24"/>
    <mergeCell ref="AH41:AN41"/>
    <mergeCell ref="AH42:AN42"/>
    <mergeCell ref="AH43:AN43"/>
    <mergeCell ref="AH44:AN44"/>
    <mergeCell ref="AH38:AN38"/>
    <mergeCell ref="AH27:AN27"/>
    <mergeCell ref="AH28:AN28"/>
    <mergeCell ref="AH29:AN29"/>
    <mergeCell ref="AH30:AN30"/>
    <mergeCell ref="AH39:AN39"/>
    <mergeCell ref="AH40:AN40"/>
    <mergeCell ref="AH34:AN34"/>
  </mergeCells>
  <conditionalFormatting sqref="K10">
    <cfRule type="cellIs" dxfId="609" priority="1093" stopIfTrue="1" operator="notEqual">
      <formula>1</formula>
    </cfRule>
    <cfRule type="cellIs" dxfId="608" priority="1094" stopIfTrue="1" operator="equal">
      <formula>1</formula>
    </cfRule>
  </conditionalFormatting>
  <conditionalFormatting sqref="T63">
    <cfRule type="containsBlanks" dxfId="607" priority="822" stopIfTrue="1">
      <formula>LEN(TRIM(T63))=0</formula>
    </cfRule>
    <cfRule type="cellIs" dxfId="606" priority="823" stopIfTrue="1" operator="lessThan">
      <formula>19.999</formula>
    </cfRule>
    <cfRule type="cellIs" dxfId="605" priority="824" stopIfTrue="1" operator="lessThan">
      <formula>39.999</formula>
    </cfRule>
    <cfRule type="cellIs" dxfId="604" priority="825" stopIfTrue="1" operator="lessThan">
      <formula>59.999</formula>
    </cfRule>
    <cfRule type="cellIs" dxfId="603" priority="826" stopIfTrue="1" operator="lessThan">
      <formula>79.999</formula>
    </cfRule>
    <cfRule type="cellIs" dxfId="602" priority="827" stopIfTrue="1" operator="lessThan">
      <formula>89.999</formula>
    </cfRule>
    <cfRule type="cellIs" dxfId="601" priority="828" stopIfTrue="1" operator="between">
      <formula>90</formula>
      <formula>100</formula>
    </cfRule>
  </conditionalFormatting>
  <conditionalFormatting sqref="T62">
    <cfRule type="containsBlanks" dxfId="600" priority="591" stopIfTrue="1">
      <formula>LEN(TRIM(T62))=0</formula>
    </cfRule>
    <cfRule type="cellIs" dxfId="599" priority="592" stopIfTrue="1" operator="lessThan">
      <formula>19.999</formula>
    </cfRule>
    <cfRule type="cellIs" dxfId="598" priority="593" stopIfTrue="1" operator="lessThan">
      <formula>39.999</formula>
    </cfRule>
    <cfRule type="cellIs" dxfId="597" priority="594" stopIfTrue="1" operator="lessThan">
      <formula>59.999</formula>
    </cfRule>
    <cfRule type="cellIs" dxfId="596" priority="595" stopIfTrue="1" operator="lessThan">
      <formula>79.999</formula>
    </cfRule>
    <cfRule type="cellIs" dxfId="595" priority="596" stopIfTrue="1" operator="lessThan">
      <formula>89.999</formula>
    </cfRule>
    <cfRule type="cellIs" dxfId="594" priority="597" stopIfTrue="1" operator="between">
      <formula>90</formula>
      <formula>100</formula>
    </cfRule>
  </conditionalFormatting>
  <conditionalFormatting sqref="J10">
    <cfRule type="cellIs" dxfId="593" priority="474" stopIfTrue="1" operator="notEqual">
      <formula>1</formula>
    </cfRule>
    <cfRule type="cellIs" dxfId="592" priority="475" stopIfTrue="1" operator="equal">
      <formula>1</formula>
    </cfRule>
  </conditionalFormatting>
  <conditionalFormatting sqref="J16">
    <cfRule type="cellIs" dxfId="591" priority="194" stopIfTrue="1" operator="notEqual">
      <formula>1</formula>
    </cfRule>
    <cfRule type="cellIs" dxfId="590" priority="195" stopIfTrue="1" operator="equal">
      <formula>1</formula>
    </cfRule>
  </conditionalFormatting>
  <conditionalFormatting sqref="J17">
    <cfRule type="cellIs" dxfId="589" priority="192" stopIfTrue="1" operator="notEqual">
      <formula>1</formula>
    </cfRule>
    <cfRule type="cellIs" dxfId="588" priority="193" stopIfTrue="1" operator="equal">
      <formula>1</formula>
    </cfRule>
  </conditionalFormatting>
  <conditionalFormatting sqref="J26">
    <cfRule type="cellIs" dxfId="587" priority="190" stopIfTrue="1" operator="notEqual">
      <formula>1</formula>
    </cfRule>
    <cfRule type="cellIs" dxfId="586" priority="191" stopIfTrue="1" operator="equal">
      <formula>1</formula>
    </cfRule>
  </conditionalFormatting>
  <conditionalFormatting sqref="J34">
    <cfRule type="cellIs" dxfId="585" priority="188" stopIfTrue="1" operator="notEqual">
      <formula>1</formula>
    </cfRule>
    <cfRule type="cellIs" dxfId="584" priority="189" stopIfTrue="1" operator="equal">
      <formula>1</formula>
    </cfRule>
  </conditionalFormatting>
  <conditionalFormatting sqref="J41">
    <cfRule type="cellIs" dxfId="583" priority="186" stopIfTrue="1" operator="notEqual">
      <formula>1</formula>
    </cfRule>
    <cfRule type="cellIs" dxfId="582" priority="187" stopIfTrue="1" operator="equal">
      <formula>1</formula>
    </cfRule>
  </conditionalFormatting>
  <conditionalFormatting sqref="J48">
    <cfRule type="cellIs" dxfId="581" priority="184" stopIfTrue="1" operator="notEqual">
      <formula>1</formula>
    </cfRule>
    <cfRule type="cellIs" dxfId="580" priority="185" stopIfTrue="1" operator="equal">
      <formula>1</formula>
    </cfRule>
  </conditionalFormatting>
  <conditionalFormatting sqref="K11">
    <cfRule type="cellIs" dxfId="579" priority="182" stopIfTrue="1" operator="notEqual">
      <formula>1</formula>
    </cfRule>
    <cfRule type="cellIs" dxfId="578" priority="183" stopIfTrue="1" operator="equal">
      <formula>1</formula>
    </cfRule>
  </conditionalFormatting>
  <conditionalFormatting sqref="K16">
    <cfRule type="cellIs" dxfId="577" priority="180" stopIfTrue="1" operator="notEqual">
      <formula>1</formula>
    </cfRule>
    <cfRule type="cellIs" dxfId="576" priority="181" stopIfTrue="1" operator="equal">
      <formula>1</formula>
    </cfRule>
  </conditionalFormatting>
  <conditionalFormatting sqref="K17">
    <cfRule type="cellIs" dxfId="575" priority="178" stopIfTrue="1" operator="notEqual">
      <formula>1</formula>
    </cfRule>
    <cfRule type="cellIs" dxfId="574" priority="179" stopIfTrue="1" operator="equal">
      <formula>1</formula>
    </cfRule>
  </conditionalFormatting>
  <conditionalFormatting sqref="K25">
    <cfRule type="cellIs" dxfId="573" priority="176" stopIfTrue="1" operator="notEqual">
      <formula>1</formula>
    </cfRule>
    <cfRule type="cellIs" dxfId="572" priority="177" stopIfTrue="1" operator="equal">
      <formula>1</formula>
    </cfRule>
  </conditionalFormatting>
  <conditionalFormatting sqref="K18">
    <cfRule type="cellIs" dxfId="571" priority="174" stopIfTrue="1" operator="notEqual">
      <formula>1</formula>
    </cfRule>
    <cfRule type="cellIs" dxfId="570" priority="175" stopIfTrue="1" operator="equal">
      <formula>1</formula>
    </cfRule>
  </conditionalFormatting>
  <conditionalFormatting sqref="K19">
    <cfRule type="cellIs" dxfId="569" priority="172" stopIfTrue="1" operator="notEqual">
      <formula>1</formula>
    </cfRule>
    <cfRule type="cellIs" dxfId="568" priority="173" stopIfTrue="1" operator="equal">
      <formula>1</formula>
    </cfRule>
  </conditionalFormatting>
  <conditionalFormatting sqref="K20">
    <cfRule type="cellIs" dxfId="567" priority="170" stopIfTrue="1" operator="notEqual">
      <formula>1</formula>
    </cfRule>
    <cfRule type="cellIs" dxfId="566" priority="171" stopIfTrue="1" operator="equal">
      <formula>1</formula>
    </cfRule>
  </conditionalFormatting>
  <conditionalFormatting sqref="K21">
    <cfRule type="cellIs" dxfId="565" priority="168" stopIfTrue="1" operator="notEqual">
      <formula>1</formula>
    </cfRule>
    <cfRule type="cellIs" dxfId="564" priority="169" stopIfTrue="1" operator="equal">
      <formula>1</formula>
    </cfRule>
  </conditionalFormatting>
  <conditionalFormatting sqref="K22">
    <cfRule type="cellIs" dxfId="563" priority="166" stopIfTrue="1" operator="notEqual">
      <formula>1</formula>
    </cfRule>
    <cfRule type="cellIs" dxfId="562" priority="167" stopIfTrue="1" operator="equal">
      <formula>1</formula>
    </cfRule>
  </conditionalFormatting>
  <conditionalFormatting sqref="K23">
    <cfRule type="cellIs" dxfId="561" priority="164" stopIfTrue="1" operator="notEqual">
      <formula>1</formula>
    </cfRule>
    <cfRule type="cellIs" dxfId="560" priority="165" stopIfTrue="1" operator="equal">
      <formula>1</formula>
    </cfRule>
  </conditionalFormatting>
  <conditionalFormatting sqref="K24">
    <cfRule type="cellIs" dxfId="559" priority="162" stopIfTrue="1" operator="notEqual">
      <formula>1</formula>
    </cfRule>
    <cfRule type="cellIs" dxfId="558" priority="163" stopIfTrue="1" operator="equal">
      <formula>1</formula>
    </cfRule>
  </conditionalFormatting>
  <conditionalFormatting sqref="K26">
    <cfRule type="cellIs" dxfId="557" priority="160" stopIfTrue="1" operator="notEqual">
      <formula>1</formula>
    </cfRule>
    <cfRule type="cellIs" dxfId="556" priority="161" stopIfTrue="1" operator="equal">
      <formula>1</formula>
    </cfRule>
  </conditionalFormatting>
  <conditionalFormatting sqref="K27">
    <cfRule type="cellIs" dxfId="555" priority="158" stopIfTrue="1" operator="notEqual">
      <formula>1</formula>
    </cfRule>
    <cfRule type="cellIs" dxfId="554" priority="159" stopIfTrue="1" operator="equal">
      <formula>1</formula>
    </cfRule>
  </conditionalFormatting>
  <conditionalFormatting sqref="K28">
    <cfRule type="cellIs" dxfId="553" priority="156" stopIfTrue="1" operator="notEqual">
      <formula>1</formula>
    </cfRule>
    <cfRule type="cellIs" dxfId="552" priority="157" stopIfTrue="1" operator="equal">
      <formula>1</formula>
    </cfRule>
  </conditionalFormatting>
  <conditionalFormatting sqref="K29">
    <cfRule type="cellIs" dxfId="551" priority="154" stopIfTrue="1" operator="notEqual">
      <formula>1</formula>
    </cfRule>
    <cfRule type="cellIs" dxfId="550" priority="155" stopIfTrue="1" operator="equal">
      <formula>1</formula>
    </cfRule>
  </conditionalFormatting>
  <conditionalFormatting sqref="K30">
    <cfRule type="cellIs" dxfId="549" priority="152" stopIfTrue="1" operator="notEqual">
      <formula>1</formula>
    </cfRule>
    <cfRule type="cellIs" dxfId="548" priority="153" stopIfTrue="1" operator="equal">
      <formula>1</formula>
    </cfRule>
  </conditionalFormatting>
  <conditionalFormatting sqref="K31">
    <cfRule type="cellIs" dxfId="547" priority="150" stopIfTrue="1" operator="notEqual">
      <formula>1</formula>
    </cfRule>
    <cfRule type="cellIs" dxfId="546" priority="151" stopIfTrue="1" operator="equal">
      <formula>1</formula>
    </cfRule>
  </conditionalFormatting>
  <conditionalFormatting sqref="K32">
    <cfRule type="cellIs" dxfId="545" priority="148" stopIfTrue="1" operator="notEqual">
      <formula>1</formula>
    </cfRule>
    <cfRule type="cellIs" dxfId="544" priority="149" stopIfTrue="1" operator="equal">
      <formula>1</formula>
    </cfRule>
  </conditionalFormatting>
  <conditionalFormatting sqref="K33">
    <cfRule type="cellIs" dxfId="543" priority="146" stopIfTrue="1" operator="notEqual">
      <formula>1</formula>
    </cfRule>
    <cfRule type="cellIs" dxfId="542" priority="147" stopIfTrue="1" operator="equal">
      <formula>1</formula>
    </cfRule>
  </conditionalFormatting>
  <conditionalFormatting sqref="K34">
    <cfRule type="cellIs" dxfId="541" priority="144" stopIfTrue="1" operator="notEqual">
      <formula>1</formula>
    </cfRule>
    <cfRule type="cellIs" dxfId="540" priority="145" stopIfTrue="1" operator="equal">
      <formula>1</formula>
    </cfRule>
  </conditionalFormatting>
  <conditionalFormatting sqref="K35">
    <cfRule type="cellIs" dxfId="539" priority="142" stopIfTrue="1" operator="notEqual">
      <formula>1</formula>
    </cfRule>
    <cfRule type="cellIs" dxfId="538" priority="143" stopIfTrue="1" operator="equal">
      <formula>1</formula>
    </cfRule>
  </conditionalFormatting>
  <conditionalFormatting sqref="K36">
    <cfRule type="cellIs" dxfId="537" priority="140" stopIfTrue="1" operator="notEqual">
      <formula>1</formula>
    </cfRule>
    <cfRule type="cellIs" dxfId="536" priority="141" stopIfTrue="1" operator="equal">
      <formula>1</formula>
    </cfRule>
  </conditionalFormatting>
  <conditionalFormatting sqref="K37">
    <cfRule type="cellIs" dxfId="535" priority="138" stopIfTrue="1" operator="notEqual">
      <formula>1</formula>
    </cfRule>
    <cfRule type="cellIs" dxfId="534" priority="139" stopIfTrue="1" operator="equal">
      <formula>1</formula>
    </cfRule>
  </conditionalFormatting>
  <conditionalFormatting sqref="K38">
    <cfRule type="cellIs" dxfId="533" priority="136" stopIfTrue="1" operator="notEqual">
      <formula>1</formula>
    </cfRule>
    <cfRule type="cellIs" dxfId="532" priority="137" stopIfTrue="1" operator="equal">
      <formula>1</formula>
    </cfRule>
  </conditionalFormatting>
  <conditionalFormatting sqref="K39">
    <cfRule type="cellIs" dxfId="531" priority="134" stopIfTrue="1" operator="notEqual">
      <formula>1</formula>
    </cfRule>
    <cfRule type="cellIs" dxfId="530" priority="135" stopIfTrue="1" operator="equal">
      <formula>1</formula>
    </cfRule>
  </conditionalFormatting>
  <conditionalFormatting sqref="K40">
    <cfRule type="cellIs" dxfId="529" priority="132" stopIfTrue="1" operator="notEqual">
      <formula>1</formula>
    </cfRule>
    <cfRule type="cellIs" dxfId="528" priority="133" stopIfTrue="1" operator="equal">
      <formula>1</formula>
    </cfRule>
  </conditionalFormatting>
  <conditionalFormatting sqref="K41">
    <cfRule type="cellIs" dxfId="527" priority="130" stopIfTrue="1" operator="notEqual">
      <formula>1</formula>
    </cfRule>
    <cfRule type="cellIs" dxfId="526" priority="131" stopIfTrue="1" operator="equal">
      <formula>1</formula>
    </cfRule>
  </conditionalFormatting>
  <conditionalFormatting sqref="K42">
    <cfRule type="cellIs" dxfId="525" priority="128" stopIfTrue="1" operator="notEqual">
      <formula>1</formula>
    </cfRule>
    <cfRule type="cellIs" dxfId="524" priority="129" stopIfTrue="1" operator="equal">
      <formula>1</formula>
    </cfRule>
  </conditionalFormatting>
  <conditionalFormatting sqref="K43">
    <cfRule type="cellIs" dxfId="523" priority="126" stopIfTrue="1" operator="notEqual">
      <formula>1</formula>
    </cfRule>
    <cfRule type="cellIs" dxfId="522" priority="127" stopIfTrue="1" operator="equal">
      <formula>1</formula>
    </cfRule>
  </conditionalFormatting>
  <conditionalFormatting sqref="K44">
    <cfRule type="cellIs" dxfId="521" priority="124" stopIfTrue="1" operator="notEqual">
      <formula>1</formula>
    </cfRule>
    <cfRule type="cellIs" dxfId="520" priority="125" stopIfTrue="1" operator="equal">
      <formula>1</formula>
    </cfRule>
  </conditionalFormatting>
  <conditionalFormatting sqref="K45">
    <cfRule type="cellIs" dxfId="519" priority="122" stopIfTrue="1" operator="notEqual">
      <formula>1</formula>
    </cfRule>
    <cfRule type="cellIs" dxfId="518" priority="123" stopIfTrue="1" operator="equal">
      <formula>1</formula>
    </cfRule>
  </conditionalFormatting>
  <conditionalFormatting sqref="K46">
    <cfRule type="cellIs" dxfId="517" priority="120" stopIfTrue="1" operator="notEqual">
      <formula>1</formula>
    </cfRule>
    <cfRule type="cellIs" dxfId="516" priority="121" stopIfTrue="1" operator="equal">
      <formula>1</formula>
    </cfRule>
  </conditionalFormatting>
  <conditionalFormatting sqref="K48">
    <cfRule type="cellIs" dxfId="515" priority="118" stopIfTrue="1" operator="notEqual">
      <formula>1</formula>
    </cfRule>
    <cfRule type="cellIs" dxfId="514" priority="119" stopIfTrue="1" operator="equal">
      <formula>1</formula>
    </cfRule>
  </conditionalFormatting>
  <conditionalFormatting sqref="K49">
    <cfRule type="cellIs" dxfId="513" priority="116" stopIfTrue="1" operator="notEqual">
      <formula>1</formula>
    </cfRule>
    <cfRule type="cellIs" dxfId="512" priority="117" stopIfTrue="1" operator="equal">
      <formula>1</formula>
    </cfRule>
  </conditionalFormatting>
  <conditionalFormatting sqref="K50">
    <cfRule type="cellIs" dxfId="511" priority="114" stopIfTrue="1" operator="notEqual">
      <formula>1</formula>
    </cfRule>
    <cfRule type="cellIs" dxfId="510" priority="115" stopIfTrue="1" operator="equal">
      <formula>1</formula>
    </cfRule>
  </conditionalFormatting>
  <conditionalFormatting sqref="K51">
    <cfRule type="cellIs" dxfId="509" priority="112" stopIfTrue="1" operator="notEqual">
      <formula>1</formula>
    </cfRule>
    <cfRule type="cellIs" dxfId="508" priority="113" stopIfTrue="1" operator="equal">
      <formula>1</formula>
    </cfRule>
  </conditionalFormatting>
  <conditionalFormatting sqref="K52">
    <cfRule type="cellIs" dxfId="507" priority="110" stopIfTrue="1" operator="notEqual">
      <formula>1</formula>
    </cfRule>
    <cfRule type="cellIs" dxfId="506" priority="111" stopIfTrue="1" operator="equal">
      <formula>1</formula>
    </cfRule>
  </conditionalFormatting>
  <conditionalFormatting sqref="X10">
    <cfRule type="expression" dxfId="505" priority="1191" stopIfTrue="1">
      <formula>#REF!=0</formula>
    </cfRule>
  </conditionalFormatting>
  <conditionalFormatting sqref="X11">
    <cfRule type="expression" dxfId="504" priority="1192" stopIfTrue="1">
      <formula>#REF!=0</formula>
    </cfRule>
  </conditionalFormatting>
  <conditionalFormatting sqref="X16">
    <cfRule type="expression" dxfId="503" priority="1193" stopIfTrue="1">
      <formula>#REF!=0</formula>
    </cfRule>
  </conditionalFormatting>
  <conditionalFormatting sqref="X17">
    <cfRule type="expression" dxfId="502" priority="1194" stopIfTrue="1">
      <formula>#REF!=0</formula>
    </cfRule>
  </conditionalFormatting>
  <conditionalFormatting sqref="X25">
    <cfRule type="expression" dxfId="501" priority="1195" stopIfTrue="1">
      <formula>#REF!=0</formula>
    </cfRule>
  </conditionalFormatting>
  <conditionalFormatting sqref="X18">
    <cfRule type="expression" dxfId="500" priority="1196" stopIfTrue="1">
      <formula>#REF!=0</formula>
    </cfRule>
  </conditionalFormatting>
  <conditionalFormatting sqref="X19">
    <cfRule type="expression" dxfId="499" priority="1197" stopIfTrue="1">
      <formula>#REF!=0</formula>
    </cfRule>
  </conditionalFormatting>
  <conditionalFormatting sqref="X20">
    <cfRule type="expression" dxfId="498" priority="1198" stopIfTrue="1">
      <formula>#REF!=0</formula>
    </cfRule>
  </conditionalFormatting>
  <conditionalFormatting sqref="X21">
    <cfRule type="expression" dxfId="497" priority="1199" stopIfTrue="1">
      <formula>#REF!=0</formula>
    </cfRule>
  </conditionalFormatting>
  <conditionalFormatting sqref="X22">
    <cfRule type="expression" dxfId="496" priority="1200" stopIfTrue="1">
      <formula>#REF!=0</formula>
    </cfRule>
  </conditionalFormatting>
  <conditionalFormatting sqref="X23">
    <cfRule type="expression" dxfId="495" priority="1201" stopIfTrue="1">
      <formula>#REF!=0</formula>
    </cfRule>
  </conditionalFormatting>
  <conditionalFormatting sqref="X24">
    <cfRule type="expression" dxfId="494" priority="1202" stopIfTrue="1">
      <formula>#REF!=0</formula>
    </cfRule>
  </conditionalFormatting>
  <conditionalFormatting sqref="X26">
    <cfRule type="expression" dxfId="493" priority="1203" stopIfTrue="1">
      <formula>#REF!=0</formula>
    </cfRule>
  </conditionalFormatting>
  <conditionalFormatting sqref="X27">
    <cfRule type="expression" dxfId="492" priority="1204" stopIfTrue="1">
      <formula>#REF!=0</formula>
    </cfRule>
  </conditionalFormatting>
  <conditionalFormatting sqref="X28">
    <cfRule type="expression" dxfId="491" priority="1205" stopIfTrue="1">
      <formula>#REF!=0</formula>
    </cfRule>
  </conditionalFormatting>
  <conditionalFormatting sqref="X29">
    <cfRule type="expression" dxfId="490" priority="1206" stopIfTrue="1">
      <formula>#REF!=0</formula>
    </cfRule>
  </conditionalFormatting>
  <conditionalFormatting sqref="X30">
    <cfRule type="expression" dxfId="489" priority="1207" stopIfTrue="1">
      <formula>#REF!=0</formula>
    </cfRule>
  </conditionalFormatting>
  <conditionalFormatting sqref="X31">
    <cfRule type="expression" dxfId="488" priority="1208" stopIfTrue="1">
      <formula>#REF!=0</formula>
    </cfRule>
  </conditionalFormatting>
  <conditionalFormatting sqref="X32">
    <cfRule type="expression" dxfId="487" priority="1209" stopIfTrue="1">
      <formula>#REF!=0</formula>
    </cfRule>
  </conditionalFormatting>
  <conditionalFormatting sqref="X33">
    <cfRule type="expression" dxfId="486" priority="1210" stopIfTrue="1">
      <formula>#REF!=0</formula>
    </cfRule>
  </conditionalFormatting>
  <conditionalFormatting sqref="X34">
    <cfRule type="expression" dxfId="485" priority="1211" stopIfTrue="1">
      <formula>#REF!=0</formula>
    </cfRule>
  </conditionalFormatting>
  <conditionalFormatting sqref="X35">
    <cfRule type="expression" dxfId="484" priority="1212" stopIfTrue="1">
      <formula>#REF!=0</formula>
    </cfRule>
  </conditionalFormatting>
  <conditionalFormatting sqref="X36">
    <cfRule type="expression" dxfId="483" priority="1213" stopIfTrue="1">
      <formula>#REF!=0</formula>
    </cfRule>
  </conditionalFormatting>
  <conditionalFormatting sqref="X37">
    <cfRule type="expression" dxfId="482" priority="1214" stopIfTrue="1">
      <formula>#REF!=0</formula>
    </cfRule>
  </conditionalFormatting>
  <conditionalFormatting sqref="X38">
    <cfRule type="expression" dxfId="481" priority="1215" stopIfTrue="1">
      <formula>#REF!=0</formula>
    </cfRule>
  </conditionalFormatting>
  <conditionalFormatting sqref="X39">
    <cfRule type="expression" dxfId="480" priority="1216" stopIfTrue="1">
      <formula>#REF!=0</formula>
    </cfRule>
  </conditionalFormatting>
  <conditionalFormatting sqref="X40">
    <cfRule type="expression" dxfId="479" priority="1217" stopIfTrue="1">
      <formula>#REF!=0</formula>
    </cfRule>
  </conditionalFormatting>
  <conditionalFormatting sqref="X41">
    <cfRule type="expression" dxfId="478" priority="1218" stopIfTrue="1">
      <formula>#REF!=0</formula>
    </cfRule>
  </conditionalFormatting>
  <conditionalFormatting sqref="X42">
    <cfRule type="expression" dxfId="477" priority="1219" stopIfTrue="1">
      <formula>#REF!=0</formula>
    </cfRule>
  </conditionalFormatting>
  <conditionalFormatting sqref="X43">
    <cfRule type="expression" dxfId="476" priority="1220" stopIfTrue="1">
      <formula>#REF!=0</formula>
    </cfRule>
  </conditionalFormatting>
  <conditionalFormatting sqref="X44">
    <cfRule type="expression" dxfId="475" priority="1221" stopIfTrue="1">
      <formula>#REF!=0</formula>
    </cfRule>
  </conditionalFormatting>
  <conditionalFormatting sqref="X45">
    <cfRule type="expression" dxfId="474" priority="1222" stopIfTrue="1">
      <formula>#REF!=0</formula>
    </cfRule>
  </conditionalFormatting>
  <conditionalFormatting sqref="X46">
    <cfRule type="expression" dxfId="473" priority="1223" stopIfTrue="1">
      <formula>#REF!=0</formula>
    </cfRule>
  </conditionalFormatting>
  <conditionalFormatting sqref="X48">
    <cfRule type="expression" dxfId="472" priority="1224" stopIfTrue="1">
      <formula>#REF!=0</formula>
    </cfRule>
  </conditionalFormatting>
  <conditionalFormatting sqref="X49">
    <cfRule type="expression" dxfId="471" priority="1225" stopIfTrue="1">
      <formula>#REF!=0</formula>
    </cfRule>
  </conditionalFormatting>
  <conditionalFormatting sqref="X50">
    <cfRule type="expression" dxfId="470" priority="1226" stopIfTrue="1">
      <formula>#REF!=0</formula>
    </cfRule>
  </conditionalFormatting>
  <conditionalFormatting sqref="X51">
    <cfRule type="expression" dxfId="469" priority="1227" stopIfTrue="1">
      <formula>#REF!=0</formula>
    </cfRule>
  </conditionalFormatting>
  <conditionalFormatting sqref="X52">
    <cfRule type="expression" dxfId="468" priority="1228" stopIfTrue="1">
      <formula>#REF!=0</formula>
    </cfRule>
  </conditionalFormatting>
  <pageMargins left="0.7" right="0.7" top="0.75" bottom="0.75" header="0.3" footer="0.3"/>
  <pageSetup paperSize="9" scale="46" orientation="landscape" r:id="rId1"/>
  <colBreaks count="1" manualBreakCount="1">
    <brk id="33" max="1048575" man="1"/>
  </colBreaks>
  <ignoredErrors>
    <ignoredError sqref="T10:T60"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555262" r:id="rId4" name="Button 9022">
              <controlPr defaultSize="0" print="0" autoLine="0" autoPict="0" macro="[0]!ButtonOpenAll">
                <anchor moveWithCells="1" sizeWithCells="1">
                  <from>
                    <xdr:col>2</xdr:col>
                    <xdr:colOff>2762250</xdr:colOff>
                    <xdr:row>3</xdr:row>
                    <xdr:rowOff>114300</xdr:rowOff>
                  </from>
                  <to>
                    <xdr:col>2</xdr:col>
                    <xdr:colOff>3838575</xdr:colOff>
                    <xdr:row>5</xdr:row>
                    <xdr:rowOff>104775</xdr:rowOff>
                  </to>
                </anchor>
              </controlPr>
            </control>
          </mc:Choice>
        </mc:AlternateContent>
        <mc:AlternateContent xmlns:mc="http://schemas.openxmlformats.org/markup-compatibility/2006">
          <mc:Choice Requires="x14">
            <control shapeId="1613246" r:id="rId5" name="Button 9662">
              <controlPr defaultSize="0" print="0" autoLine="0" autoPict="0" macro="[0]!ButtonD5_CloseAll">
                <anchor moveWithCells="1" sizeWithCells="1">
                  <from>
                    <xdr:col>2</xdr:col>
                    <xdr:colOff>3933825</xdr:colOff>
                    <xdr:row>3</xdr:row>
                    <xdr:rowOff>104775</xdr:rowOff>
                  </from>
                  <to>
                    <xdr:col>5</xdr:col>
                    <xdr:colOff>66675</xdr:colOff>
                    <xdr:row>5</xdr:row>
                    <xdr:rowOff>95250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5" tint="-0.24988555558946501"/>
  </sheetPr>
  <dimension ref="B1:AM33"/>
  <sheetViews>
    <sheetView showGridLines="0" showRowColHeaders="0" zoomScale="80" zoomScaleNormal="80" workbookViewId="0">
      <pane ySplit="8" topLeftCell="A9" activePane="bottomLeft" state="frozen"/>
      <selection pane="bottomLeft" activeCell="C14" sqref="C14"/>
    </sheetView>
  </sheetViews>
  <sheetFormatPr defaultRowHeight="15" outlineLevelCol="1" x14ac:dyDescent="0.25"/>
  <cols>
    <col min="1" max="1" width="1.7109375" style="150" customWidth="1"/>
    <col min="2" max="2" width="4.85546875" style="150" customWidth="1"/>
    <col min="3" max="3" width="65.85546875" style="150" customWidth="1"/>
    <col min="4" max="4" width="2.5703125" style="150" customWidth="1" outlineLevel="1"/>
    <col min="5" max="5" width="6" style="150" customWidth="1" outlineLevel="1"/>
    <col min="6" max="6" width="2.5703125" style="150" customWidth="1" outlineLevel="1"/>
    <col min="7" max="7" width="5.28515625" style="150" customWidth="1" outlineLevel="1"/>
    <col min="8" max="8" width="4.42578125" style="150" customWidth="1"/>
    <col min="9" max="10" width="4.42578125" style="150" hidden="1" customWidth="1"/>
    <col min="11" max="12" width="4" style="150" customWidth="1"/>
    <col min="13" max="13" width="3.28515625" style="150" customWidth="1"/>
    <col min="14" max="14" width="4.42578125" style="150" customWidth="1"/>
    <col min="15" max="15" width="4.140625" style="150" customWidth="1"/>
    <col min="16" max="16" width="3.42578125" style="150" customWidth="1"/>
    <col min="17" max="17" width="3.7109375" style="150" customWidth="1"/>
    <col min="18" max="18" width="6.85546875" style="150" customWidth="1"/>
    <col min="19" max="19" width="13.28515625" style="150" customWidth="1"/>
    <col min="20" max="20" width="8.28515625" style="150" hidden="1" customWidth="1"/>
    <col min="21" max="21" width="9.7109375" style="150" hidden="1" customWidth="1"/>
    <col min="22" max="22" width="10.42578125" style="150" hidden="1" customWidth="1"/>
    <col min="23" max="23" width="9.28515625" style="150" hidden="1" customWidth="1"/>
    <col min="24" max="24" width="7.140625" style="150" customWidth="1"/>
    <col min="25" max="25" width="13.7109375" style="150" customWidth="1"/>
    <col min="26" max="26" width="19.28515625" style="150" customWidth="1"/>
    <col min="27" max="27" width="15.140625" style="150" customWidth="1"/>
    <col min="28" max="28" width="9.140625" style="150"/>
    <col min="29" max="29" width="51.7109375" style="150" customWidth="1"/>
    <col min="30" max="16384" width="9.140625" style="150"/>
  </cols>
  <sheetData>
    <row r="1" spans="2:39" ht="36.75" customHeight="1" x14ac:dyDescent="0.25">
      <c r="B1" s="172"/>
      <c r="C1" s="369" t="s">
        <v>511</v>
      </c>
      <c r="D1" s="369"/>
      <c r="E1" s="369"/>
      <c r="F1" s="369"/>
      <c r="G1" s="369"/>
      <c r="H1" s="369"/>
      <c r="I1" s="369"/>
      <c r="J1" s="369"/>
      <c r="K1" s="369"/>
      <c r="L1" s="369"/>
      <c r="M1" s="369"/>
      <c r="N1" s="369"/>
      <c r="O1" s="369"/>
      <c r="P1" s="369"/>
      <c r="Q1" s="369"/>
      <c r="R1" s="369"/>
      <c r="S1" s="369"/>
      <c r="T1" s="369"/>
      <c r="U1" s="369"/>
      <c r="V1" s="172"/>
      <c r="W1" s="172"/>
      <c r="X1" s="172"/>
    </row>
    <row r="2" spans="2:39" x14ac:dyDescent="0.25">
      <c r="B2" s="173"/>
      <c r="C2" s="373" t="s">
        <v>1664</v>
      </c>
      <c r="D2" s="373"/>
      <c r="E2" s="373"/>
      <c r="F2" s="373"/>
      <c r="G2" s="373"/>
      <c r="H2" s="373"/>
      <c r="I2" s="373"/>
      <c r="J2" s="373"/>
      <c r="K2" s="373"/>
      <c r="L2" s="373"/>
      <c r="M2" s="373"/>
      <c r="N2" s="373"/>
      <c r="O2" s="373"/>
      <c r="P2" s="373"/>
      <c r="Q2" s="373"/>
      <c r="R2" s="373"/>
      <c r="S2" s="373"/>
      <c r="T2" s="373"/>
      <c r="U2" s="373"/>
      <c r="V2" s="173"/>
      <c r="W2" s="173"/>
      <c r="X2" s="173"/>
    </row>
    <row r="3" spans="2:39" x14ac:dyDescent="0.25">
      <c r="B3" s="173"/>
      <c r="C3" s="373" t="s">
        <v>1665</v>
      </c>
      <c r="D3" s="373"/>
      <c r="E3" s="373"/>
      <c r="F3" s="373"/>
      <c r="G3" s="373"/>
      <c r="H3" s="373"/>
      <c r="I3" s="373"/>
      <c r="J3" s="373"/>
      <c r="K3" s="373"/>
      <c r="L3" s="373"/>
      <c r="M3" s="373"/>
      <c r="N3" s="373"/>
      <c r="O3" s="373"/>
      <c r="P3" s="373"/>
      <c r="Q3" s="373"/>
      <c r="R3" s="373"/>
      <c r="S3" s="373"/>
      <c r="T3" s="373"/>
      <c r="U3" s="373"/>
      <c r="V3" s="173"/>
      <c r="W3" s="173"/>
      <c r="X3" s="173"/>
    </row>
    <row r="4" spans="2:39" x14ac:dyDescent="0.25">
      <c r="B4" s="173"/>
      <c r="C4" s="149"/>
      <c r="D4" s="149"/>
      <c r="E4" s="149"/>
      <c r="F4" s="149"/>
      <c r="G4" s="149"/>
      <c r="H4" s="149"/>
      <c r="I4" s="149"/>
      <c r="J4" s="149"/>
      <c r="K4" s="149"/>
      <c r="L4" s="149"/>
      <c r="M4" s="149"/>
      <c r="N4" s="149"/>
      <c r="O4" s="149"/>
      <c r="P4" s="149"/>
      <c r="Q4" s="149"/>
      <c r="R4" s="149"/>
      <c r="S4" s="149"/>
      <c r="T4" s="149"/>
      <c r="U4" s="149"/>
      <c r="V4" s="149"/>
      <c r="W4" s="149"/>
      <c r="X4" s="149"/>
    </row>
    <row r="5" spans="2:39" s="153" customFormat="1" ht="14.25" customHeight="1" x14ac:dyDescent="0.25">
      <c r="B5" s="174"/>
      <c r="C5" s="289"/>
      <c r="D5" s="289"/>
      <c r="E5" s="289"/>
      <c r="F5" s="289"/>
      <c r="G5" s="289"/>
      <c r="H5" s="289"/>
      <c r="I5" s="372"/>
      <c r="J5" s="372"/>
      <c r="K5" s="372"/>
      <c r="L5" s="372"/>
      <c r="M5" s="372"/>
      <c r="N5" s="372"/>
      <c r="O5" s="372"/>
      <c r="P5" s="372"/>
      <c r="Q5" s="372"/>
      <c r="R5" s="372"/>
      <c r="S5" s="372"/>
      <c r="T5" s="372"/>
      <c r="U5" s="372"/>
      <c r="V5" s="372"/>
      <c r="W5" s="372"/>
      <c r="X5" s="372"/>
      <c r="Y5" s="372"/>
      <c r="Z5" s="372"/>
      <c r="AA5" s="372"/>
      <c r="AB5" s="372"/>
      <c r="AC5" s="372"/>
    </row>
    <row r="6" spans="2:39" s="153" customFormat="1" x14ac:dyDescent="0.25">
      <c r="B6" s="154"/>
      <c r="C6" s="154"/>
      <c r="D6" s="154"/>
      <c r="E6" s="174"/>
      <c r="F6" s="174"/>
      <c r="G6" s="174"/>
      <c r="H6" s="154"/>
      <c r="I6" s="174"/>
      <c r="J6" s="154"/>
      <c r="K6" s="334"/>
      <c r="L6" s="154"/>
      <c r="M6" s="154"/>
      <c r="N6" s="154"/>
      <c r="O6" s="154"/>
      <c r="P6" s="154"/>
      <c r="Q6" s="154"/>
      <c r="R6" s="154"/>
      <c r="S6" s="154"/>
      <c r="T6" s="154"/>
      <c r="U6" s="154"/>
      <c r="V6" s="154"/>
      <c r="W6" s="154"/>
      <c r="X6" s="154"/>
    </row>
    <row r="7" spans="2:39" s="153" customFormat="1" ht="37.5" customHeight="1" x14ac:dyDescent="0.25">
      <c r="B7" s="168"/>
      <c r="C7" s="361" t="s">
        <v>512</v>
      </c>
      <c r="D7" s="325"/>
      <c r="E7" s="364" t="s">
        <v>513</v>
      </c>
      <c r="F7" s="326"/>
      <c r="G7" s="364" t="s">
        <v>514</v>
      </c>
      <c r="H7" s="156"/>
      <c r="I7" s="367" t="s">
        <v>1667</v>
      </c>
      <c r="J7" s="368"/>
      <c r="K7" s="368"/>
      <c r="L7" s="368"/>
      <c r="M7" s="368"/>
      <c r="N7" s="368"/>
      <c r="O7" s="368"/>
      <c r="P7" s="368"/>
      <c r="Q7" s="368"/>
      <c r="R7" s="156"/>
      <c r="S7" s="365" t="s">
        <v>1666</v>
      </c>
      <c r="T7" s="366"/>
      <c r="U7" s="366"/>
      <c r="V7" s="157"/>
      <c r="W7" s="157"/>
      <c r="X7" s="157"/>
      <c r="Y7" s="157"/>
      <c r="AG7" s="361" t="s">
        <v>515</v>
      </c>
      <c r="AH7" s="361"/>
      <c r="AI7" s="361"/>
      <c r="AJ7" s="361"/>
      <c r="AK7" s="361"/>
      <c r="AL7" s="361"/>
      <c r="AM7" s="361"/>
    </row>
    <row r="8" spans="2:39" s="153" customFormat="1" ht="80.25" customHeight="1" x14ac:dyDescent="0.25">
      <c r="B8" s="168"/>
      <c r="C8" s="361"/>
      <c r="D8" s="325"/>
      <c r="E8" s="364"/>
      <c r="F8" s="327"/>
      <c r="G8" s="364"/>
      <c r="H8" s="158"/>
      <c r="I8" s="159" t="s">
        <v>541</v>
      </c>
      <c r="J8" s="159" t="s">
        <v>542</v>
      </c>
      <c r="K8" s="179">
        <v>0</v>
      </c>
      <c r="L8" s="179">
        <v>0.2</v>
      </c>
      <c r="M8" s="179">
        <v>0.4</v>
      </c>
      <c r="N8" s="179">
        <v>0.6</v>
      </c>
      <c r="O8" s="179">
        <v>0.8</v>
      </c>
      <c r="P8" s="179">
        <v>1</v>
      </c>
      <c r="Q8" s="180" t="s">
        <v>516</v>
      </c>
      <c r="S8" s="161"/>
      <c r="T8" s="161" t="s">
        <v>543</v>
      </c>
      <c r="U8" s="160" t="s">
        <v>544</v>
      </c>
      <c r="V8" s="158"/>
      <c r="X8" s="158"/>
      <c r="AG8" s="361"/>
      <c r="AH8" s="361"/>
      <c r="AI8" s="361"/>
      <c r="AJ8" s="361"/>
      <c r="AK8" s="361"/>
      <c r="AL8" s="361"/>
      <c r="AM8" s="361"/>
    </row>
    <row r="9" spans="2:39" ht="42" customHeight="1" x14ac:dyDescent="0.25">
      <c r="D9" s="126"/>
      <c r="E9" s="126"/>
      <c r="F9" s="126"/>
      <c r="G9" s="126"/>
      <c r="J9" s="32"/>
      <c r="K9" s="32"/>
      <c r="L9" s="32"/>
      <c r="M9" s="32"/>
      <c r="N9" s="32"/>
      <c r="O9" s="33"/>
      <c r="P9" s="116"/>
      <c r="Q9" s="117"/>
      <c r="S9" s="34"/>
      <c r="T9" s="34"/>
      <c r="U9" s="33"/>
      <c r="V9" s="150" t="s">
        <v>545</v>
      </c>
      <c r="W9" s="150" t="s">
        <v>546</v>
      </c>
      <c r="Y9" s="118" t="s">
        <v>517</v>
      </c>
    </row>
    <row r="10" spans="2:39" ht="48" customHeight="1" x14ac:dyDescent="0.45">
      <c r="B10" s="288">
        <v>1</v>
      </c>
      <c r="C10" s="141" t="s">
        <v>518</v>
      </c>
      <c r="D10" s="126"/>
      <c r="E10" s="270" t="s">
        <v>519</v>
      </c>
      <c r="F10" s="126"/>
      <c r="G10" s="191"/>
      <c r="H10" s="152"/>
      <c r="I10" s="124">
        <f>SUM(K10:P10)</f>
        <v>0</v>
      </c>
      <c r="J10" s="124">
        <f t="shared" ref="J10" si="0">SUM(K10:P10)</f>
        <v>0</v>
      </c>
      <c r="K10" s="122"/>
      <c r="L10" s="122"/>
      <c r="M10" s="122"/>
      <c r="N10" s="122"/>
      <c r="O10" s="123"/>
      <c r="P10" s="184"/>
      <c r="Q10" s="123"/>
      <c r="S10" s="125" t="str">
        <f>IF(SUM(K10:P10)=1,((K10*0)+(L10*20)+(M10*40)+(N10*60)+(O10*80)+(P10*100)),"")</f>
        <v/>
      </c>
      <c r="T10" s="147" t="e">
        <f>1/$I$19</f>
        <v>#DIV/0!</v>
      </c>
      <c r="U10" s="127" t="e">
        <f t="shared" ref="U10" si="1">1/$J$19</f>
        <v>#DIV/0!</v>
      </c>
      <c r="V10" s="139" t="e">
        <f>IF(Q10=1,0,S10*T10)</f>
        <v>#VALUE!</v>
      </c>
      <c r="W10" s="35" t="e">
        <f>IF(Q10=1,0,S10*U10)</f>
        <v>#VALUE!</v>
      </c>
      <c r="Y10" s="360"/>
      <c r="Z10" s="360"/>
      <c r="AG10" s="363" t="s">
        <v>1646</v>
      </c>
      <c r="AH10" s="363"/>
      <c r="AI10" s="363"/>
      <c r="AJ10" s="363"/>
      <c r="AK10" s="363"/>
      <c r="AL10" s="363"/>
      <c r="AM10" s="363"/>
    </row>
    <row r="11" spans="2:39" ht="47.25" customHeight="1" x14ac:dyDescent="0.25">
      <c r="B11" s="288" t="s">
        <v>520</v>
      </c>
      <c r="C11" s="145" t="s">
        <v>521</v>
      </c>
      <c r="D11" s="176"/>
      <c r="E11" s="266" t="s">
        <v>522</v>
      </c>
      <c r="F11" s="266"/>
      <c r="G11" s="266"/>
      <c r="H11" s="152"/>
      <c r="I11" s="152"/>
      <c r="J11" s="124">
        <f t="shared" ref="J11" si="2">SUM(K11:P11)</f>
        <v>0</v>
      </c>
      <c r="K11" s="122"/>
      <c r="L11" s="122"/>
      <c r="M11" s="122"/>
      <c r="N11" s="122"/>
      <c r="O11" s="123"/>
      <c r="P11" s="122"/>
      <c r="Q11" s="123"/>
      <c r="S11" s="125" t="str">
        <f>IF(SUM(K11:P11)=1,((K11*0)+(L11*20)+(M11*40)+(N11*60)+(O11*80)+(P11*100)),"")</f>
        <v/>
      </c>
      <c r="T11" s="147"/>
      <c r="U11" s="127" t="e">
        <f t="shared" ref="U11" si="3">1/$J$19</f>
        <v>#DIV/0!</v>
      </c>
      <c r="V11" s="139"/>
      <c r="W11" s="35" t="e">
        <f>IF(Q11=1,0,S11*U11)</f>
        <v>#VALUE!</v>
      </c>
      <c r="Y11" s="360"/>
      <c r="Z11" s="360"/>
      <c r="AF11" s="295"/>
      <c r="AG11" s="362" t="s">
        <v>1647</v>
      </c>
      <c r="AH11" s="362"/>
      <c r="AI11" s="362"/>
      <c r="AJ11" s="362"/>
      <c r="AK11" s="362"/>
      <c r="AL11" s="362"/>
      <c r="AM11" s="362"/>
    </row>
    <row r="12" spans="2:39" ht="49.5" customHeight="1" x14ac:dyDescent="0.45">
      <c r="B12" s="288">
        <v>2</v>
      </c>
      <c r="C12" s="141" t="s">
        <v>523</v>
      </c>
      <c r="D12" s="126"/>
      <c r="E12" s="270" t="s">
        <v>524</v>
      </c>
      <c r="F12" s="126"/>
      <c r="G12" s="191"/>
      <c r="H12" s="152"/>
      <c r="I12" s="124">
        <f>SUM(K12:P12)</f>
        <v>0</v>
      </c>
      <c r="J12" s="124">
        <f t="shared" ref="J12:J17" si="4">SUM(K12:P12)</f>
        <v>0</v>
      </c>
      <c r="K12" s="122"/>
      <c r="L12" s="122"/>
      <c r="M12" s="122"/>
      <c r="N12" s="122"/>
      <c r="O12" s="123"/>
      <c r="P12" s="122"/>
      <c r="Q12" s="123"/>
      <c r="S12" s="125" t="str">
        <f t="shared" ref="S12" si="5">IF(SUM(K12:P12)=1,((K12*0)+(L12*20)+(M12*40)+(N12*60)+(O12*80)+(P12*100)),"")</f>
        <v/>
      </c>
      <c r="T12" s="147" t="e">
        <f>1/$I$19</f>
        <v>#DIV/0!</v>
      </c>
      <c r="U12" s="127" t="e">
        <f t="shared" ref="U12:U17" si="6">1/$J$19</f>
        <v>#DIV/0!</v>
      </c>
      <c r="V12" s="139" t="e">
        <f>IF(Q12=1,0,S12*T12)</f>
        <v>#VALUE!</v>
      </c>
      <c r="W12" s="35" t="e">
        <f t="shared" ref="W12" si="7">IF(Q12=1,0,S12*U12)</f>
        <v>#VALUE!</v>
      </c>
      <c r="Y12" s="360"/>
      <c r="Z12" s="360"/>
      <c r="AG12" s="363" t="s">
        <v>1648</v>
      </c>
      <c r="AH12" s="363"/>
      <c r="AI12" s="363"/>
      <c r="AJ12" s="363"/>
      <c r="AK12" s="363"/>
      <c r="AL12" s="363"/>
      <c r="AM12" s="363"/>
    </row>
    <row r="13" spans="2:39" ht="48" customHeight="1" collapsed="1" x14ac:dyDescent="0.45">
      <c r="B13" s="288" t="s">
        <v>525</v>
      </c>
      <c r="C13" s="142" t="s">
        <v>526</v>
      </c>
      <c r="D13" s="126"/>
      <c r="E13" s="270" t="s">
        <v>527</v>
      </c>
      <c r="F13" s="126"/>
      <c r="G13" s="191"/>
      <c r="H13" s="152"/>
      <c r="I13" s="152"/>
      <c r="J13" s="124">
        <f t="shared" si="4"/>
        <v>0</v>
      </c>
      <c r="K13" s="122"/>
      <c r="L13" s="122"/>
      <c r="M13" s="122"/>
      <c r="N13" s="122"/>
      <c r="O13" s="123"/>
      <c r="P13" s="122"/>
      <c r="Q13" s="123"/>
      <c r="S13" s="125" t="str">
        <f>IF(SUM(K13:P13)=1,((K13*0)+(L13*20)+(M13*40)+(N13*60)+(O13*80)+(P13*100)),"")</f>
        <v/>
      </c>
      <c r="T13" s="147"/>
      <c r="U13" s="127" t="e">
        <f t="shared" si="6"/>
        <v>#DIV/0!</v>
      </c>
      <c r="V13" s="139"/>
      <c r="W13" s="35" t="e">
        <f>IF(Q13=1,0,S13*U13)</f>
        <v>#VALUE!</v>
      </c>
      <c r="Y13" s="360"/>
      <c r="Z13" s="360"/>
      <c r="AG13" s="363" t="s">
        <v>1649</v>
      </c>
      <c r="AH13" s="363"/>
      <c r="AI13" s="363"/>
      <c r="AJ13" s="363"/>
      <c r="AK13" s="363"/>
      <c r="AL13" s="363"/>
      <c r="AM13" s="363"/>
    </row>
    <row r="14" spans="2:39" ht="49.5" customHeight="1" collapsed="1" x14ac:dyDescent="0.25">
      <c r="B14" s="288" t="s">
        <v>528</v>
      </c>
      <c r="C14" s="143" t="s">
        <v>529</v>
      </c>
      <c r="D14" s="115"/>
      <c r="E14" s="270" t="s">
        <v>530</v>
      </c>
      <c r="F14" s="115"/>
      <c r="G14" s="192"/>
      <c r="H14" s="152"/>
      <c r="I14" s="152"/>
      <c r="J14" s="124">
        <f t="shared" si="4"/>
        <v>0</v>
      </c>
      <c r="K14" s="122"/>
      <c r="L14" s="122"/>
      <c r="M14" s="122"/>
      <c r="N14" s="122"/>
      <c r="O14" s="123"/>
      <c r="P14" s="122"/>
      <c r="Q14" s="123"/>
      <c r="S14" s="125" t="str">
        <f>IF(SUM(K14:P14)=1,((K14*0)+(L14*20)+(M14*40)+(N14*60)+(O14*80)+(P14*100)),"")</f>
        <v/>
      </c>
      <c r="T14" s="147"/>
      <c r="U14" s="127" t="e">
        <f t="shared" si="6"/>
        <v>#DIV/0!</v>
      </c>
      <c r="V14" s="139"/>
      <c r="W14" s="35" t="e">
        <f>IF(Q14=1,0,S14*U14)</f>
        <v>#VALUE!</v>
      </c>
      <c r="Y14" s="360"/>
      <c r="Z14" s="360"/>
      <c r="AG14" s="363" t="s">
        <v>1650</v>
      </c>
      <c r="AH14" s="363"/>
      <c r="AI14" s="363"/>
      <c r="AJ14" s="363"/>
      <c r="AK14" s="363"/>
      <c r="AL14" s="363"/>
      <c r="AM14" s="363"/>
    </row>
    <row r="15" spans="2:39" ht="49.5" customHeight="1" x14ac:dyDescent="0.25">
      <c r="B15" s="288" t="s">
        <v>531</v>
      </c>
      <c r="C15" s="143" t="s">
        <v>532</v>
      </c>
      <c r="D15" s="115"/>
      <c r="E15" s="270" t="s">
        <v>533</v>
      </c>
      <c r="F15" s="115"/>
      <c r="G15" s="192"/>
      <c r="H15" s="152"/>
      <c r="I15" s="152"/>
      <c r="J15" s="124">
        <f t="shared" si="4"/>
        <v>0</v>
      </c>
      <c r="K15" s="122"/>
      <c r="L15" s="122"/>
      <c r="M15" s="122"/>
      <c r="N15" s="122"/>
      <c r="O15" s="123"/>
      <c r="P15" s="122"/>
      <c r="Q15" s="123"/>
      <c r="S15" s="125" t="str">
        <f>IF(SUM(K15:P15)=1,((K15*0)+(L15*20)+(M15*40)+(N15*60)+(O15*80)+(P15*100)),"")</f>
        <v/>
      </c>
      <c r="T15" s="147"/>
      <c r="U15" s="127" t="e">
        <f t="shared" si="6"/>
        <v>#DIV/0!</v>
      </c>
      <c r="V15" s="139"/>
      <c r="W15" s="35" t="e">
        <f>IF(Q15=1,0,S15*U15)</f>
        <v>#VALUE!</v>
      </c>
      <c r="Y15" s="360"/>
      <c r="Z15" s="360"/>
      <c r="AG15" s="363" t="s">
        <v>1651</v>
      </c>
      <c r="AH15" s="363"/>
      <c r="AI15" s="363"/>
      <c r="AJ15" s="363"/>
      <c r="AK15" s="363"/>
      <c r="AL15" s="363"/>
      <c r="AM15" s="363"/>
    </row>
    <row r="16" spans="2:39" ht="51.75" customHeight="1" x14ac:dyDescent="0.25">
      <c r="B16" s="288" t="s">
        <v>534</v>
      </c>
      <c r="C16" s="144" t="s">
        <v>535</v>
      </c>
      <c r="D16" s="115"/>
      <c r="E16" s="270" t="s">
        <v>536</v>
      </c>
      <c r="F16" s="115"/>
      <c r="G16" s="192"/>
      <c r="H16" s="152"/>
      <c r="I16" s="152"/>
      <c r="J16" s="124">
        <f t="shared" si="4"/>
        <v>0</v>
      </c>
      <c r="K16" s="122"/>
      <c r="L16" s="122"/>
      <c r="M16" s="122"/>
      <c r="N16" s="122"/>
      <c r="O16" s="123"/>
      <c r="P16" s="122"/>
      <c r="Q16" s="123"/>
      <c r="S16" s="125" t="str">
        <f>IF(SUM(K16:P16)=1,((K16*0)+(L16*20)+(M16*40)+(N16*60)+(O16*80)+(P16*100)),"")</f>
        <v/>
      </c>
      <c r="T16" s="147"/>
      <c r="U16" s="127" t="e">
        <f t="shared" si="6"/>
        <v>#DIV/0!</v>
      </c>
      <c r="W16" s="35" t="e">
        <f>IF(Q16=1,0,S16*U16)</f>
        <v>#VALUE!</v>
      </c>
      <c r="Y16" s="360"/>
      <c r="Z16" s="360"/>
      <c r="AG16" s="363" t="s">
        <v>1652</v>
      </c>
      <c r="AH16" s="363"/>
      <c r="AI16" s="363"/>
      <c r="AJ16" s="363"/>
      <c r="AK16" s="363"/>
      <c r="AL16" s="363"/>
      <c r="AM16" s="363"/>
    </row>
    <row r="17" spans="2:29" ht="45.75" customHeight="1" x14ac:dyDescent="0.25">
      <c r="B17" s="288">
        <v>3</v>
      </c>
      <c r="C17" s="141" t="s">
        <v>537</v>
      </c>
      <c r="D17" s="115"/>
      <c r="E17" s="270" t="s">
        <v>538</v>
      </c>
      <c r="F17" s="115"/>
      <c r="G17" s="192"/>
      <c r="H17" s="152"/>
      <c r="I17" s="124">
        <f>SUM(K17:P17)</f>
        <v>0</v>
      </c>
      <c r="J17" s="124">
        <f t="shared" si="4"/>
        <v>0</v>
      </c>
      <c r="K17" s="122"/>
      <c r="L17" s="122"/>
      <c r="M17" s="122"/>
      <c r="N17" s="122"/>
      <c r="O17" s="123"/>
      <c r="P17" s="122"/>
      <c r="Q17" s="123"/>
      <c r="S17" s="125" t="str">
        <f>IF(SUM(K17:P17)=1,((K17*0)+(L17*20)+(M17*40)+(N17*60)+(O17*80)+(P17*100)),"")</f>
        <v/>
      </c>
      <c r="T17" s="147" t="e">
        <f>1/$I$19</f>
        <v>#DIV/0!</v>
      </c>
      <c r="U17" s="127" t="e">
        <f t="shared" si="6"/>
        <v>#DIV/0!</v>
      </c>
      <c r="V17" s="139" t="e">
        <f>IF(Q17=1,0,S17*T17)</f>
        <v>#VALUE!</v>
      </c>
      <c r="W17" s="35" t="e">
        <f>IF(Q17=1,0,S17*U17)</f>
        <v>#VALUE!</v>
      </c>
      <c r="Y17" s="360"/>
      <c r="Z17" s="360"/>
    </row>
    <row r="18" spans="2:29" x14ac:dyDescent="0.25">
      <c r="C18" s="152"/>
    </row>
    <row r="19" spans="2:29" ht="12.75" customHeight="1" x14ac:dyDescent="0.25">
      <c r="C19" s="152"/>
      <c r="I19" s="150">
        <f>SUM(I10:I17)</f>
        <v>0</v>
      </c>
      <c r="J19" s="150">
        <f>SUM(J10:J17)</f>
        <v>0</v>
      </c>
      <c r="R19" s="118" t="s">
        <v>539</v>
      </c>
      <c r="S19" s="129">
        <f>SUMIF(I19,3-V21,V19)</f>
        <v>0</v>
      </c>
      <c r="V19" s="171" t="e">
        <f>SUM(V10:V17)</f>
        <v>#VALUE!</v>
      </c>
      <c r="W19" s="171" t="e">
        <f>SUM(W10:W17)</f>
        <v>#VALUE!</v>
      </c>
    </row>
    <row r="20" spans="2:29" x14ac:dyDescent="0.25">
      <c r="C20" s="152"/>
      <c r="R20" s="118" t="s">
        <v>540</v>
      </c>
      <c r="S20" s="129">
        <f>SUMIF(J19,8-V22,W19)</f>
        <v>0</v>
      </c>
      <c r="X20" s="128"/>
    </row>
    <row r="21" spans="2:29" x14ac:dyDescent="0.25">
      <c r="C21" s="152"/>
      <c r="U21" s="150" t="s">
        <v>547</v>
      </c>
      <c r="V21" s="150">
        <f>SUM(Q10,Q12,Q17)</f>
        <v>0</v>
      </c>
      <c r="X21" s="128"/>
    </row>
    <row r="22" spans="2:29" x14ac:dyDescent="0.25">
      <c r="C22" s="152"/>
      <c r="U22" s="150" t="s">
        <v>548</v>
      </c>
      <c r="V22" s="150">
        <f>SUM(Q10:Q17)</f>
        <v>0</v>
      </c>
    </row>
    <row r="23" spans="2:29" ht="13.5" customHeight="1" x14ac:dyDescent="0.25">
      <c r="C23" s="152"/>
    </row>
    <row r="24" spans="2:29" x14ac:dyDescent="0.25">
      <c r="C24" s="152"/>
    </row>
    <row r="31" spans="2:29" ht="22.5" customHeight="1" x14ac:dyDescent="0.25">
      <c r="AA31" s="151"/>
      <c r="AB31" s="151"/>
      <c r="AC31" s="151"/>
    </row>
    <row r="33" spans="27:32" ht="15" customHeight="1" x14ac:dyDescent="0.25">
      <c r="AA33" s="151"/>
      <c r="AB33" s="151"/>
      <c r="AC33" s="151"/>
      <c r="AD33" s="151"/>
      <c r="AE33" s="151"/>
      <c r="AF33" s="151"/>
    </row>
  </sheetData>
  <sheetProtection formatCells="0" formatColumns="0" formatRows="0" insertColumns="0" insertRows="0" insertHyperlinks="0" deleteColumns="0" deleteRows="0" sort="0" autoFilter="0" pivotTables="0"/>
  <mergeCells count="25">
    <mergeCell ref="Y17:Z17"/>
    <mergeCell ref="Y10:Z10"/>
    <mergeCell ref="Y12:Z12"/>
    <mergeCell ref="Y13:Z13"/>
    <mergeCell ref="Y14:Z14"/>
    <mergeCell ref="Y15:Z15"/>
    <mergeCell ref="Y16:Z16"/>
    <mergeCell ref="Y11:Z11"/>
    <mergeCell ref="I7:Q7"/>
    <mergeCell ref="C1:U1"/>
    <mergeCell ref="C2:U2"/>
    <mergeCell ref="C3:U3"/>
    <mergeCell ref="E7:E8"/>
    <mergeCell ref="G7:G8"/>
    <mergeCell ref="C7:C8"/>
    <mergeCell ref="S7:U7"/>
    <mergeCell ref="I5:AC5"/>
    <mergeCell ref="AG16:AM16"/>
    <mergeCell ref="AG7:AM8"/>
    <mergeCell ref="AG10:AM10"/>
    <mergeCell ref="AG12:AM12"/>
    <mergeCell ref="AG13:AM13"/>
    <mergeCell ref="AG14:AM14"/>
    <mergeCell ref="AG15:AM15"/>
    <mergeCell ref="AG11:AM11"/>
  </mergeCells>
  <conditionalFormatting sqref="J10">
    <cfRule type="cellIs" dxfId="467" priority="179" stopIfTrue="1" operator="notEqual">
      <formula>1</formula>
    </cfRule>
    <cfRule type="cellIs" dxfId="466" priority="180" stopIfTrue="1" operator="equal">
      <formula>1</formula>
    </cfRule>
  </conditionalFormatting>
  <conditionalFormatting sqref="S20">
    <cfRule type="containsBlanks" dxfId="465" priority="115" stopIfTrue="1">
      <formula>LEN(TRIM(S20))=0</formula>
    </cfRule>
    <cfRule type="cellIs" dxfId="464" priority="116" stopIfTrue="1" operator="lessThan">
      <formula>19.999</formula>
    </cfRule>
    <cfRule type="cellIs" dxfId="463" priority="117" stopIfTrue="1" operator="lessThan">
      <formula>39.999</formula>
    </cfRule>
    <cfRule type="cellIs" dxfId="462" priority="118" stopIfTrue="1" operator="lessThan">
      <formula>59.999</formula>
    </cfRule>
    <cfRule type="cellIs" dxfId="461" priority="119" stopIfTrue="1" operator="lessThan">
      <formula>79.999</formula>
    </cfRule>
    <cfRule type="cellIs" dxfId="460" priority="120" stopIfTrue="1" operator="lessThan">
      <formula>89.999</formula>
    </cfRule>
    <cfRule type="cellIs" dxfId="459" priority="121" stopIfTrue="1" operator="between">
      <formula>90</formula>
      <formula>100</formula>
    </cfRule>
  </conditionalFormatting>
  <conditionalFormatting sqref="S19">
    <cfRule type="containsBlanks" dxfId="458" priority="108" stopIfTrue="1">
      <formula>LEN(TRIM(S19))=0</formula>
    </cfRule>
    <cfRule type="cellIs" dxfId="457" priority="109" stopIfTrue="1" operator="lessThan">
      <formula>19.999</formula>
    </cfRule>
    <cfRule type="cellIs" dxfId="456" priority="110" stopIfTrue="1" operator="lessThan">
      <formula>39.999</formula>
    </cfRule>
    <cfRule type="cellIs" dxfId="455" priority="111" stopIfTrue="1" operator="lessThan">
      <formula>59.999</formula>
    </cfRule>
    <cfRule type="cellIs" dxfId="454" priority="112" stopIfTrue="1" operator="lessThan">
      <formula>79.999</formula>
    </cfRule>
    <cfRule type="cellIs" dxfId="453" priority="113" stopIfTrue="1" operator="lessThan">
      <formula>89.999</formula>
    </cfRule>
    <cfRule type="cellIs" dxfId="452" priority="114" stopIfTrue="1" operator="between">
      <formula>90</formula>
      <formula>100</formula>
    </cfRule>
  </conditionalFormatting>
  <conditionalFormatting sqref="I10">
    <cfRule type="cellIs" dxfId="451" priority="94" stopIfTrue="1" operator="notEqual">
      <formula>1</formula>
    </cfRule>
    <cfRule type="cellIs" dxfId="450" priority="95" stopIfTrue="1" operator="equal">
      <formula>1</formula>
    </cfRule>
  </conditionalFormatting>
  <conditionalFormatting sqref="J12">
    <cfRule type="cellIs" dxfId="449" priority="39" stopIfTrue="1" operator="notEqual">
      <formula>1</formula>
    </cfRule>
    <cfRule type="cellIs" dxfId="448" priority="40" stopIfTrue="1" operator="equal">
      <formula>1</formula>
    </cfRule>
  </conditionalFormatting>
  <conditionalFormatting sqref="J13">
    <cfRule type="cellIs" dxfId="447" priority="37" stopIfTrue="1" operator="notEqual">
      <formula>1</formula>
    </cfRule>
    <cfRule type="cellIs" dxfId="446" priority="38" stopIfTrue="1" operator="equal">
      <formula>1</formula>
    </cfRule>
  </conditionalFormatting>
  <conditionalFormatting sqref="J14">
    <cfRule type="cellIs" dxfId="445" priority="35" stopIfTrue="1" operator="notEqual">
      <formula>1</formula>
    </cfRule>
    <cfRule type="cellIs" dxfId="444" priority="36" stopIfTrue="1" operator="equal">
      <formula>1</formula>
    </cfRule>
  </conditionalFormatting>
  <conditionalFormatting sqref="J15">
    <cfRule type="cellIs" dxfId="443" priority="33" stopIfTrue="1" operator="notEqual">
      <formula>1</formula>
    </cfRule>
    <cfRule type="cellIs" dxfId="442" priority="34" stopIfTrue="1" operator="equal">
      <formula>1</formula>
    </cfRule>
  </conditionalFormatting>
  <conditionalFormatting sqref="J16">
    <cfRule type="cellIs" dxfId="441" priority="31" stopIfTrue="1" operator="notEqual">
      <formula>1</formula>
    </cfRule>
    <cfRule type="cellIs" dxfId="440" priority="32" stopIfTrue="1" operator="equal">
      <formula>1</formula>
    </cfRule>
  </conditionalFormatting>
  <conditionalFormatting sqref="J17">
    <cfRule type="cellIs" dxfId="439" priority="29" stopIfTrue="1" operator="notEqual">
      <formula>1</formula>
    </cfRule>
    <cfRule type="cellIs" dxfId="438" priority="30" stopIfTrue="1" operator="equal">
      <formula>1</formula>
    </cfRule>
  </conditionalFormatting>
  <conditionalFormatting sqref="I12">
    <cfRule type="cellIs" dxfId="437" priority="27" stopIfTrue="1" operator="notEqual">
      <formula>1</formula>
    </cfRule>
    <cfRule type="cellIs" dxfId="436" priority="28" stopIfTrue="1" operator="equal">
      <formula>1</formula>
    </cfRule>
  </conditionalFormatting>
  <conditionalFormatting sqref="I17">
    <cfRule type="cellIs" dxfId="435" priority="25" stopIfTrue="1" operator="notEqual">
      <formula>1</formula>
    </cfRule>
    <cfRule type="cellIs" dxfId="434" priority="26" stopIfTrue="1" operator="equal">
      <formula>1</formula>
    </cfRule>
  </conditionalFormatting>
  <conditionalFormatting sqref="W10">
    <cfRule type="expression" dxfId="433" priority="207" stopIfTrue="1">
      <formula>#REF!=0</formula>
    </cfRule>
  </conditionalFormatting>
  <conditionalFormatting sqref="W12">
    <cfRule type="expression" dxfId="432" priority="208" stopIfTrue="1">
      <formula>#REF!=0</formula>
    </cfRule>
  </conditionalFormatting>
  <conditionalFormatting sqref="W13">
    <cfRule type="expression" dxfId="431" priority="209" stopIfTrue="1">
      <formula>#REF!=0</formula>
    </cfRule>
  </conditionalFormatting>
  <conditionalFormatting sqref="W14">
    <cfRule type="expression" dxfId="430" priority="210" stopIfTrue="1">
      <formula>#REF!=0</formula>
    </cfRule>
  </conditionalFormatting>
  <conditionalFormatting sqref="W15">
    <cfRule type="expression" dxfId="429" priority="211" stopIfTrue="1">
      <formula>#REF!=0</formula>
    </cfRule>
  </conditionalFormatting>
  <conditionalFormatting sqref="W16">
    <cfRule type="expression" dxfId="428" priority="212" stopIfTrue="1">
      <formula>#REF!=0</formula>
    </cfRule>
  </conditionalFormatting>
  <conditionalFormatting sqref="W17">
    <cfRule type="expression" dxfId="427" priority="213" stopIfTrue="1">
      <formula>#REF!=0</formula>
    </cfRule>
  </conditionalFormatting>
  <pageMargins left="0.7" right="0.7" top="0.75" bottom="0.75" header="0.3" footer="0.3"/>
  <pageSetup paperSize="9" scale="46" orientation="landscape" r:id="rId1"/>
  <colBreaks count="1" manualBreakCount="1">
    <brk id="32" max="1048575" man="1"/>
  </colBreaks>
  <ignoredErrors>
    <ignoredError sqref="S10:S17"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434154" r:id="rId4" name="Button 2602">
              <controlPr defaultSize="0" print="0" autoLine="0" autoPict="0" macro="[0]!ButtonOpenAll">
                <anchor moveWithCells="1" sizeWithCells="1">
                  <from>
                    <xdr:col>2</xdr:col>
                    <xdr:colOff>2819400</xdr:colOff>
                    <xdr:row>3</xdr:row>
                    <xdr:rowOff>95250</xdr:rowOff>
                  </from>
                  <to>
                    <xdr:col>2</xdr:col>
                    <xdr:colOff>3895725</xdr:colOff>
                    <xdr:row>5</xdr:row>
                    <xdr:rowOff>85725</xdr:rowOff>
                  </to>
                </anchor>
              </controlPr>
            </control>
          </mc:Choice>
        </mc:AlternateContent>
        <mc:AlternateContent xmlns:mc="http://schemas.openxmlformats.org/markup-compatibility/2006">
          <mc:Choice Requires="x14">
            <control shapeId="1434278" r:id="rId5" name="Button 2726">
              <controlPr defaultSize="0" print="0" autoLine="0" autoPict="0" macro="[0]!ButtonD6_CloseALl">
                <anchor moveWithCells="1" sizeWithCells="1">
                  <from>
                    <xdr:col>2</xdr:col>
                    <xdr:colOff>3981450</xdr:colOff>
                    <xdr:row>3</xdr:row>
                    <xdr:rowOff>85725</xdr:rowOff>
                  </from>
                  <to>
                    <xdr:col>5</xdr:col>
                    <xdr:colOff>95250</xdr:colOff>
                    <xdr:row>5</xdr:row>
                    <xdr:rowOff>76200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5" tint="-0.24988555558946501"/>
  </sheetPr>
  <dimension ref="B1:AM30"/>
  <sheetViews>
    <sheetView showGridLines="0" showRowColHeaders="0" zoomScale="80" zoomScaleNormal="80" zoomScaleSheetLayoutView="90" workbookViewId="0">
      <pane ySplit="8" topLeftCell="A9" activePane="bottomLeft" state="frozen"/>
      <selection activeCell="D1" sqref="D1"/>
      <selection pane="bottomLeft" activeCell="AG13" sqref="AG13:AM13"/>
    </sheetView>
  </sheetViews>
  <sheetFormatPr defaultRowHeight="15" outlineLevelCol="1" x14ac:dyDescent="0.25"/>
  <cols>
    <col min="1" max="1" width="2" style="150" customWidth="1"/>
    <col min="2" max="2" width="4.5703125" style="150" customWidth="1"/>
    <col min="3" max="3" width="65.85546875" style="150" customWidth="1"/>
    <col min="4" max="4" width="2.5703125" style="150" customWidth="1" outlineLevel="1"/>
    <col min="5" max="5" width="5.28515625" style="150" customWidth="1" outlineLevel="1"/>
    <col min="6" max="6" width="2.5703125" style="150" customWidth="1" outlineLevel="1"/>
    <col min="7" max="7" width="5.7109375" style="150" customWidth="1" outlineLevel="1"/>
    <col min="8" max="8" width="4.42578125" style="150" customWidth="1"/>
    <col min="9" max="10" width="4.42578125" style="150" hidden="1" customWidth="1"/>
    <col min="11" max="12" width="4" style="150" customWidth="1"/>
    <col min="13" max="13" width="3.28515625" style="150" customWidth="1"/>
    <col min="14" max="14" width="4.42578125" style="150" customWidth="1"/>
    <col min="15" max="15" width="4.140625" style="150" customWidth="1"/>
    <col min="16" max="16" width="3.42578125" style="150" customWidth="1"/>
    <col min="17" max="17" width="3.7109375" style="150" customWidth="1"/>
    <col min="18" max="18" width="8.28515625" style="150" customWidth="1"/>
    <col min="19" max="19" width="13.28515625" style="150" customWidth="1"/>
    <col min="20" max="20" width="8.28515625" style="150" hidden="1" customWidth="1"/>
    <col min="21" max="21" width="9.85546875" style="150" hidden="1" customWidth="1"/>
    <col min="22" max="22" width="10.42578125" style="150" hidden="1" customWidth="1"/>
    <col min="23" max="23" width="9" style="150" hidden="1" customWidth="1"/>
    <col min="24" max="24" width="7.140625" style="150" customWidth="1"/>
    <col min="25" max="25" width="13.7109375" style="150" customWidth="1"/>
    <col min="26" max="26" width="19.28515625" style="150" customWidth="1"/>
    <col min="27" max="27" width="15.140625" style="150" customWidth="1"/>
    <col min="28" max="28" width="9.140625" style="150"/>
    <col min="29" max="29" width="51.7109375" style="150" customWidth="1"/>
    <col min="30" max="16384" width="9.140625" style="150"/>
  </cols>
  <sheetData>
    <row r="1" spans="2:39" ht="30" customHeight="1" x14ac:dyDescent="0.25">
      <c r="B1" s="172"/>
      <c r="C1" s="375" t="s">
        <v>1660</v>
      </c>
      <c r="D1" s="369"/>
      <c r="E1" s="369"/>
      <c r="F1" s="369"/>
      <c r="G1" s="369"/>
      <c r="H1" s="369"/>
      <c r="I1" s="369"/>
      <c r="J1" s="369"/>
      <c r="K1" s="369"/>
      <c r="L1" s="369"/>
      <c r="M1" s="369"/>
      <c r="N1" s="369"/>
      <c r="O1" s="369"/>
      <c r="P1" s="369"/>
      <c r="Q1" s="369"/>
      <c r="R1" s="369"/>
      <c r="S1" s="369"/>
      <c r="T1" s="369"/>
      <c r="U1" s="369"/>
      <c r="V1" s="172"/>
      <c r="W1" s="172"/>
      <c r="X1" s="172"/>
    </row>
    <row r="2" spans="2:39" x14ac:dyDescent="0.25">
      <c r="B2" s="173"/>
      <c r="C2" s="373" t="s">
        <v>1664</v>
      </c>
      <c r="D2" s="373"/>
      <c r="E2" s="373"/>
      <c r="F2" s="373"/>
      <c r="G2" s="373"/>
      <c r="H2" s="373"/>
      <c r="I2" s="373"/>
      <c r="J2" s="373"/>
      <c r="K2" s="373"/>
      <c r="L2" s="373"/>
      <c r="M2" s="373"/>
      <c r="N2" s="373"/>
      <c r="O2" s="373"/>
      <c r="P2" s="373"/>
      <c r="Q2" s="373"/>
      <c r="R2" s="373"/>
      <c r="S2" s="373"/>
      <c r="T2" s="373"/>
      <c r="U2" s="373"/>
      <c r="V2" s="173"/>
      <c r="W2" s="173"/>
      <c r="X2" s="173"/>
    </row>
    <row r="3" spans="2:39" x14ac:dyDescent="0.25">
      <c r="B3" s="173"/>
      <c r="C3" s="373" t="s">
        <v>1665</v>
      </c>
      <c r="D3" s="373"/>
      <c r="E3" s="373"/>
      <c r="F3" s="373"/>
      <c r="G3" s="373"/>
      <c r="H3" s="373"/>
      <c r="I3" s="373"/>
      <c r="J3" s="373"/>
      <c r="K3" s="373"/>
      <c r="L3" s="373"/>
      <c r="M3" s="373"/>
      <c r="N3" s="373"/>
      <c r="O3" s="373"/>
      <c r="P3" s="373"/>
      <c r="Q3" s="373"/>
      <c r="R3" s="373"/>
      <c r="S3" s="373"/>
      <c r="T3" s="373"/>
      <c r="U3" s="373"/>
      <c r="V3" s="173"/>
      <c r="W3" s="173"/>
      <c r="X3" s="173"/>
    </row>
    <row r="4" spans="2:39" x14ac:dyDescent="0.25">
      <c r="B4" s="173"/>
      <c r="C4" s="149"/>
      <c r="D4" s="149"/>
      <c r="E4" s="149"/>
      <c r="F4" s="149"/>
      <c r="G4" s="149"/>
      <c r="H4" s="149"/>
      <c r="I4" s="149"/>
      <c r="J4" s="149"/>
      <c r="K4" s="149"/>
      <c r="L4" s="149"/>
      <c r="M4" s="149"/>
      <c r="N4" s="149"/>
      <c r="O4" s="149"/>
      <c r="P4" s="149"/>
      <c r="Q4" s="149"/>
      <c r="R4" s="149"/>
      <c r="S4" s="149"/>
      <c r="T4" s="149"/>
      <c r="U4" s="149"/>
      <c r="V4" s="149"/>
      <c r="W4" s="149"/>
      <c r="X4" s="149"/>
    </row>
    <row r="5" spans="2:39" s="153" customFormat="1" ht="14.25" customHeight="1" x14ac:dyDescent="0.25">
      <c r="B5" s="174"/>
      <c r="C5" s="289"/>
      <c r="D5" s="289"/>
      <c r="E5" s="289"/>
      <c r="F5" s="289"/>
      <c r="G5" s="289"/>
      <c r="H5" s="289"/>
      <c r="I5" s="289"/>
      <c r="J5" s="289"/>
      <c r="K5" s="370"/>
      <c r="L5" s="370"/>
      <c r="M5" s="370"/>
      <c r="N5" s="370"/>
      <c r="O5" s="370"/>
      <c r="P5" s="370"/>
      <c r="Q5" s="370"/>
      <c r="R5" s="370"/>
      <c r="S5" s="370"/>
      <c r="T5" s="370"/>
      <c r="U5" s="370"/>
      <c r="V5" s="370"/>
      <c r="W5" s="370"/>
      <c r="X5" s="370"/>
      <c r="Y5" s="370"/>
      <c r="Z5" s="370"/>
      <c r="AA5" s="370"/>
      <c r="AB5" s="370"/>
      <c r="AC5" s="370"/>
    </row>
    <row r="6" spans="2:39" s="153" customFormat="1" x14ac:dyDescent="0.25">
      <c r="B6" s="154"/>
      <c r="C6" s="154"/>
      <c r="D6" s="154"/>
      <c r="E6" s="174"/>
      <c r="F6" s="174"/>
      <c r="G6" s="174"/>
      <c r="H6" s="154"/>
      <c r="I6" s="174"/>
      <c r="J6" s="154"/>
      <c r="K6" s="334"/>
      <c r="L6" s="154"/>
      <c r="M6" s="154"/>
      <c r="N6" s="154"/>
      <c r="O6" s="154"/>
      <c r="P6" s="154"/>
      <c r="Q6" s="154"/>
      <c r="R6" s="154"/>
      <c r="S6" s="154"/>
      <c r="T6" s="154"/>
      <c r="U6" s="154"/>
      <c r="V6" s="154"/>
      <c r="W6" s="154"/>
      <c r="X6" s="154"/>
    </row>
    <row r="7" spans="2:39" s="153" customFormat="1" ht="37.5" customHeight="1" x14ac:dyDescent="0.25">
      <c r="B7" s="168"/>
      <c r="C7" s="361" t="s">
        <v>549</v>
      </c>
      <c r="D7" s="325"/>
      <c r="E7" s="364" t="s">
        <v>550</v>
      </c>
      <c r="F7" s="326"/>
      <c r="G7" s="364" t="s">
        <v>551</v>
      </c>
      <c r="H7" s="156"/>
      <c r="I7" s="367" t="s">
        <v>1667</v>
      </c>
      <c r="J7" s="368"/>
      <c r="K7" s="368"/>
      <c r="L7" s="368"/>
      <c r="M7" s="368"/>
      <c r="N7" s="368"/>
      <c r="O7" s="368"/>
      <c r="P7" s="368"/>
      <c r="Q7" s="368"/>
      <c r="R7" s="156"/>
      <c r="S7" s="365" t="s">
        <v>1666</v>
      </c>
      <c r="T7" s="366"/>
      <c r="U7" s="366"/>
      <c r="V7" s="157"/>
      <c r="W7" s="157"/>
      <c r="X7" s="157"/>
      <c r="Y7" s="157"/>
      <c r="AG7" s="361" t="s">
        <v>552</v>
      </c>
      <c r="AH7" s="361"/>
      <c r="AI7" s="361"/>
      <c r="AJ7" s="361"/>
      <c r="AK7" s="361"/>
      <c r="AL7" s="361"/>
      <c r="AM7" s="361"/>
    </row>
    <row r="8" spans="2:39" s="153" customFormat="1" ht="80.25" customHeight="1" x14ac:dyDescent="0.25">
      <c r="B8" s="168"/>
      <c r="C8" s="361"/>
      <c r="D8" s="325"/>
      <c r="E8" s="364"/>
      <c r="F8" s="327"/>
      <c r="G8" s="364"/>
      <c r="H8" s="158"/>
      <c r="I8" s="159" t="s">
        <v>565</v>
      </c>
      <c r="J8" s="159" t="s">
        <v>566</v>
      </c>
      <c r="K8" s="179">
        <v>0</v>
      </c>
      <c r="L8" s="179">
        <v>0.2</v>
      </c>
      <c r="M8" s="179">
        <v>0.4</v>
      </c>
      <c r="N8" s="179">
        <v>0.6</v>
      </c>
      <c r="O8" s="179">
        <v>0.8</v>
      </c>
      <c r="P8" s="179">
        <v>1</v>
      </c>
      <c r="Q8" s="180" t="s">
        <v>553</v>
      </c>
      <c r="S8" s="161"/>
      <c r="T8" s="161" t="s">
        <v>567</v>
      </c>
      <c r="U8" s="160" t="s">
        <v>568</v>
      </c>
      <c r="V8" s="158"/>
      <c r="X8" s="158"/>
      <c r="AG8" s="361"/>
      <c r="AH8" s="361"/>
      <c r="AI8" s="361"/>
      <c r="AJ8" s="361"/>
      <c r="AK8" s="361"/>
      <c r="AL8" s="361"/>
      <c r="AM8" s="361"/>
    </row>
    <row r="9" spans="2:39" ht="42" customHeight="1" x14ac:dyDescent="0.25">
      <c r="D9" s="126"/>
      <c r="E9" s="126"/>
      <c r="F9" s="126"/>
      <c r="G9" s="126"/>
      <c r="J9" s="32"/>
      <c r="K9" s="32"/>
      <c r="L9" s="32"/>
      <c r="M9" s="32"/>
      <c r="N9" s="32"/>
      <c r="O9" s="33"/>
      <c r="P9" s="116"/>
      <c r="Q9" s="117"/>
      <c r="S9" s="34"/>
      <c r="T9" s="34"/>
      <c r="U9" s="33"/>
      <c r="V9" s="150" t="s">
        <v>569</v>
      </c>
      <c r="W9" s="150" t="s">
        <v>570</v>
      </c>
      <c r="Y9" s="118" t="s">
        <v>554</v>
      </c>
    </row>
    <row r="10" spans="2:39" ht="112.5" customHeight="1" x14ac:dyDescent="0.45">
      <c r="B10" s="288">
        <v>1</v>
      </c>
      <c r="C10" s="336" t="s">
        <v>1668</v>
      </c>
      <c r="D10" s="126"/>
      <c r="E10" s="272" t="s">
        <v>555</v>
      </c>
      <c r="F10" s="126"/>
      <c r="G10" s="191"/>
      <c r="H10" s="152"/>
      <c r="I10" s="124">
        <f>SUM(K10:P10)</f>
        <v>0</v>
      </c>
      <c r="J10" s="124">
        <f>SUM(K10:P10)</f>
        <v>0</v>
      </c>
      <c r="K10" s="122"/>
      <c r="L10" s="122"/>
      <c r="M10" s="122"/>
      <c r="N10" s="122"/>
      <c r="O10" s="123"/>
      <c r="P10" s="184"/>
      <c r="Q10" s="123"/>
      <c r="S10" s="125" t="str">
        <f>IF(SUM(K10:P10)=1,((K10*0)+(L10*20)+(M10*40)+(N10*60)+(O10*80)+(P10*100)),"")</f>
        <v/>
      </c>
      <c r="T10" s="147" t="e">
        <f>1/$I$16</f>
        <v>#DIV/0!</v>
      </c>
      <c r="U10" s="127" t="e">
        <f>1/$J$16</f>
        <v>#DIV/0!</v>
      </c>
      <c r="V10" s="139" t="e">
        <f>IF(Q10=1,0,S10*T10)</f>
        <v>#VALUE!</v>
      </c>
      <c r="W10" s="35" t="e">
        <f>IF(Q10=1,0,S10*U10)</f>
        <v>#VALUE!</v>
      </c>
      <c r="Y10" s="360"/>
      <c r="Z10" s="360"/>
      <c r="AG10" s="363" t="s">
        <v>1653</v>
      </c>
      <c r="AH10" s="363"/>
      <c r="AI10" s="363"/>
      <c r="AJ10" s="363"/>
      <c r="AK10" s="363"/>
      <c r="AL10" s="363"/>
      <c r="AM10" s="363"/>
    </row>
    <row r="11" spans="2:39" ht="66" customHeight="1" x14ac:dyDescent="0.45">
      <c r="B11" s="288">
        <v>2</v>
      </c>
      <c r="C11" s="336" t="s">
        <v>1669</v>
      </c>
      <c r="D11" s="126"/>
      <c r="E11" s="272" t="s">
        <v>556</v>
      </c>
      <c r="F11" s="126"/>
      <c r="G11" s="191"/>
      <c r="H11" s="152"/>
      <c r="I11" s="124">
        <f>SUM(K11:P11)</f>
        <v>0</v>
      </c>
      <c r="J11" s="124">
        <f>SUM(K11:P11)</f>
        <v>0</v>
      </c>
      <c r="K11" s="122"/>
      <c r="L11" s="122"/>
      <c r="M11" s="122"/>
      <c r="N11" s="122"/>
      <c r="O11" s="123"/>
      <c r="P11" s="122"/>
      <c r="Q11" s="123"/>
      <c r="S11" s="125" t="str">
        <f>IF(SUM(K11:P11)=1,((K11*0)+(L11*20)+(M11*40)+(N11*60)+(O11*80)+(P11*100)),"")</f>
        <v/>
      </c>
      <c r="T11" s="147" t="e">
        <f>1/$I$16</f>
        <v>#DIV/0!</v>
      </c>
      <c r="U11" s="127" t="e">
        <f>1/$J$16</f>
        <v>#DIV/0!</v>
      </c>
      <c r="V11" s="139" t="e">
        <f>IF(Q11=1,0,S11*T11)</f>
        <v>#VALUE!</v>
      </c>
      <c r="W11" s="35" t="e">
        <f>IF(Q11=1,0,S11*U11)</f>
        <v>#VALUE!</v>
      </c>
      <c r="Y11" s="360"/>
      <c r="Z11" s="360"/>
      <c r="AG11" s="363" t="s">
        <v>1654</v>
      </c>
      <c r="AH11" s="363"/>
      <c r="AI11" s="363"/>
      <c r="AJ11" s="363"/>
      <c r="AK11" s="363"/>
      <c r="AL11" s="363"/>
      <c r="AM11" s="363"/>
    </row>
    <row r="12" spans="2:39" ht="56.25" customHeight="1" x14ac:dyDescent="0.45">
      <c r="B12" s="288">
        <v>3</v>
      </c>
      <c r="C12" s="336" t="s">
        <v>1670</v>
      </c>
      <c r="D12" s="126"/>
      <c r="E12" s="272" t="s">
        <v>557</v>
      </c>
      <c r="F12" s="126"/>
      <c r="G12" s="191"/>
      <c r="H12" s="152"/>
      <c r="I12" s="124">
        <f>SUM(K12:P12)</f>
        <v>0</v>
      </c>
      <c r="J12" s="124">
        <f>SUM(K12:P12)</f>
        <v>0</v>
      </c>
      <c r="K12" s="122"/>
      <c r="L12" s="122"/>
      <c r="M12" s="122"/>
      <c r="N12" s="122"/>
      <c r="O12" s="123"/>
      <c r="P12" s="122"/>
      <c r="Q12" s="123"/>
      <c r="S12" s="125" t="str">
        <f>IF(SUM(K12:P12)=1,((K12*0)+(L12*20)+(M12*40)+(N12*60)+(O12*80)+(P12*100)),"")</f>
        <v/>
      </c>
      <c r="T12" s="147" t="e">
        <f>1/$I$16</f>
        <v>#DIV/0!</v>
      </c>
      <c r="U12" s="127" t="e">
        <f>1/$J$16</f>
        <v>#DIV/0!</v>
      </c>
      <c r="V12" s="139" t="e">
        <f>IF(Q12=1,0,S12*T12)</f>
        <v>#VALUE!</v>
      </c>
      <c r="W12" s="35" t="e">
        <f>IF(Q12=1,0,S12*U12)</f>
        <v>#VALUE!</v>
      </c>
      <c r="Y12" s="360"/>
      <c r="Z12" s="360"/>
      <c r="AG12" s="363" t="s">
        <v>1655</v>
      </c>
      <c r="AH12" s="363"/>
      <c r="AI12" s="363"/>
      <c r="AJ12" s="363"/>
      <c r="AK12" s="363"/>
      <c r="AL12" s="363"/>
      <c r="AM12" s="363"/>
    </row>
    <row r="13" spans="2:39" ht="63.75" customHeight="1" collapsed="1" x14ac:dyDescent="0.25">
      <c r="B13" s="288" t="s">
        <v>558</v>
      </c>
      <c r="C13" s="335" t="s">
        <v>1661</v>
      </c>
      <c r="D13" s="115"/>
      <c r="E13" s="272" t="s">
        <v>559</v>
      </c>
      <c r="F13" s="115"/>
      <c r="G13" s="115"/>
      <c r="H13" s="152"/>
      <c r="I13" s="152"/>
      <c r="J13" s="124">
        <f>SUM(K13:P13)</f>
        <v>0</v>
      </c>
      <c r="K13" s="122"/>
      <c r="L13" s="122"/>
      <c r="M13" s="122"/>
      <c r="N13" s="122"/>
      <c r="O13" s="123"/>
      <c r="P13" s="122"/>
      <c r="Q13" s="123"/>
      <c r="S13" s="125" t="str">
        <f>IF(SUM(K13:P13)=1,((K13*0)+(L13*20)+(M13*40)+(N13*60)+(O13*80)+(P13*100)),"")</f>
        <v/>
      </c>
      <c r="T13" s="147"/>
      <c r="U13" s="127" t="e">
        <f>1/$J$16</f>
        <v>#DIV/0!</v>
      </c>
      <c r="V13" s="139"/>
      <c r="W13" s="35" t="e">
        <f>IF(Q13=1,0,S13*U13)</f>
        <v>#VALUE!</v>
      </c>
      <c r="Y13" s="374"/>
      <c r="Z13" s="374"/>
      <c r="AG13" s="363" t="s">
        <v>1656</v>
      </c>
      <c r="AH13" s="363"/>
      <c r="AI13" s="363"/>
      <c r="AJ13" s="363"/>
      <c r="AK13" s="363"/>
      <c r="AL13" s="363"/>
      <c r="AM13" s="363"/>
    </row>
    <row r="14" spans="2:39" ht="44.25" customHeight="1" x14ac:dyDescent="0.25">
      <c r="B14" s="288" t="s">
        <v>560</v>
      </c>
      <c r="C14" s="144" t="s">
        <v>561</v>
      </c>
      <c r="D14" s="115"/>
      <c r="E14" s="272" t="s">
        <v>562</v>
      </c>
      <c r="F14" s="115"/>
      <c r="G14" s="115"/>
      <c r="H14" s="152"/>
      <c r="I14" s="152"/>
      <c r="J14" s="124">
        <f>SUM(K14:P14)</f>
        <v>0</v>
      </c>
      <c r="K14" s="122"/>
      <c r="L14" s="122"/>
      <c r="M14" s="122"/>
      <c r="N14" s="122"/>
      <c r="O14" s="123"/>
      <c r="P14" s="122"/>
      <c r="Q14" s="123"/>
      <c r="S14" s="125" t="str">
        <f>IF(SUM(K14:P14)=1,((K14*0)+(L14*20)+(M14*40)+(N14*60)+(O14*80)+(P14*100)),"")</f>
        <v/>
      </c>
      <c r="T14" s="147"/>
      <c r="U14" s="127" t="e">
        <f>1/$J$16</f>
        <v>#DIV/0!</v>
      </c>
      <c r="V14" s="139"/>
      <c r="W14" s="35" t="e">
        <f>IF(Q14=1,0,S14*U14)</f>
        <v>#VALUE!</v>
      </c>
      <c r="Y14" s="360"/>
      <c r="Z14" s="360"/>
    </row>
    <row r="15" spans="2:39" x14ac:dyDescent="0.25">
      <c r="C15" s="152"/>
    </row>
    <row r="16" spans="2:39" x14ac:dyDescent="0.25">
      <c r="C16" s="152"/>
      <c r="I16" s="150">
        <f>SUM(I10:I14)</f>
        <v>0</v>
      </c>
      <c r="J16" s="150">
        <f>SUM(J10:J14)</f>
        <v>0</v>
      </c>
      <c r="R16" s="118" t="s">
        <v>563</v>
      </c>
      <c r="S16" s="129">
        <f>SUMIF(I16,3-U18,V16)</f>
        <v>0</v>
      </c>
      <c r="V16" s="171" t="e">
        <f>SUM(V10:V14)</f>
        <v>#VALUE!</v>
      </c>
      <c r="W16" s="171" t="e">
        <f>SUM(W10:W14)</f>
        <v>#VALUE!</v>
      </c>
    </row>
    <row r="17" spans="3:32" x14ac:dyDescent="0.25">
      <c r="C17" s="152"/>
      <c r="R17" s="118" t="s">
        <v>564</v>
      </c>
      <c r="S17" s="129">
        <f>SUMIF(J16,5-U19,W16)</f>
        <v>0</v>
      </c>
      <c r="X17" s="128"/>
    </row>
    <row r="18" spans="3:32" x14ac:dyDescent="0.25">
      <c r="C18" s="152"/>
      <c r="T18" s="150" t="s">
        <v>571</v>
      </c>
      <c r="U18" s="150">
        <f>SUM(Q10,Q11,,Q12)</f>
        <v>0</v>
      </c>
      <c r="X18" s="128"/>
    </row>
    <row r="19" spans="3:32" x14ac:dyDescent="0.25">
      <c r="C19" s="152"/>
      <c r="T19" s="150" t="s">
        <v>572</v>
      </c>
      <c r="U19" s="150">
        <f>SUM(Q10:Q14)</f>
        <v>0</v>
      </c>
    </row>
    <row r="20" spans="3:32" ht="13.5" customHeight="1" x14ac:dyDescent="0.25">
      <c r="C20" s="152"/>
    </row>
    <row r="21" spans="3:32" x14ac:dyDescent="0.25">
      <c r="C21" s="152"/>
    </row>
    <row r="28" spans="3:32" ht="22.5" customHeight="1" x14ac:dyDescent="0.25">
      <c r="AA28" s="151"/>
      <c r="AB28" s="151"/>
      <c r="AC28" s="151"/>
    </row>
    <row r="30" spans="3:32" ht="15" customHeight="1" x14ac:dyDescent="0.25">
      <c r="AA30" s="151"/>
      <c r="AB30" s="151"/>
      <c r="AC30" s="151"/>
      <c r="AD30" s="151"/>
      <c r="AE30" s="151"/>
      <c r="AF30" s="151"/>
    </row>
  </sheetData>
  <sheetProtection formatCells="0" formatColumns="0" formatRows="0" insertColumns="0" insertRows="0" insertHyperlinks="0" deleteColumns="0" deleteRows="0" sort="0" autoFilter="0" pivotTables="0"/>
  <mergeCells count="19">
    <mergeCell ref="Y12:Z12"/>
    <mergeCell ref="Y13:Z13"/>
    <mergeCell ref="Y14:Z14"/>
    <mergeCell ref="E7:E8"/>
    <mergeCell ref="C7:C8"/>
    <mergeCell ref="S7:U7"/>
    <mergeCell ref="Y10:Z10"/>
    <mergeCell ref="Y11:Z11"/>
    <mergeCell ref="G7:G8"/>
    <mergeCell ref="C1:U1"/>
    <mergeCell ref="C2:U2"/>
    <mergeCell ref="C3:U3"/>
    <mergeCell ref="I7:Q7"/>
    <mergeCell ref="K5:AC5"/>
    <mergeCell ref="AG7:AM8"/>
    <mergeCell ref="AG12:AM12"/>
    <mergeCell ref="AG11:AM11"/>
    <mergeCell ref="AG10:AM10"/>
    <mergeCell ref="AG13:AM13"/>
  </mergeCells>
  <conditionalFormatting sqref="J10">
    <cfRule type="cellIs" dxfId="426" priority="192" stopIfTrue="1" operator="notEqual">
      <formula>1</formula>
    </cfRule>
    <cfRule type="cellIs" dxfId="425" priority="193" stopIfTrue="1" operator="equal">
      <formula>1</formula>
    </cfRule>
  </conditionalFormatting>
  <conditionalFormatting sqref="S17">
    <cfRule type="containsBlanks" dxfId="424" priority="86" stopIfTrue="1">
      <formula>LEN(TRIM(S17))=0</formula>
    </cfRule>
    <cfRule type="cellIs" dxfId="423" priority="87" stopIfTrue="1" operator="lessThan">
      <formula>19.999</formula>
    </cfRule>
    <cfRule type="cellIs" dxfId="422" priority="88" stopIfTrue="1" operator="lessThan">
      <formula>39.999</formula>
    </cfRule>
    <cfRule type="cellIs" dxfId="421" priority="89" stopIfTrue="1" operator="lessThan">
      <formula>59.999</formula>
    </cfRule>
    <cfRule type="cellIs" dxfId="420" priority="90" stopIfTrue="1" operator="lessThan">
      <formula>79.999</formula>
    </cfRule>
    <cfRule type="cellIs" dxfId="419" priority="91" stopIfTrue="1" operator="lessThan">
      <formula>89.999</formula>
    </cfRule>
    <cfRule type="cellIs" dxfId="418" priority="92" stopIfTrue="1" operator="between">
      <formula>90</formula>
      <formula>100</formula>
    </cfRule>
  </conditionalFormatting>
  <conditionalFormatting sqref="S16">
    <cfRule type="containsBlanks" dxfId="417" priority="79" stopIfTrue="1">
      <formula>LEN(TRIM(S16))=0</formula>
    </cfRule>
    <cfRule type="cellIs" dxfId="416" priority="80" stopIfTrue="1" operator="lessThan">
      <formula>19.999</formula>
    </cfRule>
    <cfRule type="cellIs" dxfId="415" priority="81" stopIfTrue="1" operator="lessThan">
      <formula>39.999</formula>
    </cfRule>
    <cfRule type="cellIs" dxfId="414" priority="82" stopIfTrue="1" operator="lessThan">
      <formula>59.999</formula>
    </cfRule>
    <cfRule type="cellIs" dxfId="413" priority="83" stopIfTrue="1" operator="lessThan">
      <formula>79.999</formula>
    </cfRule>
    <cfRule type="cellIs" dxfId="412" priority="84" stopIfTrue="1" operator="lessThan">
      <formula>89.999</formula>
    </cfRule>
    <cfRule type="cellIs" dxfId="411" priority="85" stopIfTrue="1" operator="between">
      <formula>90</formula>
      <formula>100</formula>
    </cfRule>
  </conditionalFormatting>
  <conditionalFormatting sqref="W14">
    <cfRule type="expression" dxfId="410" priority="202" stopIfTrue="1">
      <formula>#REF!=0</formula>
    </cfRule>
  </conditionalFormatting>
  <conditionalFormatting sqref="W13">
    <cfRule type="expression" dxfId="409" priority="203" stopIfTrue="1">
      <formula>#REF!=0</formula>
    </cfRule>
  </conditionalFormatting>
  <conditionalFormatting sqref="W12">
    <cfRule type="expression" dxfId="408" priority="204" stopIfTrue="1">
      <formula>#REF!=0</formula>
    </cfRule>
  </conditionalFormatting>
  <conditionalFormatting sqref="W11">
    <cfRule type="expression" dxfId="407" priority="205" stopIfTrue="1">
      <formula>#REF!=0</formula>
    </cfRule>
  </conditionalFormatting>
  <conditionalFormatting sqref="W10">
    <cfRule type="expression" dxfId="406" priority="206" stopIfTrue="1">
      <formula>#REF!=0</formula>
    </cfRule>
  </conditionalFormatting>
  <pageMargins left="0.7" right="0.7" top="0.75" bottom="0.75" header="0.3" footer="0.3"/>
  <pageSetup paperSize="9" scale="45" orientation="landscape" r:id="rId1"/>
  <colBreaks count="1" manualBreakCount="1">
    <brk id="32" max="1048575" man="1"/>
  </colBreaks>
  <ignoredErrors>
    <ignoredError sqref="S10:S14"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541265" r:id="rId4" name="Button 2193">
              <controlPr defaultSize="0" print="0" autoLine="0" autoPict="0" macro="[0]!ButtonOpenAll">
                <anchor moveWithCells="1" sizeWithCells="1">
                  <from>
                    <xdr:col>2</xdr:col>
                    <xdr:colOff>2743200</xdr:colOff>
                    <xdr:row>3</xdr:row>
                    <xdr:rowOff>114300</xdr:rowOff>
                  </from>
                  <to>
                    <xdr:col>2</xdr:col>
                    <xdr:colOff>3819525</xdr:colOff>
                    <xdr:row>5</xdr:row>
                    <xdr:rowOff>104775</xdr:rowOff>
                  </to>
                </anchor>
              </controlPr>
            </control>
          </mc:Choice>
        </mc:AlternateContent>
        <mc:AlternateContent xmlns:mc="http://schemas.openxmlformats.org/markup-compatibility/2006">
          <mc:Choice Requires="x14">
            <control shapeId="1541355" r:id="rId5" name="Button 2283">
              <controlPr defaultSize="0" print="0" autoLine="0" autoPict="0" macro="[0]!ButtonD7_CloseAll">
                <anchor moveWithCells="1" sizeWithCells="1">
                  <from>
                    <xdr:col>2</xdr:col>
                    <xdr:colOff>3914775</xdr:colOff>
                    <xdr:row>3</xdr:row>
                    <xdr:rowOff>104775</xdr:rowOff>
                  </from>
                  <to>
                    <xdr:col>5</xdr:col>
                    <xdr:colOff>85725</xdr:colOff>
                    <xdr:row>5</xdr:row>
                    <xdr:rowOff>95250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6" tint="-0.24988555558946501"/>
  </sheetPr>
  <dimension ref="A1:V135"/>
  <sheetViews>
    <sheetView showGridLines="0" showRowColHeaders="0" zoomScale="60" zoomScaleNormal="60" workbookViewId="0">
      <selection activeCell="C122" sqref="C122"/>
    </sheetView>
  </sheetViews>
  <sheetFormatPr defaultColWidth="11.42578125" defaultRowHeight="12.75" x14ac:dyDescent="0.25"/>
  <cols>
    <col min="1" max="1" width="4.85546875" style="50" customWidth="1"/>
    <col min="2" max="2" width="23.28515625" style="50" customWidth="1"/>
    <col min="3" max="3" width="75" style="50" customWidth="1"/>
    <col min="4" max="4" width="14" style="50" hidden="1" customWidth="1"/>
    <col min="5" max="5" width="28.7109375" style="50" customWidth="1"/>
    <col min="6" max="6" width="20.85546875" style="50" customWidth="1"/>
    <col min="7" max="7" width="17.85546875" style="50" customWidth="1"/>
    <col min="8" max="8" width="14.42578125" style="50" customWidth="1"/>
    <col min="9" max="20" width="11.42578125" style="50" customWidth="1"/>
    <col min="21" max="21" width="14.42578125" style="50" customWidth="1"/>
    <col min="22" max="16384" width="11.42578125" style="50"/>
  </cols>
  <sheetData>
    <row r="1" spans="2:22" ht="19.5" customHeight="1" thickBot="1" x14ac:dyDescent="0.3">
      <c r="V1" s="51"/>
    </row>
    <row r="2" spans="2:22" ht="28.5" customHeight="1" thickBot="1" x14ac:dyDescent="0.3">
      <c r="B2" s="419" t="s">
        <v>573</v>
      </c>
      <c r="C2" s="420"/>
      <c r="D2" s="420"/>
      <c r="E2" s="420"/>
      <c r="F2" s="420"/>
      <c r="G2" s="421"/>
      <c r="I2" s="52"/>
      <c r="J2" s="52"/>
      <c r="K2" s="52"/>
      <c r="L2" s="52"/>
      <c r="M2" s="52"/>
      <c r="N2" s="52"/>
      <c r="O2" s="52"/>
      <c r="P2" s="52"/>
      <c r="Q2" s="52"/>
      <c r="R2" s="52"/>
      <c r="S2" s="52"/>
      <c r="T2" s="52"/>
      <c r="U2" s="30"/>
      <c r="V2" s="51"/>
    </row>
    <row r="3" spans="2:22" s="31" customFormat="1" ht="15.75" customHeight="1" thickBot="1" x14ac:dyDescent="0.3">
      <c r="B3" s="64"/>
      <c r="C3" s="64"/>
      <c r="D3" s="64"/>
      <c r="E3" s="64"/>
      <c r="F3" s="64"/>
      <c r="G3" s="64"/>
      <c r="I3" s="65"/>
      <c r="J3" s="65"/>
      <c r="K3" s="65"/>
      <c r="L3" s="65"/>
      <c r="M3" s="65"/>
      <c r="N3" s="65"/>
      <c r="O3" s="65"/>
      <c r="P3" s="65"/>
      <c r="Q3" s="65"/>
      <c r="R3" s="65"/>
      <c r="S3" s="65"/>
      <c r="T3" s="65"/>
      <c r="U3" s="36"/>
    </row>
    <row r="4" spans="2:22" ht="35.25" customHeight="1" thickBot="1" x14ac:dyDescent="0.3">
      <c r="B4" s="396" t="s">
        <v>574</v>
      </c>
      <c r="C4" s="397"/>
      <c r="D4" s="397"/>
      <c r="E4" s="397"/>
      <c r="F4" s="397"/>
      <c r="G4" s="68" t="s">
        <v>575</v>
      </c>
      <c r="V4" s="51"/>
    </row>
    <row r="5" spans="2:22" ht="18" customHeight="1" x14ac:dyDescent="0.25">
      <c r="B5" s="95" t="s">
        <v>576</v>
      </c>
      <c r="C5" s="104" t="s">
        <v>577</v>
      </c>
      <c r="D5" s="104"/>
      <c r="E5" s="104"/>
      <c r="F5" s="104"/>
      <c r="G5" s="66">
        <f>'A1'!T49</f>
        <v>0</v>
      </c>
      <c r="V5" s="51"/>
    </row>
    <row r="6" spans="2:22" ht="18" customHeight="1" thickBot="1" x14ac:dyDescent="0.3">
      <c r="B6" s="97" t="s">
        <v>578</v>
      </c>
      <c r="C6" s="105" t="s">
        <v>579</v>
      </c>
      <c r="D6" s="105"/>
      <c r="E6" s="105"/>
      <c r="F6" s="105"/>
      <c r="G6" s="67">
        <f>'A1'!T50</f>
        <v>0</v>
      </c>
      <c r="V6" s="51"/>
    </row>
    <row r="7" spans="2:22" ht="18" customHeight="1" thickBot="1" x14ac:dyDescent="0.3">
      <c r="B7" s="53"/>
      <c r="C7" s="54"/>
      <c r="D7" s="54"/>
      <c r="E7" s="55"/>
      <c r="F7" s="56"/>
      <c r="G7" s="55"/>
      <c r="V7" s="51"/>
    </row>
    <row r="8" spans="2:22" ht="28.5" customHeight="1" thickBot="1" x14ac:dyDescent="0.3">
      <c r="B8" s="396" t="s">
        <v>580</v>
      </c>
      <c r="C8" s="397"/>
      <c r="D8" s="397"/>
      <c r="E8" s="397"/>
      <c r="F8" s="397"/>
      <c r="G8" s="68" t="s">
        <v>581</v>
      </c>
      <c r="V8" s="51"/>
    </row>
    <row r="9" spans="2:22" ht="18" customHeight="1" x14ac:dyDescent="0.25">
      <c r="B9" s="95" t="s">
        <v>582</v>
      </c>
      <c r="C9" s="104" t="s">
        <v>583</v>
      </c>
      <c r="D9" s="104"/>
      <c r="E9" s="104"/>
      <c r="F9" s="104"/>
      <c r="G9" s="69">
        <f>'A2'!T24</f>
        <v>0</v>
      </c>
      <c r="V9" s="51"/>
    </row>
    <row r="10" spans="2:22" ht="21" customHeight="1" thickBot="1" x14ac:dyDescent="0.3">
      <c r="B10" s="97" t="s">
        <v>584</v>
      </c>
      <c r="C10" s="105" t="s">
        <v>585</v>
      </c>
      <c r="D10" s="105"/>
      <c r="E10" s="105"/>
      <c r="F10" s="105"/>
      <c r="G10" s="70">
        <f>'A2'!T25</f>
        <v>0</v>
      </c>
      <c r="I10" s="56"/>
      <c r="J10" s="56"/>
      <c r="K10" s="56"/>
      <c r="L10" s="56"/>
      <c r="M10" s="56"/>
      <c r="N10" s="56"/>
      <c r="O10" s="56"/>
      <c r="P10" s="56"/>
      <c r="Q10" s="56"/>
      <c r="R10" s="56"/>
      <c r="S10" s="56"/>
      <c r="T10" s="56"/>
      <c r="U10" s="39"/>
      <c r="V10" s="51"/>
    </row>
    <row r="11" spans="2:22" ht="25.5" customHeight="1" thickBot="1" x14ac:dyDescent="0.3">
      <c r="B11" s="53"/>
      <c r="C11" s="54"/>
      <c r="D11" s="54"/>
      <c r="E11" s="55"/>
      <c r="F11" s="56"/>
      <c r="G11" s="55"/>
      <c r="U11" s="39"/>
      <c r="V11" s="51"/>
    </row>
    <row r="12" spans="2:22" ht="29.25" customHeight="1" thickBot="1" x14ac:dyDescent="0.3">
      <c r="B12" s="422" t="s">
        <v>586</v>
      </c>
      <c r="C12" s="423"/>
      <c r="D12" s="423"/>
      <c r="E12" s="423"/>
      <c r="F12" s="423"/>
      <c r="G12" s="94" t="s">
        <v>587</v>
      </c>
      <c r="U12" s="39"/>
      <c r="V12" s="51"/>
    </row>
    <row r="13" spans="2:22" ht="18" customHeight="1" x14ac:dyDescent="0.25">
      <c r="B13" s="95" t="s">
        <v>588</v>
      </c>
      <c r="C13" s="106" t="s">
        <v>589</v>
      </c>
      <c r="D13" s="106"/>
      <c r="E13" s="106"/>
      <c r="F13" s="106"/>
      <c r="G13" s="96">
        <f>'A3'!S30</f>
        <v>0</v>
      </c>
      <c r="U13" s="42"/>
      <c r="V13" s="51"/>
    </row>
    <row r="14" spans="2:22" ht="18" customHeight="1" thickBot="1" x14ac:dyDescent="0.3">
      <c r="B14" s="97" t="s">
        <v>590</v>
      </c>
      <c r="C14" s="107" t="s">
        <v>591</v>
      </c>
      <c r="D14" s="107"/>
      <c r="E14" s="107"/>
      <c r="F14" s="107"/>
      <c r="G14" s="98">
        <f>'A3'!S31</f>
        <v>0</v>
      </c>
      <c r="V14" s="51"/>
    </row>
    <row r="15" spans="2:22" ht="18.75" customHeight="1" thickBot="1" x14ac:dyDescent="0.3">
      <c r="B15" s="53"/>
      <c r="C15" s="54"/>
      <c r="D15" s="54"/>
      <c r="E15" s="55"/>
      <c r="F15" s="56"/>
      <c r="G15" s="55"/>
      <c r="V15" s="51"/>
    </row>
    <row r="16" spans="2:22" ht="33" customHeight="1" thickBot="1" x14ac:dyDescent="0.3">
      <c r="B16" s="396" t="s">
        <v>592</v>
      </c>
      <c r="C16" s="397"/>
      <c r="D16" s="397"/>
      <c r="E16" s="397"/>
      <c r="F16" s="397"/>
      <c r="G16" s="68" t="s">
        <v>593</v>
      </c>
      <c r="V16" s="51"/>
    </row>
    <row r="17" spans="2:22" ht="18" customHeight="1" x14ac:dyDescent="0.25">
      <c r="B17" s="95" t="s">
        <v>594</v>
      </c>
      <c r="C17" s="104" t="s">
        <v>595</v>
      </c>
      <c r="D17" s="104"/>
      <c r="E17" s="104"/>
      <c r="F17" s="104"/>
      <c r="G17" s="66">
        <f>'A4'!T28</f>
        <v>0</v>
      </c>
      <c r="V17" s="51"/>
    </row>
    <row r="18" spans="2:22" ht="18" customHeight="1" thickBot="1" x14ac:dyDescent="0.3">
      <c r="B18" s="97" t="s">
        <v>596</v>
      </c>
      <c r="C18" s="105" t="s">
        <v>597</v>
      </c>
      <c r="D18" s="105"/>
      <c r="E18" s="105"/>
      <c r="F18" s="105"/>
      <c r="G18" s="67">
        <f>'A4'!T29</f>
        <v>0</v>
      </c>
      <c r="V18" s="51"/>
    </row>
    <row r="19" spans="2:22" ht="18" customHeight="1" thickBot="1" x14ac:dyDescent="0.3">
      <c r="B19" s="53"/>
      <c r="C19" s="54"/>
      <c r="D19" s="54"/>
      <c r="E19" s="55"/>
      <c r="F19" s="56"/>
      <c r="G19" s="55"/>
      <c r="V19" s="51"/>
    </row>
    <row r="20" spans="2:22" ht="27.75" customHeight="1" thickBot="1" x14ac:dyDescent="0.3">
      <c r="B20" s="396" t="s">
        <v>598</v>
      </c>
      <c r="C20" s="397"/>
      <c r="D20" s="397"/>
      <c r="E20" s="397"/>
      <c r="F20" s="397"/>
      <c r="G20" s="68" t="s">
        <v>599</v>
      </c>
      <c r="V20" s="51"/>
    </row>
    <row r="21" spans="2:22" ht="18" customHeight="1" x14ac:dyDescent="0.25">
      <c r="B21" s="95" t="s">
        <v>600</v>
      </c>
      <c r="C21" s="104" t="s">
        <v>601</v>
      </c>
      <c r="D21" s="104"/>
      <c r="E21" s="104"/>
      <c r="F21" s="104"/>
      <c r="G21" s="66">
        <f>'A5'!T62</f>
        <v>0</v>
      </c>
      <c r="V21" s="51"/>
    </row>
    <row r="22" spans="2:22" ht="18" customHeight="1" thickBot="1" x14ac:dyDescent="0.3">
      <c r="B22" s="97" t="s">
        <v>602</v>
      </c>
      <c r="C22" s="105" t="s">
        <v>603</v>
      </c>
      <c r="D22" s="105"/>
      <c r="E22" s="105"/>
      <c r="F22" s="105"/>
      <c r="G22" s="67">
        <f>'A5'!T63</f>
        <v>0</v>
      </c>
      <c r="V22" s="51"/>
    </row>
    <row r="23" spans="2:22" ht="18" customHeight="1" thickBot="1" x14ac:dyDescent="0.3">
      <c r="B23" s="53"/>
      <c r="C23" s="54"/>
      <c r="D23" s="54"/>
      <c r="E23" s="55"/>
      <c r="F23" s="56"/>
      <c r="G23" s="55"/>
      <c r="V23" s="51"/>
    </row>
    <row r="24" spans="2:22" ht="27.75" customHeight="1" thickBot="1" x14ac:dyDescent="0.3">
      <c r="B24" s="396" t="s">
        <v>604</v>
      </c>
      <c r="C24" s="397"/>
      <c r="D24" s="397"/>
      <c r="E24" s="397"/>
      <c r="F24" s="397"/>
      <c r="G24" s="68" t="s">
        <v>605</v>
      </c>
      <c r="V24" s="51"/>
    </row>
    <row r="25" spans="2:22" ht="18" customHeight="1" x14ac:dyDescent="0.25">
      <c r="B25" s="95" t="s">
        <v>606</v>
      </c>
      <c r="C25" s="104" t="s">
        <v>607</v>
      </c>
      <c r="D25" s="104"/>
      <c r="E25" s="104"/>
      <c r="F25" s="104"/>
      <c r="G25" s="66">
        <f>'A6'!S19</f>
        <v>0</v>
      </c>
      <c r="V25" s="51"/>
    </row>
    <row r="26" spans="2:22" ht="18" customHeight="1" thickBot="1" x14ac:dyDescent="0.3">
      <c r="B26" s="97" t="s">
        <v>608</v>
      </c>
      <c r="C26" s="105" t="s">
        <v>609</v>
      </c>
      <c r="D26" s="105"/>
      <c r="E26" s="105"/>
      <c r="F26" s="105"/>
      <c r="G26" s="67">
        <f>'A6'!S20</f>
        <v>0</v>
      </c>
      <c r="V26" s="51"/>
    </row>
    <row r="27" spans="2:22" ht="18" customHeight="1" thickBot="1" x14ac:dyDescent="0.3">
      <c r="B27" s="57"/>
      <c r="C27" s="58"/>
      <c r="D27" s="58"/>
      <c r="E27" s="59"/>
      <c r="F27" s="61"/>
      <c r="G27" s="60"/>
      <c r="V27" s="51"/>
    </row>
    <row r="28" spans="2:22" ht="26.25" customHeight="1" thickBot="1" x14ac:dyDescent="0.3">
      <c r="B28" s="399" t="s">
        <v>1660</v>
      </c>
      <c r="C28" s="397"/>
      <c r="D28" s="397"/>
      <c r="E28" s="397"/>
      <c r="F28" s="397"/>
      <c r="G28" s="68" t="s">
        <v>610</v>
      </c>
      <c r="V28" s="51"/>
    </row>
    <row r="29" spans="2:22" ht="18" customHeight="1" x14ac:dyDescent="0.25">
      <c r="B29" s="95" t="s">
        <v>611</v>
      </c>
      <c r="C29" s="104" t="s">
        <v>612</v>
      </c>
      <c r="D29" s="104"/>
      <c r="E29" s="104"/>
      <c r="F29" s="104"/>
      <c r="G29" s="66">
        <f>'A7'!S16</f>
        <v>0</v>
      </c>
      <c r="V29" s="51"/>
    </row>
    <row r="30" spans="2:22" ht="24.75" customHeight="1" thickBot="1" x14ac:dyDescent="0.3">
      <c r="B30" s="97" t="s">
        <v>613</v>
      </c>
      <c r="C30" s="105" t="s">
        <v>614</v>
      </c>
      <c r="D30" s="105"/>
      <c r="E30" s="105"/>
      <c r="F30" s="105"/>
      <c r="G30" s="67">
        <f>'A7'!S17</f>
        <v>0</v>
      </c>
      <c r="H30" s="62"/>
      <c r="V30" s="51"/>
    </row>
    <row r="31" spans="2:22" ht="28.5" customHeight="1" thickBot="1" x14ac:dyDescent="0.3">
      <c r="B31" s="63"/>
      <c r="C31" s="54"/>
      <c r="D31" s="54"/>
      <c r="E31" s="55"/>
      <c r="F31" s="56"/>
      <c r="G31" s="55"/>
      <c r="H31" s="87"/>
      <c r="V31" s="51"/>
    </row>
    <row r="32" spans="2:22" ht="20.25" customHeight="1" thickBot="1" x14ac:dyDescent="0.3">
      <c r="B32" s="430" t="s">
        <v>615</v>
      </c>
      <c r="C32" s="431"/>
      <c r="D32" s="276"/>
      <c r="E32" s="432">
        <f>AVERAGE(G5,G9,G13,G17,G21,G25,G29)</f>
        <v>0</v>
      </c>
      <c r="F32" s="432"/>
      <c r="G32" s="433"/>
      <c r="H32" s="87" t="e">
        <f>_xlfn.NUMBERVALUE(#REF!)</f>
        <v>#REF!</v>
      </c>
      <c r="V32" s="51"/>
    </row>
    <row r="33" spans="2:22" ht="18" customHeight="1" x14ac:dyDescent="0.25">
      <c r="E33" s="55"/>
      <c r="F33" s="56"/>
      <c r="G33" s="55"/>
      <c r="H33" s="87" t="e">
        <f>_xlfn.NUMBERVALUE(#REF!)</f>
        <v>#REF!</v>
      </c>
      <c r="V33" s="51"/>
    </row>
    <row r="34" spans="2:22" ht="36" customHeight="1" x14ac:dyDescent="0.25">
      <c r="E34" s="402" t="s">
        <v>616</v>
      </c>
      <c r="F34" s="403"/>
      <c r="G34" s="169">
        <f>G5</f>
        <v>0</v>
      </c>
      <c r="V34" s="51"/>
    </row>
    <row r="35" spans="2:22" ht="33" customHeight="1" x14ac:dyDescent="0.25">
      <c r="E35" s="402" t="s">
        <v>617</v>
      </c>
      <c r="F35" s="403"/>
      <c r="G35" s="170">
        <f>G9</f>
        <v>0</v>
      </c>
      <c r="V35" s="51"/>
    </row>
    <row r="36" spans="2:22" ht="28.5" customHeight="1" x14ac:dyDescent="0.25">
      <c r="E36" s="402" t="s">
        <v>618</v>
      </c>
      <c r="F36" s="403"/>
      <c r="G36" s="169">
        <f>G13</f>
        <v>0</v>
      </c>
    </row>
    <row r="37" spans="2:22" ht="27" customHeight="1" x14ac:dyDescent="0.25">
      <c r="E37" s="404" t="s">
        <v>619</v>
      </c>
      <c r="F37" s="405"/>
      <c r="G37" s="169">
        <f>G17</f>
        <v>0</v>
      </c>
    </row>
    <row r="38" spans="2:22" ht="30" customHeight="1" x14ac:dyDescent="0.25">
      <c r="E38" s="402" t="s">
        <v>620</v>
      </c>
      <c r="F38" s="403"/>
      <c r="G38" s="169">
        <f>G21</f>
        <v>0</v>
      </c>
    </row>
    <row r="39" spans="2:22" ht="24.75" customHeight="1" x14ac:dyDescent="0.25">
      <c r="E39" s="402" t="s">
        <v>621</v>
      </c>
      <c r="F39" s="403"/>
      <c r="G39" s="169">
        <f>G25</f>
        <v>0</v>
      </c>
    </row>
    <row r="40" spans="2:22" ht="27.75" customHeight="1" x14ac:dyDescent="0.25">
      <c r="E40" s="402" t="s">
        <v>1659</v>
      </c>
      <c r="F40" s="403"/>
      <c r="G40" s="169">
        <f>G29</f>
        <v>0</v>
      </c>
    </row>
    <row r="41" spans="2:22" ht="21" customHeight="1" x14ac:dyDescent="0.25">
      <c r="E41" s="55"/>
      <c r="F41" s="56"/>
      <c r="G41"/>
      <c r="H41"/>
    </row>
    <row r="42" spans="2:22" ht="28.5" customHeight="1" x14ac:dyDescent="0.25">
      <c r="E42" s="55"/>
      <c r="F42" s="56"/>
      <c r="G42"/>
      <c r="H42"/>
    </row>
    <row r="43" spans="2:22" ht="12" customHeight="1" thickBot="1" x14ac:dyDescent="0.3">
      <c r="I43" s="56"/>
      <c r="J43" s="56"/>
      <c r="K43" s="56"/>
      <c r="L43" s="56"/>
      <c r="M43" s="56"/>
      <c r="N43" s="56"/>
      <c r="O43" s="56"/>
      <c r="P43" s="56"/>
      <c r="Q43" s="56"/>
      <c r="R43" s="56"/>
      <c r="S43" s="56"/>
      <c r="T43" s="56"/>
    </row>
    <row r="44" spans="2:22" ht="20.25" customHeight="1" thickBot="1" x14ac:dyDescent="0.3">
      <c r="B44" s="430" t="s">
        <v>622</v>
      </c>
      <c r="C44" s="431"/>
      <c r="D44" s="276"/>
      <c r="E44" s="432">
        <f>AVERAGE(G6,G10,G14,G18,G22,G26,G30)</f>
        <v>0</v>
      </c>
      <c r="F44" s="432"/>
      <c r="G44" s="433"/>
      <c r="I44" s="56"/>
      <c r="J44" s="56"/>
      <c r="K44" s="56"/>
      <c r="L44" s="56"/>
      <c r="M44" s="56"/>
      <c r="N44" s="56"/>
      <c r="O44" s="56"/>
      <c r="P44" s="56"/>
      <c r="Q44" s="56"/>
      <c r="R44" s="56"/>
      <c r="S44" s="56"/>
      <c r="T44" s="56"/>
    </row>
    <row r="45" spans="2:22" ht="12" customHeight="1" x14ac:dyDescent="0.25">
      <c r="E45" s="55"/>
      <c r="F45" s="56"/>
      <c r="G45" s="55"/>
      <c r="I45" s="56"/>
      <c r="J45" s="56"/>
      <c r="K45" s="56"/>
      <c r="L45" s="56"/>
      <c r="M45" s="56"/>
      <c r="N45" s="56"/>
      <c r="O45" s="56"/>
      <c r="P45" s="56"/>
      <c r="Q45" s="56"/>
      <c r="R45" s="56"/>
      <c r="S45" s="56"/>
      <c r="T45" s="56"/>
    </row>
    <row r="46" spans="2:22" ht="30" customHeight="1" x14ac:dyDescent="0.25">
      <c r="E46" s="402" t="s">
        <v>623</v>
      </c>
      <c r="F46" s="403"/>
      <c r="G46" s="169">
        <f>G6</f>
        <v>0</v>
      </c>
    </row>
    <row r="47" spans="2:22" ht="30" customHeight="1" x14ac:dyDescent="0.25">
      <c r="E47" s="402" t="s">
        <v>624</v>
      </c>
      <c r="F47" s="403"/>
      <c r="G47" s="170">
        <f>G10</f>
        <v>0</v>
      </c>
    </row>
    <row r="48" spans="2:22" ht="25.5" customHeight="1" x14ac:dyDescent="0.25">
      <c r="E48" s="402" t="s">
        <v>625</v>
      </c>
      <c r="F48" s="403"/>
      <c r="G48" s="169">
        <f>G14</f>
        <v>0</v>
      </c>
    </row>
    <row r="49" spans="1:9" ht="25.5" customHeight="1" x14ac:dyDescent="0.25">
      <c r="E49" s="404" t="s">
        <v>626</v>
      </c>
      <c r="F49" s="405"/>
      <c r="G49" s="169">
        <f>G18</f>
        <v>0</v>
      </c>
    </row>
    <row r="50" spans="1:9" ht="28.5" customHeight="1" x14ac:dyDescent="0.25">
      <c r="E50" s="402" t="s">
        <v>627</v>
      </c>
      <c r="F50" s="403"/>
      <c r="G50" s="169">
        <f>G22</f>
        <v>0</v>
      </c>
    </row>
    <row r="51" spans="1:9" ht="26.25" customHeight="1" x14ac:dyDescent="0.25">
      <c r="E51" s="402" t="s">
        <v>628</v>
      </c>
      <c r="F51" s="403"/>
      <c r="G51" s="169">
        <f>G26</f>
        <v>0</v>
      </c>
    </row>
    <row r="52" spans="1:9" ht="30" customHeight="1" x14ac:dyDescent="0.25">
      <c r="E52" s="406" t="s">
        <v>1660</v>
      </c>
      <c r="F52" s="403"/>
      <c r="G52" s="169">
        <f>G30</f>
        <v>0</v>
      </c>
    </row>
    <row r="53" spans="1:9" ht="15" x14ac:dyDescent="0.25">
      <c r="E53" s="55"/>
      <c r="F53" s="56"/>
      <c r="G53" s="150"/>
    </row>
    <row r="60" spans="1:9" ht="23.25" x14ac:dyDescent="0.25">
      <c r="B60" s="424" t="s">
        <v>629</v>
      </c>
      <c r="C60" s="424"/>
      <c r="D60" s="424"/>
      <c r="E60" s="424"/>
      <c r="F60" s="424"/>
      <c r="G60" s="424"/>
      <c r="H60" s="424"/>
      <c r="I60" s="424"/>
    </row>
    <row r="61" spans="1:9" ht="15" x14ac:dyDescent="0.25">
      <c r="A61" s="187"/>
      <c r="B61" s="293"/>
      <c r="C61" s="293"/>
      <c r="D61" s="293"/>
      <c r="E61" s="293"/>
      <c r="F61" s="286"/>
      <c r="G61" s="294"/>
      <c r="H61" s="294"/>
      <c r="I61" s="51"/>
    </row>
    <row r="62" spans="1:9" ht="31.5" customHeight="1" x14ac:dyDescent="0.25">
      <c r="A62" s="187"/>
      <c r="B62" s="386" t="s">
        <v>630</v>
      </c>
      <c r="C62" s="386"/>
      <c r="D62" s="386"/>
      <c r="E62" s="386"/>
      <c r="F62" s="386"/>
      <c r="G62" s="386"/>
      <c r="H62" s="386"/>
      <c r="I62" s="386"/>
    </row>
    <row r="63" spans="1:9" ht="15" x14ac:dyDescent="0.25">
      <c r="A63" s="187"/>
      <c r="B63" s="188"/>
      <c r="C63" s="188"/>
      <c r="D63" s="188"/>
      <c r="E63" s="188"/>
      <c r="F63" s="188"/>
      <c r="G63" s="187"/>
      <c r="H63" s="187"/>
    </row>
    <row r="64" spans="1:9" ht="15" x14ac:dyDescent="0.25">
      <c r="A64" s="187"/>
      <c r="B64" s="188"/>
      <c r="C64" s="188"/>
      <c r="D64" s="188"/>
      <c r="E64" s="188"/>
      <c r="F64" s="188"/>
      <c r="G64" s="187"/>
      <c r="H64" s="187"/>
    </row>
    <row r="65" spans="1:9" ht="15" x14ac:dyDescent="0.25">
      <c r="A65" s="187"/>
      <c r="B65" s="188"/>
      <c r="C65" s="188"/>
      <c r="D65" s="188"/>
      <c r="E65" s="188"/>
      <c r="F65" s="188"/>
      <c r="G65" s="187"/>
      <c r="H65" s="187"/>
    </row>
    <row r="66" spans="1:9" ht="15" x14ac:dyDescent="0.25">
      <c r="A66" s="187"/>
      <c r="B66" s="188"/>
      <c r="C66" s="188"/>
      <c r="D66" s="188"/>
      <c r="E66" s="188"/>
      <c r="F66" s="188"/>
      <c r="G66" s="187"/>
      <c r="H66" s="187"/>
    </row>
    <row r="67" spans="1:9" ht="15" x14ac:dyDescent="0.25">
      <c r="A67" s="187"/>
      <c r="B67" s="188"/>
      <c r="C67" s="188"/>
      <c r="D67" s="188"/>
      <c r="E67" s="188"/>
      <c r="F67" s="188"/>
      <c r="G67" s="187"/>
      <c r="H67" s="187"/>
    </row>
    <row r="68" spans="1:9" ht="15" x14ac:dyDescent="0.25">
      <c r="A68" s="187"/>
      <c r="B68" s="188"/>
      <c r="C68" s="188"/>
      <c r="D68" s="188"/>
      <c r="E68" s="188"/>
      <c r="F68" s="188"/>
      <c r="G68" s="187"/>
      <c r="H68" s="187"/>
    </row>
    <row r="69" spans="1:9" ht="15" x14ac:dyDescent="0.25">
      <c r="A69" s="187"/>
      <c r="B69" s="188"/>
      <c r="C69" s="188"/>
      <c r="D69" s="188"/>
      <c r="E69" s="188"/>
      <c r="F69" s="188"/>
      <c r="G69" s="187"/>
      <c r="H69" s="187"/>
    </row>
    <row r="70" spans="1:9" ht="15" x14ac:dyDescent="0.25">
      <c r="A70" s="187"/>
      <c r="B70" s="188"/>
      <c r="C70" s="188"/>
      <c r="D70" s="188"/>
      <c r="E70" s="188"/>
      <c r="F70" s="188"/>
      <c r="G70" s="187"/>
      <c r="H70" s="187"/>
    </row>
    <row r="71" spans="1:9" ht="15" x14ac:dyDescent="0.25">
      <c r="A71" s="187"/>
      <c r="B71" s="188"/>
      <c r="C71" s="188"/>
      <c r="D71" s="188"/>
      <c r="E71" s="188"/>
      <c r="F71" s="188"/>
      <c r="G71" s="187"/>
      <c r="H71" s="187"/>
    </row>
    <row r="72" spans="1:9" ht="15" x14ac:dyDescent="0.25">
      <c r="A72" s="187"/>
      <c r="B72" s="188"/>
      <c r="C72" s="188"/>
      <c r="D72" s="188"/>
      <c r="E72" s="188"/>
      <c r="F72" s="188"/>
      <c r="G72" s="187"/>
      <c r="H72" s="187"/>
    </row>
    <row r="73" spans="1:9" ht="22.5" customHeight="1" x14ac:dyDescent="0.25">
      <c r="A73" s="187"/>
      <c r="B73" s="198"/>
      <c r="C73" s="199" t="s">
        <v>631</v>
      </c>
      <c r="D73" s="274"/>
      <c r="E73" s="200"/>
      <c r="F73" s="387" t="s">
        <v>632</v>
      </c>
      <c r="G73" s="387"/>
      <c r="H73" s="201"/>
      <c r="I73" s="199" t="s">
        <v>633</v>
      </c>
    </row>
    <row r="74" spans="1:9" ht="15.75" thickBot="1" x14ac:dyDescent="0.3">
      <c r="A74" s="187"/>
      <c r="B74" s="188"/>
      <c r="C74" s="286"/>
      <c r="D74" s="286"/>
      <c r="E74" s="286"/>
      <c r="F74" s="286"/>
      <c r="G74" s="187"/>
      <c r="H74" s="187"/>
    </row>
    <row r="75" spans="1:9" ht="59.25" customHeight="1" x14ac:dyDescent="0.25">
      <c r="A75" s="187"/>
      <c r="B75" s="425" t="s">
        <v>634</v>
      </c>
      <c r="C75" s="207" t="s">
        <v>635</v>
      </c>
      <c r="D75" s="277"/>
      <c r="E75" s="398"/>
      <c r="F75" s="398"/>
      <c r="G75" s="398"/>
      <c r="H75" s="398"/>
      <c r="I75" s="280"/>
    </row>
    <row r="76" spans="1:9" ht="63.75" customHeight="1" x14ac:dyDescent="0.25">
      <c r="A76" s="187"/>
      <c r="B76" s="426"/>
      <c r="C76" s="208" t="s">
        <v>636</v>
      </c>
      <c r="D76" s="278"/>
      <c r="E76" s="391"/>
      <c r="F76" s="391"/>
      <c r="G76" s="391"/>
      <c r="H76" s="391"/>
      <c r="I76" s="281"/>
    </row>
    <row r="77" spans="1:9" ht="30" x14ac:dyDescent="0.25">
      <c r="A77" s="187"/>
      <c r="B77" s="426"/>
      <c r="C77" s="202" t="s">
        <v>637</v>
      </c>
      <c r="D77" s="279"/>
      <c r="E77" s="392"/>
      <c r="F77" s="392"/>
      <c r="G77" s="392"/>
      <c r="H77" s="392"/>
      <c r="I77" s="281"/>
    </row>
    <row r="78" spans="1:9" ht="15" x14ac:dyDescent="0.25">
      <c r="A78" s="187"/>
      <c r="B78" s="426"/>
      <c r="C78" s="209"/>
      <c r="D78" s="210"/>
      <c r="E78" s="393"/>
      <c r="F78" s="393"/>
      <c r="G78" s="393"/>
      <c r="H78" s="393"/>
      <c r="I78" s="282"/>
    </row>
    <row r="79" spans="1:9" ht="39" customHeight="1" x14ac:dyDescent="0.25">
      <c r="A79" s="187"/>
      <c r="B79" s="426"/>
      <c r="C79" s="208" t="s">
        <v>638</v>
      </c>
      <c r="D79" s="278"/>
      <c r="E79" s="391"/>
      <c r="F79" s="391"/>
      <c r="G79" s="391"/>
      <c r="H79" s="391"/>
      <c r="I79" s="281"/>
    </row>
    <row r="80" spans="1:9" ht="35.25" customHeight="1" x14ac:dyDescent="0.25">
      <c r="A80" s="187"/>
      <c r="B80" s="426"/>
      <c r="C80" s="225" t="s">
        <v>639</v>
      </c>
      <c r="D80" s="232"/>
      <c r="E80" s="232"/>
      <c r="F80" s="232"/>
      <c r="G80" s="233"/>
      <c r="H80" s="233"/>
      <c r="I80" s="282"/>
    </row>
    <row r="81" spans="1:9" ht="36" customHeight="1" x14ac:dyDescent="0.25">
      <c r="A81" s="187"/>
      <c r="B81" s="426"/>
      <c r="C81" s="230" t="s">
        <v>640</v>
      </c>
      <c r="D81" s="231" t="s">
        <v>725</v>
      </c>
      <c r="E81" s="388" t="s">
        <v>641</v>
      </c>
      <c r="F81" s="388"/>
      <c r="G81" s="388"/>
      <c r="H81" s="388"/>
      <c r="I81" s="285" t="str">
        <f>'A5'!T12</f>
        <v/>
      </c>
    </row>
    <row r="82" spans="1:9" ht="43.5" customHeight="1" x14ac:dyDescent="0.25">
      <c r="A82" s="187"/>
      <c r="B82" s="426"/>
      <c r="C82" s="230" t="s">
        <v>642</v>
      </c>
      <c r="D82" s="231" t="s">
        <v>726</v>
      </c>
      <c r="E82" s="388" t="s">
        <v>643</v>
      </c>
      <c r="F82" s="388"/>
      <c r="G82" s="388"/>
      <c r="H82" s="388"/>
      <c r="I82" s="285" t="str">
        <f>'A1'!T30</f>
        <v/>
      </c>
    </row>
    <row r="83" spans="1:9" ht="39.75" customHeight="1" x14ac:dyDescent="0.25">
      <c r="A83" s="187"/>
      <c r="B83" s="426"/>
      <c r="C83" s="209" t="s">
        <v>644</v>
      </c>
      <c r="D83" s="211"/>
      <c r="E83" s="389"/>
      <c r="F83" s="389"/>
      <c r="G83" s="389"/>
      <c r="H83" s="389"/>
      <c r="I83" s="283"/>
    </row>
    <row r="84" spans="1:9" ht="36" customHeight="1" x14ac:dyDescent="0.25">
      <c r="A84" s="187"/>
      <c r="B84" s="426"/>
      <c r="C84" s="225" t="s">
        <v>645</v>
      </c>
      <c r="D84" s="227"/>
      <c r="E84" s="390"/>
      <c r="F84" s="390"/>
      <c r="G84" s="390"/>
      <c r="H84" s="390"/>
      <c r="I84" s="283"/>
    </row>
    <row r="85" spans="1:9" ht="44.25" customHeight="1" x14ac:dyDescent="0.25">
      <c r="A85" s="187"/>
      <c r="B85" s="426"/>
      <c r="C85" s="230" t="s">
        <v>646</v>
      </c>
      <c r="D85" s="231" t="s">
        <v>727</v>
      </c>
      <c r="E85" s="388" t="s">
        <v>647</v>
      </c>
      <c r="F85" s="388"/>
      <c r="G85" s="388"/>
      <c r="H85" s="388"/>
      <c r="I85" s="285" t="str">
        <f>'A5'!T30</f>
        <v/>
      </c>
    </row>
    <row r="86" spans="1:9" ht="36.75" customHeight="1" x14ac:dyDescent="0.25">
      <c r="A86" s="187"/>
      <c r="B86" s="426"/>
      <c r="C86" s="230" t="s">
        <v>648</v>
      </c>
      <c r="D86" s="231" t="s">
        <v>728</v>
      </c>
      <c r="E86" s="388" t="s">
        <v>649</v>
      </c>
      <c r="F86" s="388"/>
      <c r="G86" s="388"/>
      <c r="H86" s="388"/>
      <c r="I86" s="285" t="str">
        <f>'A5'!T29</f>
        <v/>
      </c>
    </row>
    <row r="87" spans="1:9" ht="36.75" customHeight="1" x14ac:dyDescent="0.25">
      <c r="A87" s="187"/>
      <c r="B87" s="426"/>
      <c r="C87" s="230" t="s">
        <v>650</v>
      </c>
      <c r="D87" s="231" t="s">
        <v>729</v>
      </c>
      <c r="E87" s="388" t="s">
        <v>651</v>
      </c>
      <c r="F87" s="388"/>
      <c r="G87" s="388"/>
      <c r="H87" s="388"/>
      <c r="I87" s="285" t="str">
        <f>'A1'!T25</f>
        <v/>
      </c>
    </row>
    <row r="88" spans="1:9" ht="15" x14ac:dyDescent="0.25">
      <c r="A88" s="187"/>
      <c r="B88" s="426"/>
      <c r="C88" s="202" t="s">
        <v>652</v>
      </c>
      <c r="D88" s="194"/>
      <c r="E88" s="400"/>
      <c r="F88" s="400"/>
      <c r="G88" s="400"/>
      <c r="H88" s="400"/>
      <c r="I88" s="283"/>
    </row>
    <row r="89" spans="1:9" ht="15" x14ac:dyDescent="0.25">
      <c r="A89" s="187"/>
      <c r="B89" s="426"/>
      <c r="C89" s="209"/>
      <c r="D89" s="211"/>
      <c r="E89" s="401"/>
      <c r="F89" s="401"/>
      <c r="G89" s="401"/>
      <c r="H89" s="401"/>
      <c r="I89" s="283"/>
    </row>
    <row r="90" spans="1:9" ht="15" x14ac:dyDescent="0.25">
      <c r="A90" s="187"/>
      <c r="B90" s="426"/>
      <c r="C90" s="208" t="s">
        <v>653</v>
      </c>
      <c r="D90" s="212"/>
      <c r="E90" s="380"/>
      <c r="F90" s="380"/>
      <c r="G90" s="380"/>
      <c r="H90" s="380"/>
      <c r="I90" s="283"/>
    </row>
    <row r="91" spans="1:9" ht="25.5" customHeight="1" x14ac:dyDescent="0.25">
      <c r="A91" s="187"/>
      <c r="B91" s="427"/>
      <c r="C91" s="218" t="s">
        <v>654</v>
      </c>
      <c r="D91" s="229"/>
      <c r="E91" s="383"/>
      <c r="F91" s="383"/>
      <c r="G91" s="383"/>
      <c r="H91" s="383"/>
      <c r="I91" s="283"/>
    </row>
    <row r="92" spans="1:9" ht="38.25" customHeight="1" x14ac:dyDescent="0.25">
      <c r="A92" s="187"/>
      <c r="B92" s="428" t="s">
        <v>655</v>
      </c>
      <c r="C92" s="221" t="s">
        <v>656</v>
      </c>
      <c r="D92" s="222" t="s">
        <v>730</v>
      </c>
      <c r="E92" s="382" t="s">
        <v>657</v>
      </c>
      <c r="F92" s="382"/>
      <c r="G92" s="382"/>
      <c r="H92" s="382"/>
      <c r="I92" s="285" t="str">
        <f>'A5'!T14</f>
        <v/>
      </c>
    </row>
    <row r="93" spans="1:9" ht="36" customHeight="1" x14ac:dyDescent="0.25">
      <c r="A93" s="187"/>
      <c r="B93" s="428"/>
      <c r="C93" s="209" t="s">
        <v>658</v>
      </c>
      <c r="D93" s="228"/>
      <c r="E93" s="394"/>
      <c r="F93" s="394"/>
      <c r="G93" s="394"/>
      <c r="H93" s="394"/>
      <c r="I93" s="283"/>
    </row>
    <row r="94" spans="1:9" ht="31.5" customHeight="1" x14ac:dyDescent="0.25">
      <c r="A94" s="187"/>
      <c r="B94" s="428"/>
      <c r="C94" s="208" t="s">
        <v>659</v>
      </c>
      <c r="D94" s="213"/>
      <c r="E94" s="395"/>
      <c r="F94" s="395"/>
      <c r="G94" s="395"/>
      <c r="H94" s="395"/>
      <c r="I94" s="283"/>
    </row>
    <row r="95" spans="1:9" ht="36" customHeight="1" x14ac:dyDescent="0.25">
      <c r="A95" s="187"/>
      <c r="B95" s="428"/>
      <c r="C95" s="225" t="s">
        <v>660</v>
      </c>
      <c r="D95" s="226"/>
      <c r="E95" s="383"/>
      <c r="F95" s="383"/>
      <c r="G95" s="383"/>
      <c r="H95" s="383"/>
      <c r="I95" s="283"/>
    </row>
    <row r="96" spans="1:9" ht="38.25" customHeight="1" x14ac:dyDescent="0.25">
      <c r="A96" s="187"/>
      <c r="B96" s="428"/>
      <c r="C96" s="204" t="s">
        <v>661</v>
      </c>
      <c r="D96" s="195" t="s">
        <v>731</v>
      </c>
      <c r="E96" s="384" t="s">
        <v>662</v>
      </c>
      <c r="F96" s="384"/>
      <c r="G96" s="384"/>
      <c r="H96" s="384"/>
      <c r="I96" s="285" t="str">
        <f>'A3'!S10</f>
        <v/>
      </c>
    </row>
    <row r="97" spans="1:10" ht="32.25" customHeight="1" x14ac:dyDescent="0.25">
      <c r="A97" s="187"/>
      <c r="B97" s="428"/>
      <c r="C97" s="221"/>
      <c r="D97" s="222" t="s">
        <v>732</v>
      </c>
      <c r="E97" s="381" t="s">
        <v>663</v>
      </c>
      <c r="F97" s="381"/>
      <c r="G97" s="381"/>
      <c r="H97" s="381"/>
      <c r="I97" s="285" t="str">
        <f>'A3'!S12</f>
        <v/>
      </c>
    </row>
    <row r="98" spans="1:10" ht="30.75" customHeight="1" x14ac:dyDescent="0.25">
      <c r="A98" s="187"/>
      <c r="B98" s="428"/>
      <c r="C98" s="204" t="s">
        <v>664</v>
      </c>
      <c r="D98" s="195" t="s">
        <v>733</v>
      </c>
      <c r="E98" s="384" t="s">
        <v>665</v>
      </c>
      <c r="F98" s="384"/>
      <c r="G98" s="384"/>
      <c r="H98" s="384"/>
      <c r="I98" s="285" t="str">
        <f>'A3'!S14</f>
        <v/>
      </c>
      <c r="J98" s="51"/>
    </row>
    <row r="99" spans="1:10" ht="39.75" customHeight="1" x14ac:dyDescent="0.25">
      <c r="A99" s="187"/>
      <c r="B99" s="428"/>
      <c r="C99" s="204"/>
      <c r="D99" s="195" t="s">
        <v>734</v>
      </c>
      <c r="E99" s="385" t="s">
        <v>666</v>
      </c>
      <c r="F99" s="385"/>
      <c r="G99" s="385"/>
      <c r="H99" s="385"/>
      <c r="I99" s="285" t="str">
        <f>'A3'!S26</f>
        <v/>
      </c>
      <c r="J99" s="51"/>
    </row>
    <row r="100" spans="1:10" ht="29.25" customHeight="1" x14ac:dyDescent="0.25">
      <c r="A100" s="187"/>
      <c r="B100" s="428"/>
      <c r="C100" s="204"/>
      <c r="D100" s="195" t="s">
        <v>735</v>
      </c>
      <c r="E100" s="385" t="s">
        <v>667</v>
      </c>
      <c r="F100" s="385"/>
      <c r="G100" s="385"/>
      <c r="H100" s="385"/>
      <c r="I100" s="285" t="str">
        <f>'A3'!S27</f>
        <v/>
      </c>
      <c r="J100" s="51"/>
    </row>
    <row r="101" spans="1:10" ht="56.25" customHeight="1" x14ac:dyDescent="0.25">
      <c r="A101" s="187"/>
      <c r="B101" s="428"/>
      <c r="C101" s="204"/>
      <c r="D101" s="195" t="s">
        <v>736</v>
      </c>
      <c r="E101" s="385" t="s">
        <v>668</v>
      </c>
      <c r="F101" s="385"/>
      <c r="G101" s="385"/>
      <c r="H101" s="385"/>
      <c r="I101" s="285" t="str">
        <f>'A3'!S24</f>
        <v/>
      </c>
      <c r="J101" s="51"/>
    </row>
    <row r="102" spans="1:10" ht="33" customHeight="1" x14ac:dyDescent="0.25">
      <c r="A102" s="187"/>
      <c r="B102" s="428"/>
      <c r="C102" s="221"/>
      <c r="D102" s="222" t="s">
        <v>737</v>
      </c>
      <c r="E102" s="381" t="s">
        <v>669</v>
      </c>
      <c r="F102" s="381"/>
      <c r="G102" s="381"/>
      <c r="H102" s="381"/>
      <c r="I102" s="285" t="str">
        <f>'A3'!S23</f>
        <v/>
      </c>
      <c r="J102" s="51"/>
    </row>
    <row r="103" spans="1:10" ht="40.5" customHeight="1" x14ac:dyDescent="0.25">
      <c r="A103" s="187"/>
      <c r="B103" s="428"/>
      <c r="C103" s="221" t="s">
        <v>670</v>
      </c>
      <c r="D103" s="222" t="s">
        <v>738</v>
      </c>
      <c r="E103" s="382" t="s">
        <v>671</v>
      </c>
      <c r="F103" s="382"/>
      <c r="G103" s="382"/>
      <c r="H103" s="382"/>
      <c r="I103" s="285" t="str">
        <f>'A3'!S28</f>
        <v/>
      </c>
      <c r="J103" s="51"/>
    </row>
    <row r="104" spans="1:10" ht="45" customHeight="1" x14ac:dyDescent="0.25">
      <c r="A104" s="187"/>
      <c r="B104" s="428"/>
      <c r="C104" s="221" t="s">
        <v>672</v>
      </c>
      <c r="D104" s="222" t="s">
        <v>739</v>
      </c>
      <c r="E104" s="382" t="s">
        <v>673</v>
      </c>
      <c r="F104" s="382"/>
      <c r="G104" s="382"/>
      <c r="H104" s="382"/>
      <c r="I104" s="285" t="str">
        <f>'A3'!S12</f>
        <v/>
      </c>
      <c r="J104" s="51"/>
    </row>
    <row r="105" spans="1:10" ht="35.25" customHeight="1" x14ac:dyDescent="0.25">
      <c r="A105" s="187"/>
      <c r="B105" s="428"/>
      <c r="C105" s="221" t="s">
        <v>674</v>
      </c>
      <c r="D105" s="222" t="s">
        <v>740</v>
      </c>
      <c r="E105" s="384" t="s">
        <v>675</v>
      </c>
      <c r="F105" s="384"/>
      <c r="G105" s="384"/>
      <c r="H105" s="384"/>
      <c r="I105" s="285" t="str">
        <f>'A5'!T42</f>
        <v/>
      </c>
      <c r="J105" s="51"/>
    </row>
    <row r="106" spans="1:10" ht="35.25" customHeight="1" x14ac:dyDescent="0.25">
      <c r="A106" s="187"/>
      <c r="B106" s="428"/>
      <c r="C106" s="417" t="s">
        <v>676</v>
      </c>
      <c r="D106" s="222"/>
      <c r="E106" s="384" t="s">
        <v>677</v>
      </c>
      <c r="F106" s="384"/>
      <c r="G106" s="384"/>
      <c r="H106" s="384"/>
      <c r="I106" s="285" t="str">
        <f>'A1'!T37</f>
        <v/>
      </c>
      <c r="J106" s="51"/>
    </row>
    <row r="107" spans="1:10" ht="38.25" customHeight="1" x14ac:dyDescent="0.25">
      <c r="A107" s="187"/>
      <c r="B107" s="428"/>
      <c r="C107" s="418"/>
      <c r="D107" s="222" t="s">
        <v>741</v>
      </c>
      <c r="E107" s="381" t="s">
        <v>678</v>
      </c>
      <c r="F107" s="381"/>
      <c r="G107" s="381"/>
      <c r="H107" s="381"/>
      <c r="I107" s="285" t="str">
        <f>'A3'!S27</f>
        <v/>
      </c>
      <c r="J107" s="51"/>
    </row>
    <row r="108" spans="1:10" ht="32.25" customHeight="1" x14ac:dyDescent="0.25">
      <c r="A108" s="187"/>
      <c r="B108" s="428"/>
      <c r="C108" s="221" t="s">
        <v>679</v>
      </c>
      <c r="D108" s="222" t="s">
        <v>742</v>
      </c>
      <c r="E108" s="381" t="s">
        <v>680</v>
      </c>
      <c r="F108" s="381"/>
      <c r="G108" s="381"/>
      <c r="H108" s="381"/>
      <c r="I108" s="285" t="str">
        <f>'A2'!T11</f>
        <v/>
      </c>
    </row>
    <row r="109" spans="1:10" ht="31.5" customHeight="1" x14ac:dyDescent="0.25">
      <c r="A109" s="187"/>
      <c r="B109" s="428"/>
      <c r="C109" s="223" t="s">
        <v>681</v>
      </c>
      <c r="D109" s="224"/>
      <c r="E109" s="379"/>
      <c r="F109" s="379"/>
      <c r="G109" s="379"/>
      <c r="H109" s="379"/>
      <c r="I109" s="283"/>
    </row>
    <row r="110" spans="1:10" ht="47.25" customHeight="1" x14ac:dyDescent="0.25">
      <c r="A110" s="187"/>
      <c r="B110" s="429"/>
      <c r="C110" s="221" t="s">
        <v>682</v>
      </c>
      <c r="D110" s="222" t="s">
        <v>743</v>
      </c>
      <c r="E110" s="382" t="s">
        <v>683</v>
      </c>
      <c r="F110" s="382"/>
      <c r="G110" s="382"/>
      <c r="H110" s="382"/>
      <c r="I110" s="285" t="str">
        <f>'A2'!T10</f>
        <v/>
      </c>
    </row>
    <row r="111" spans="1:10" ht="41.25" customHeight="1" x14ac:dyDescent="0.25">
      <c r="A111" s="187"/>
      <c r="B111" s="409" t="s">
        <v>684</v>
      </c>
      <c r="C111" s="205" t="s">
        <v>685</v>
      </c>
      <c r="D111" s="206" t="s">
        <v>744</v>
      </c>
      <c r="E111" s="378" t="s">
        <v>686</v>
      </c>
      <c r="F111" s="378"/>
      <c r="G111" s="378"/>
      <c r="H111" s="378"/>
      <c r="I111" s="285" t="str">
        <f>'A1'!T12</f>
        <v/>
      </c>
    </row>
    <row r="112" spans="1:10" ht="30.75" customHeight="1" x14ac:dyDescent="0.25">
      <c r="A112" s="187"/>
      <c r="B112" s="410"/>
      <c r="C112" s="214"/>
      <c r="D112" s="215" t="s">
        <v>745</v>
      </c>
      <c r="E112" s="377" t="s">
        <v>687</v>
      </c>
      <c r="F112" s="377"/>
      <c r="G112" s="377"/>
      <c r="H112" s="377"/>
      <c r="I112" s="285" t="str">
        <f>'A1'!T13</f>
        <v/>
      </c>
    </row>
    <row r="113" spans="1:9" ht="33" customHeight="1" x14ac:dyDescent="0.25">
      <c r="A113" s="187"/>
      <c r="B113" s="410"/>
      <c r="C113" s="214" t="s">
        <v>688</v>
      </c>
      <c r="D113" s="216" t="s">
        <v>746</v>
      </c>
      <c r="E113" s="415" t="s">
        <v>689</v>
      </c>
      <c r="F113" s="415"/>
      <c r="G113" s="415"/>
      <c r="H113" s="415"/>
      <c r="I113" s="285" t="str">
        <f>'A1'!T29</f>
        <v/>
      </c>
    </row>
    <row r="114" spans="1:9" ht="30" customHeight="1" x14ac:dyDescent="0.25">
      <c r="A114" s="187"/>
      <c r="B114" s="410"/>
      <c r="C114" s="205" t="s">
        <v>690</v>
      </c>
      <c r="D114" s="206" t="s">
        <v>747</v>
      </c>
      <c r="E114" s="378" t="s">
        <v>691</v>
      </c>
      <c r="F114" s="378"/>
      <c r="G114" s="378"/>
      <c r="H114" s="378"/>
      <c r="I114" s="411" t="str">
        <f>'A5'!T16</f>
        <v/>
      </c>
    </row>
    <row r="115" spans="1:9" ht="25.5" customHeight="1" x14ac:dyDescent="0.25">
      <c r="A115" s="187"/>
      <c r="B115" s="410"/>
      <c r="C115" s="205" t="s">
        <v>692</v>
      </c>
      <c r="D115" s="196"/>
      <c r="E115" s="416"/>
      <c r="F115" s="416"/>
      <c r="G115" s="416"/>
      <c r="H115" s="416"/>
      <c r="I115" s="412"/>
    </row>
    <row r="116" spans="1:9" ht="24.75" customHeight="1" x14ac:dyDescent="0.25">
      <c r="A116" s="187"/>
      <c r="B116" s="410"/>
      <c r="C116" s="214" t="s">
        <v>693</v>
      </c>
      <c r="D116" s="275"/>
      <c r="E116" s="377"/>
      <c r="F116" s="377"/>
      <c r="G116" s="377"/>
      <c r="H116" s="377"/>
      <c r="I116" s="413"/>
    </row>
    <row r="117" spans="1:9" ht="39" customHeight="1" x14ac:dyDescent="0.25">
      <c r="A117" s="187"/>
      <c r="B117" s="410"/>
      <c r="C117" s="214" t="s">
        <v>694</v>
      </c>
      <c r="D117" s="216" t="s">
        <v>748</v>
      </c>
      <c r="E117" s="415" t="s">
        <v>695</v>
      </c>
      <c r="F117" s="415"/>
      <c r="G117" s="415"/>
      <c r="H117" s="415"/>
      <c r="I117" s="285" t="str">
        <f>'A5'!T52</f>
        <v/>
      </c>
    </row>
    <row r="118" spans="1:9" ht="51" customHeight="1" x14ac:dyDescent="0.25">
      <c r="A118" s="187"/>
      <c r="B118" s="410"/>
      <c r="C118" s="214" t="s">
        <v>696</v>
      </c>
      <c r="D118" s="216" t="s">
        <v>749</v>
      </c>
      <c r="E118" s="415" t="s">
        <v>697</v>
      </c>
      <c r="F118" s="415"/>
      <c r="G118" s="415"/>
      <c r="H118" s="415"/>
      <c r="I118" s="285" t="str">
        <f>'A1'!T24</f>
        <v/>
      </c>
    </row>
    <row r="119" spans="1:9" ht="45" customHeight="1" x14ac:dyDescent="0.25">
      <c r="A119" s="187"/>
      <c r="B119" s="410"/>
      <c r="C119" s="214" t="s">
        <v>698</v>
      </c>
      <c r="D119" s="216" t="s">
        <v>750</v>
      </c>
      <c r="E119" s="415" t="s">
        <v>699</v>
      </c>
      <c r="F119" s="415"/>
      <c r="G119" s="415"/>
      <c r="H119" s="415"/>
      <c r="I119" s="285" t="str">
        <f>'A5'!T28</f>
        <v/>
      </c>
    </row>
    <row r="120" spans="1:9" ht="37.5" customHeight="1" x14ac:dyDescent="0.25">
      <c r="A120" s="187"/>
      <c r="B120" s="410"/>
      <c r="C120" s="214" t="s">
        <v>700</v>
      </c>
      <c r="D120" s="216" t="s">
        <v>751</v>
      </c>
      <c r="E120" s="415" t="s">
        <v>701</v>
      </c>
      <c r="F120" s="415"/>
      <c r="G120" s="415"/>
      <c r="H120" s="415"/>
      <c r="I120" s="285" t="str">
        <f>'A5'!T33</f>
        <v/>
      </c>
    </row>
    <row r="121" spans="1:9" ht="45.75" customHeight="1" x14ac:dyDescent="0.25">
      <c r="A121" s="187"/>
      <c r="B121" s="410"/>
      <c r="C121" s="214" t="s">
        <v>702</v>
      </c>
      <c r="D121" s="216" t="s">
        <v>752</v>
      </c>
      <c r="E121" s="415" t="s">
        <v>703</v>
      </c>
      <c r="F121" s="415"/>
      <c r="G121" s="415"/>
      <c r="H121" s="415"/>
      <c r="I121" s="285" t="str">
        <f>'A1'!T38</f>
        <v/>
      </c>
    </row>
    <row r="122" spans="1:9" ht="48" customHeight="1" x14ac:dyDescent="0.25">
      <c r="A122" s="187"/>
      <c r="B122" s="410"/>
      <c r="C122" s="205" t="s">
        <v>704</v>
      </c>
      <c r="D122" s="206" t="s">
        <v>753</v>
      </c>
      <c r="E122" s="378" t="s">
        <v>705</v>
      </c>
      <c r="F122" s="378"/>
      <c r="G122" s="378"/>
      <c r="H122" s="378"/>
      <c r="I122" s="285" t="str">
        <f>'A1'!T38</f>
        <v/>
      </c>
    </row>
    <row r="123" spans="1:9" ht="46.5" customHeight="1" x14ac:dyDescent="0.25">
      <c r="A123" s="187"/>
      <c r="B123" s="410"/>
      <c r="C123" s="205"/>
      <c r="D123" s="197" t="s">
        <v>754</v>
      </c>
      <c r="E123" s="416" t="s">
        <v>706</v>
      </c>
      <c r="F123" s="416"/>
      <c r="G123" s="416"/>
      <c r="H123" s="416"/>
      <c r="I123" s="285" t="str">
        <f>'A5'!T20</f>
        <v/>
      </c>
    </row>
    <row r="124" spans="1:9" ht="39.75" customHeight="1" x14ac:dyDescent="0.25">
      <c r="A124" s="187"/>
      <c r="B124" s="410"/>
      <c r="C124" s="214"/>
      <c r="D124" s="215" t="s">
        <v>755</v>
      </c>
      <c r="E124" s="377" t="s">
        <v>707</v>
      </c>
      <c r="F124" s="377"/>
      <c r="G124" s="377"/>
      <c r="H124" s="377"/>
      <c r="I124" s="285" t="str">
        <f>'A5'!T22</f>
        <v/>
      </c>
    </row>
    <row r="125" spans="1:9" ht="42" customHeight="1" x14ac:dyDescent="0.25">
      <c r="A125" s="187"/>
      <c r="B125" s="410"/>
      <c r="C125" s="205" t="s">
        <v>708</v>
      </c>
      <c r="D125" s="206" t="s">
        <v>756</v>
      </c>
      <c r="E125" s="378" t="s">
        <v>709</v>
      </c>
      <c r="F125" s="378"/>
      <c r="G125" s="378"/>
      <c r="H125" s="378"/>
      <c r="I125" s="285" t="str">
        <f>'A5'!T54</f>
        <v/>
      </c>
    </row>
    <row r="126" spans="1:9" ht="45" customHeight="1" x14ac:dyDescent="0.25">
      <c r="A126" s="187"/>
      <c r="B126" s="410"/>
      <c r="C126" s="219"/>
      <c r="D126" s="220" t="s">
        <v>757</v>
      </c>
      <c r="E126" s="377" t="s">
        <v>710</v>
      </c>
      <c r="F126" s="377"/>
      <c r="G126" s="377"/>
      <c r="H126" s="377"/>
      <c r="I126" s="285" t="str">
        <f>'A5'!T56</f>
        <v/>
      </c>
    </row>
    <row r="127" spans="1:9" ht="36.75" customHeight="1" x14ac:dyDescent="0.25">
      <c r="A127" s="187"/>
      <c r="B127" s="410"/>
      <c r="C127" s="218" t="s">
        <v>711</v>
      </c>
      <c r="D127" s="217"/>
      <c r="E127" s="379"/>
      <c r="F127" s="379"/>
      <c r="G127" s="379"/>
      <c r="H127" s="379"/>
      <c r="I127" s="283"/>
    </row>
    <row r="128" spans="1:9" ht="39" customHeight="1" x14ac:dyDescent="0.25">
      <c r="A128" s="187"/>
      <c r="B128" s="410"/>
      <c r="C128" s="205" t="s">
        <v>712</v>
      </c>
      <c r="D128" s="206" t="s">
        <v>758</v>
      </c>
      <c r="E128" s="378" t="s">
        <v>713</v>
      </c>
      <c r="F128" s="378"/>
      <c r="G128" s="378"/>
      <c r="H128" s="378"/>
      <c r="I128" s="285" t="str">
        <f>'A5'!T59</f>
        <v/>
      </c>
    </row>
    <row r="129" spans="1:9" ht="39.75" customHeight="1" x14ac:dyDescent="0.25">
      <c r="A129" s="187"/>
      <c r="B129" s="410"/>
      <c r="C129" s="214"/>
      <c r="D129" s="215" t="s">
        <v>759</v>
      </c>
      <c r="E129" s="377" t="s">
        <v>714</v>
      </c>
      <c r="F129" s="377"/>
      <c r="G129" s="377"/>
      <c r="H129" s="377"/>
      <c r="I129" s="285" t="str">
        <f>'A5'!T24</f>
        <v/>
      </c>
    </row>
    <row r="130" spans="1:9" ht="38.25" customHeight="1" x14ac:dyDescent="0.25">
      <c r="A130" s="187"/>
      <c r="B130" s="407" t="s">
        <v>715</v>
      </c>
      <c r="C130" s="235" t="s">
        <v>716</v>
      </c>
      <c r="D130" s="236" t="s">
        <v>760</v>
      </c>
      <c r="E130" s="414" t="s">
        <v>717</v>
      </c>
      <c r="F130" s="414"/>
      <c r="G130" s="414"/>
      <c r="H130" s="414"/>
      <c r="I130" s="285" t="str">
        <f>'A5'!T53</f>
        <v/>
      </c>
    </row>
    <row r="131" spans="1:9" ht="43.5" customHeight="1" x14ac:dyDescent="0.25">
      <c r="A131" s="187"/>
      <c r="B131" s="407"/>
      <c r="C131" s="235" t="s">
        <v>718</v>
      </c>
      <c r="D131" s="236" t="s">
        <v>761</v>
      </c>
      <c r="E131" s="414" t="s">
        <v>719</v>
      </c>
      <c r="F131" s="414"/>
      <c r="G131" s="414"/>
      <c r="H131" s="414"/>
      <c r="I131" s="285" t="str">
        <f>'A5'!T51</f>
        <v/>
      </c>
    </row>
    <row r="132" spans="1:9" ht="48" customHeight="1" x14ac:dyDescent="0.25">
      <c r="A132" s="187"/>
      <c r="B132" s="407"/>
      <c r="C132" s="235" t="s">
        <v>720</v>
      </c>
      <c r="D132" s="237" t="s">
        <v>762</v>
      </c>
      <c r="E132" s="414" t="s">
        <v>721</v>
      </c>
      <c r="F132" s="414"/>
      <c r="G132" s="414"/>
      <c r="H132" s="414"/>
      <c r="I132" s="285" t="str">
        <f>'A1'!T33</f>
        <v/>
      </c>
    </row>
    <row r="133" spans="1:9" ht="42.75" customHeight="1" x14ac:dyDescent="0.25">
      <c r="A133" s="187"/>
      <c r="B133" s="407"/>
      <c r="C133" s="209" t="s">
        <v>722</v>
      </c>
      <c r="D133" s="211"/>
      <c r="E133" s="389"/>
      <c r="F133" s="389"/>
      <c r="G133" s="389"/>
      <c r="H133" s="389"/>
      <c r="I133" s="283"/>
    </row>
    <row r="134" spans="1:9" ht="48" customHeight="1" x14ac:dyDescent="0.25">
      <c r="A134" s="187"/>
      <c r="B134" s="407"/>
      <c r="C134" s="208" t="s">
        <v>723</v>
      </c>
      <c r="D134" s="212"/>
      <c r="E134" s="380"/>
      <c r="F134" s="380"/>
      <c r="G134" s="380"/>
      <c r="H134" s="380"/>
      <c r="I134" s="283"/>
    </row>
    <row r="135" spans="1:9" ht="33.75" customHeight="1" thickBot="1" x14ac:dyDescent="0.3">
      <c r="A135" s="187"/>
      <c r="B135" s="408"/>
      <c r="C135" s="203" t="s">
        <v>724</v>
      </c>
      <c r="D135" s="193"/>
      <c r="E135" s="376"/>
      <c r="F135" s="376"/>
      <c r="G135" s="376"/>
      <c r="H135" s="376"/>
      <c r="I135" s="284"/>
    </row>
  </sheetData>
  <sheetProtection formatCells="0" formatColumns="0" formatRows="0" insertColumns="0" insertRows="0" insertHyperlinks="0" deleteColumns="0" deleteRows="0" sort="0" autoFilter="0" pivotTables="0"/>
  <mergeCells count="91">
    <mergeCell ref="E46:F46"/>
    <mergeCell ref="E47:F47"/>
    <mergeCell ref="E48:F48"/>
    <mergeCell ref="E49:F49"/>
    <mergeCell ref="E50:F50"/>
    <mergeCell ref="C106:C107"/>
    <mergeCell ref="E106:H106"/>
    <mergeCell ref="E92:H92"/>
    <mergeCell ref="B2:G2"/>
    <mergeCell ref="B4:F4"/>
    <mergeCell ref="B8:F8"/>
    <mergeCell ref="B12:F12"/>
    <mergeCell ref="B16:F16"/>
    <mergeCell ref="B60:I60"/>
    <mergeCell ref="B75:B91"/>
    <mergeCell ref="B92:B110"/>
    <mergeCell ref="B24:F24"/>
    <mergeCell ref="B44:C44"/>
    <mergeCell ref="E44:G44"/>
    <mergeCell ref="B32:C32"/>
    <mergeCell ref="E32:G32"/>
    <mergeCell ref="B130:B135"/>
    <mergeCell ref="B111:B129"/>
    <mergeCell ref="I114:I116"/>
    <mergeCell ref="E130:H130"/>
    <mergeCell ref="E131:H131"/>
    <mergeCell ref="E120:H120"/>
    <mergeCell ref="E113:H113"/>
    <mergeCell ref="E114:H116"/>
    <mergeCell ref="E117:H117"/>
    <mergeCell ref="E118:H118"/>
    <mergeCell ref="E119:H119"/>
    <mergeCell ref="E121:H121"/>
    <mergeCell ref="E122:H122"/>
    <mergeCell ref="E123:H123"/>
    <mergeCell ref="E132:H132"/>
    <mergeCell ref="E133:H133"/>
    <mergeCell ref="E94:H94"/>
    <mergeCell ref="B20:F20"/>
    <mergeCell ref="E75:H75"/>
    <mergeCell ref="B28:F28"/>
    <mergeCell ref="E88:H89"/>
    <mergeCell ref="E90:H90"/>
    <mergeCell ref="E91:H91"/>
    <mergeCell ref="E34:F34"/>
    <mergeCell ref="E35:F35"/>
    <mergeCell ref="E36:F36"/>
    <mergeCell ref="E37:F37"/>
    <mergeCell ref="E38:F38"/>
    <mergeCell ref="E39:F39"/>
    <mergeCell ref="E51:F51"/>
    <mergeCell ref="E52:F52"/>
    <mergeCell ref="E40:F40"/>
    <mergeCell ref="E105:H105"/>
    <mergeCell ref="E102:H102"/>
    <mergeCell ref="E103:H103"/>
    <mergeCell ref="B62:I62"/>
    <mergeCell ref="F73:G73"/>
    <mergeCell ref="E82:H82"/>
    <mergeCell ref="E83:H83"/>
    <mergeCell ref="E84:H84"/>
    <mergeCell ref="E85:H85"/>
    <mergeCell ref="E76:H76"/>
    <mergeCell ref="E77:H78"/>
    <mergeCell ref="E79:H79"/>
    <mergeCell ref="E81:H81"/>
    <mergeCell ref="E86:H86"/>
    <mergeCell ref="E87:H87"/>
    <mergeCell ref="E93:H93"/>
    <mergeCell ref="E95:H95"/>
    <mergeCell ref="E96:H96"/>
    <mergeCell ref="E97:H97"/>
    <mergeCell ref="E98:H98"/>
    <mergeCell ref="E104:H104"/>
    <mergeCell ref="E99:H99"/>
    <mergeCell ref="E100:H100"/>
    <mergeCell ref="E101:H101"/>
    <mergeCell ref="E107:H107"/>
    <mergeCell ref="E108:H108"/>
    <mergeCell ref="E109:H109"/>
    <mergeCell ref="E110:H110"/>
    <mergeCell ref="E112:H112"/>
    <mergeCell ref="E111:H111"/>
    <mergeCell ref="E135:H135"/>
    <mergeCell ref="E124:H124"/>
    <mergeCell ref="E125:H125"/>
    <mergeCell ref="E126:H126"/>
    <mergeCell ref="E127:H127"/>
    <mergeCell ref="E129:H129"/>
    <mergeCell ref="E128:H128"/>
    <mergeCell ref="E134:H134"/>
  </mergeCells>
  <conditionalFormatting sqref="G17:G18 G13:G14 G9:G10 G5:G6">
    <cfRule type="cellIs" dxfId="405" priority="459" stopIfTrue="1" operator="lessThan">
      <formula>19.999</formula>
    </cfRule>
    <cfRule type="cellIs" dxfId="404" priority="460" stopIfTrue="1" operator="lessThan">
      <formula>79.999</formula>
    </cfRule>
    <cfRule type="cellIs" dxfId="403" priority="461" stopIfTrue="1" operator="between">
      <formula>90</formula>
      <formula>100</formula>
    </cfRule>
  </conditionalFormatting>
  <conditionalFormatting sqref="G17:G18 G13:G14 G9:G10 G5:G6">
    <cfRule type="containsBlanks" dxfId="402" priority="453" stopIfTrue="1">
      <formula>LEN(TRIM(G5))=0</formula>
    </cfRule>
    <cfRule type="cellIs" dxfId="401" priority="455" stopIfTrue="1" operator="lessThan">
      <formula>39.999</formula>
    </cfRule>
    <cfRule type="cellIs" dxfId="400" priority="456" stopIfTrue="1" operator="lessThan">
      <formula>59.999</formula>
    </cfRule>
    <cfRule type="cellIs" dxfId="399" priority="458" stopIfTrue="1" operator="lessThan">
      <formula>89.999</formula>
    </cfRule>
  </conditionalFormatting>
  <conditionalFormatting sqref="G21:G22">
    <cfRule type="cellIs" dxfId="398" priority="465" stopIfTrue="1" operator="lessThan">
      <formula>19.999</formula>
    </cfRule>
    <cfRule type="cellIs" dxfId="397" priority="466" stopIfTrue="1" operator="lessThan">
      <formula>79.999</formula>
    </cfRule>
    <cfRule type="cellIs" dxfId="396" priority="467" stopIfTrue="1" operator="between">
      <formula>90</formula>
      <formula>100</formula>
    </cfRule>
  </conditionalFormatting>
  <conditionalFormatting sqref="G21:G22">
    <cfRule type="containsBlanks" dxfId="395" priority="407" stopIfTrue="1">
      <formula>LEN(TRIM(G21))=0</formula>
    </cfRule>
    <cfRule type="cellIs" dxfId="394" priority="409" stopIfTrue="1" operator="lessThan">
      <formula>39.999</formula>
    </cfRule>
    <cfRule type="cellIs" dxfId="393" priority="410" stopIfTrue="1" operator="lessThan">
      <formula>59.999</formula>
    </cfRule>
    <cfRule type="cellIs" dxfId="392" priority="412" stopIfTrue="1" operator="lessThan">
      <formula>89.999</formula>
    </cfRule>
  </conditionalFormatting>
  <conditionalFormatting sqref="G25:G26">
    <cfRule type="cellIs" dxfId="391" priority="471" stopIfTrue="1" operator="lessThan">
      <formula>19.999</formula>
    </cfRule>
    <cfRule type="cellIs" dxfId="390" priority="472" stopIfTrue="1" operator="lessThan">
      <formula>79.999</formula>
    </cfRule>
    <cfRule type="cellIs" dxfId="389" priority="473" stopIfTrue="1" operator="between">
      <formula>90</formula>
      <formula>100</formula>
    </cfRule>
  </conditionalFormatting>
  <conditionalFormatting sqref="G25:G26">
    <cfRule type="containsBlanks" dxfId="388" priority="400" stopIfTrue="1">
      <formula>LEN(TRIM(G25))=0</formula>
    </cfRule>
    <cfRule type="cellIs" dxfId="387" priority="402" stopIfTrue="1" operator="lessThan">
      <formula>39.999</formula>
    </cfRule>
    <cfRule type="cellIs" dxfId="386" priority="403" stopIfTrue="1" operator="lessThan">
      <formula>59.999</formula>
    </cfRule>
    <cfRule type="cellIs" dxfId="385" priority="405" stopIfTrue="1" operator="lessThan">
      <formula>89.999</formula>
    </cfRule>
  </conditionalFormatting>
  <conditionalFormatting sqref="E32">
    <cfRule type="cellIs" dxfId="384" priority="477" stopIfTrue="1" operator="lessThan">
      <formula>19.999</formula>
    </cfRule>
    <cfRule type="cellIs" dxfId="383" priority="478" stopIfTrue="1" operator="lessThan">
      <formula>79.999</formula>
    </cfRule>
    <cfRule type="cellIs" dxfId="382" priority="479" stopIfTrue="1" operator="between">
      <formula>90</formula>
      <formula>100</formula>
    </cfRule>
  </conditionalFormatting>
  <conditionalFormatting sqref="E32:G32">
    <cfRule type="containsBlanks" dxfId="381" priority="393" stopIfTrue="1">
      <formula>LEN(TRIM(E32))=0</formula>
    </cfRule>
    <cfRule type="cellIs" dxfId="380" priority="395" stopIfTrue="1" operator="lessThan">
      <formula>39.999</formula>
    </cfRule>
    <cfRule type="cellIs" dxfId="379" priority="396" stopIfTrue="1" operator="lessThan">
      <formula>59.999</formula>
    </cfRule>
    <cfRule type="cellIs" dxfId="378" priority="398" stopIfTrue="1" operator="lessThan">
      <formula>89.999</formula>
    </cfRule>
  </conditionalFormatting>
  <conditionalFormatting sqref="G29:G30">
    <cfRule type="cellIs" dxfId="377" priority="483" stopIfTrue="1" operator="lessThan">
      <formula>19.999</formula>
    </cfRule>
    <cfRule type="cellIs" dxfId="376" priority="484" stopIfTrue="1" operator="lessThan">
      <formula>79.999</formula>
    </cfRule>
    <cfRule type="cellIs" dxfId="375" priority="485" stopIfTrue="1" operator="between">
      <formula>90</formula>
      <formula>100</formula>
    </cfRule>
  </conditionalFormatting>
  <conditionalFormatting sqref="G29:G30">
    <cfRule type="containsBlanks" dxfId="374" priority="386" stopIfTrue="1">
      <formula>LEN(TRIM(G29))=0</formula>
    </cfRule>
    <cfRule type="cellIs" dxfId="373" priority="388" stopIfTrue="1" operator="lessThan">
      <formula>39.999</formula>
    </cfRule>
    <cfRule type="cellIs" dxfId="372" priority="389" stopIfTrue="1" operator="lessThan">
      <formula>59.999</formula>
    </cfRule>
    <cfRule type="cellIs" dxfId="371" priority="391" stopIfTrue="1" operator="lessThan">
      <formula>89.999</formula>
    </cfRule>
  </conditionalFormatting>
  <conditionalFormatting sqref="G34">
    <cfRule type="cellIs" dxfId="370" priority="489" stopIfTrue="1" operator="lessThan">
      <formula>19.999</formula>
    </cfRule>
    <cfRule type="cellIs" dxfId="369" priority="490" stopIfTrue="1" operator="lessThan">
      <formula>79.999</formula>
    </cfRule>
    <cfRule type="cellIs" dxfId="368" priority="491" stopIfTrue="1" operator="between">
      <formula>90</formula>
      <formula>100</formula>
    </cfRule>
  </conditionalFormatting>
  <conditionalFormatting sqref="G34">
    <cfRule type="containsBlanks" dxfId="367" priority="379" stopIfTrue="1">
      <formula>LEN(TRIM(G34))=0</formula>
    </cfRule>
    <cfRule type="cellIs" dxfId="366" priority="381" stopIfTrue="1" operator="lessThan">
      <formula>39.999</formula>
    </cfRule>
    <cfRule type="cellIs" dxfId="365" priority="382" stopIfTrue="1" operator="lessThan">
      <formula>59.999</formula>
    </cfRule>
    <cfRule type="cellIs" dxfId="364" priority="384" stopIfTrue="1" operator="lessThan">
      <formula>89.999</formula>
    </cfRule>
  </conditionalFormatting>
  <conditionalFormatting sqref="G35">
    <cfRule type="cellIs" dxfId="363" priority="495" stopIfTrue="1" operator="lessThan">
      <formula>19.999</formula>
    </cfRule>
    <cfRule type="cellIs" dxfId="362" priority="496" stopIfTrue="1" operator="lessThan">
      <formula>79.999</formula>
    </cfRule>
    <cfRule type="cellIs" dxfId="361" priority="497" stopIfTrue="1" operator="between">
      <formula>90</formula>
      <formula>100</formula>
    </cfRule>
  </conditionalFormatting>
  <conditionalFormatting sqref="G35">
    <cfRule type="containsBlanks" dxfId="360" priority="372" stopIfTrue="1">
      <formula>LEN(TRIM(G35))=0</formula>
    </cfRule>
    <cfRule type="cellIs" dxfId="359" priority="374" stopIfTrue="1" operator="lessThan">
      <formula>39.999</formula>
    </cfRule>
    <cfRule type="cellIs" dxfId="358" priority="375" stopIfTrue="1" operator="lessThan">
      <formula>59.999</formula>
    </cfRule>
    <cfRule type="cellIs" dxfId="357" priority="377" stopIfTrue="1" operator="lessThan">
      <formula>89.999</formula>
    </cfRule>
  </conditionalFormatting>
  <conditionalFormatting sqref="G36">
    <cfRule type="cellIs" dxfId="356" priority="501" stopIfTrue="1" operator="lessThan">
      <formula>19.999</formula>
    </cfRule>
    <cfRule type="cellIs" dxfId="355" priority="502" stopIfTrue="1" operator="lessThan">
      <formula>79.999</formula>
    </cfRule>
    <cfRule type="cellIs" dxfId="354" priority="503" stopIfTrue="1" operator="between">
      <formula>90</formula>
      <formula>100</formula>
    </cfRule>
  </conditionalFormatting>
  <conditionalFormatting sqref="G36">
    <cfRule type="containsBlanks" dxfId="353" priority="365" stopIfTrue="1">
      <formula>LEN(TRIM(G36))=0</formula>
    </cfRule>
    <cfRule type="cellIs" dxfId="352" priority="367" stopIfTrue="1" operator="lessThan">
      <formula>39.999</formula>
    </cfRule>
    <cfRule type="cellIs" dxfId="351" priority="368" stopIfTrue="1" operator="lessThan">
      <formula>59.999</formula>
    </cfRule>
    <cfRule type="cellIs" dxfId="350" priority="370" stopIfTrue="1" operator="lessThan">
      <formula>89.999</formula>
    </cfRule>
  </conditionalFormatting>
  <conditionalFormatting sqref="G38">
    <cfRule type="cellIs" dxfId="349" priority="507" stopIfTrue="1" operator="lessThan">
      <formula>19.999</formula>
    </cfRule>
    <cfRule type="cellIs" dxfId="348" priority="508" stopIfTrue="1" operator="lessThan">
      <formula>79.999</formula>
    </cfRule>
    <cfRule type="cellIs" dxfId="347" priority="509" stopIfTrue="1" operator="between">
      <formula>90</formula>
      <formula>100</formula>
    </cfRule>
  </conditionalFormatting>
  <conditionalFormatting sqref="G38">
    <cfRule type="containsBlanks" dxfId="346" priority="358" stopIfTrue="1">
      <formula>LEN(TRIM(G38))=0</formula>
    </cfRule>
    <cfRule type="cellIs" dxfId="345" priority="360" stopIfTrue="1" operator="lessThan">
      <formula>39.999</formula>
    </cfRule>
    <cfRule type="cellIs" dxfId="344" priority="361" stopIfTrue="1" operator="lessThan">
      <formula>59.999</formula>
    </cfRule>
    <cfRule type="cellIs" dxfId="343" priority="363" stopIfTrue="1" operator="lessThan">
      <formula>89.999</formula>
    </cfRule>
  </conditionalFormatting>
  <conditionalFormatting sqref="G37">
    <cfRule type="cellIs" dxfId="342" priority="513" stopIfTrue="1" operator="lessThan">
      <formula>19.999</formula>
    </cfRule>
    <cfRule type="cellIs" dxfId="341" priority="514" stopIfTrue="1" operator="lessThan">
      <formula>79.999</formula>
    </cfRule>
    <cfRule type="cellIs" dxfId="340" priority="515" stopIfTrue="1" operator="between">
      <formula>90</formula>
      <formula>100</formula>
    </cfRule>
  </conditionalFormatting>
  <conditionalFormatting sqref="G37">
    <cfRule type="containsBlanks" dxfId="339" priority="351" stopIfTrue="1">
      <formula>LEN(TRIM(G37))=0</formula>
    </cfRule>
    <cfRule type="cellIs" dxfId="338" priority="353" stopIfTrue="1" operator="lessThan">
      <formula>39.999</formula>
    </cfRule>
    <cfRule type="cellIs" dxfId="337" priority="354" stopIfTrue="1" operator="lessThan">
      <formula>59.999</formula>
    </cfRule>
    <cfRule type="cellIs" dxfId="336" priority="356" stopIfTrue="1" operator="lessThan">
      <formula>89.999</formula>
    </cfRule>
  </conditionalFormatting>
  <conditionalFormatting sqref="G39">
    <cfRule type="cellIs" dxfId="335" priority="519" stopIfTrue="1" operator="lessThan">
      <formula>19.999</formula>
    </cfRule>
    <cfRule type="cellIs" dxfId="334" priority="520" stopIfTrue="1" operator="lessThan">
      <formula>79.999</formula>
    </cfRule>
    <cfRule type="cellIs" dxfId="333" priority="521" stopIfTrue="1" operator="between">
      <formula>90</formula>
      <formula>100</formula>
    </cfRule>
  </conditionalFormatting>
  <conditionalFormatting sqref="G39">
    <cfRule type="containsBlanks" dxfId="332" priority="344" stopIfTrue="1">
      <formula>LEN(TRIM(G39))=0</formula>
    </cfRule>
    <cfRule type="cellIs" dxfId="331" priority="346" stopIfTrue="1" operator="lessThan">
      <formula>39.999</formula>
    </cfRule>
    <cfRule type="cellIs" dxfId="330" priority="347" stopIfTrue="1" operator="lessThan">
      <formula>59.999</formula>
    </cfRule>
    <cfRule type="cellIs" dxfId="329" priority="349" stopIfTrue="1" operator="lessThan">
      <formula>89.999</formula>
    </cfRule>
  </conditionalFormatting>
  <conditionalFormatting sqref="G40">
    <cfRule type="cellIs" dxfId="328" priority="525" stopIfTrue="1" operator="lessThan">
      <formula>19.999</formula>
    </cfRule>
    <cfRule type="cellIs" dxfId="327" priority="526" stopIfTrue="1" operator="lessThan">
      <formula>79.999</formula>
    </cfRule>
    <cfRule type="cellIs" dxfId="326" priority="527" stopIfTrue="1" operator="between">
      <formula>90</formula>
      <formula>100</formula>
    </cfRule>
  </conditionalFormatting>
  <conditionalFormatting sqref="G40">
    <cfRule type="containsBlanks" dxfId="325" priority="337" stopIfTrue="1">
      <formula>LEN(TRIM(G40))=0</formula>
    </cfRule>
    <cfRule type="cellIs" dxfId="324" priority="339" stopIfTrue="1" operator="lessThan">
      <formula>39.999</formula>
    </cfRule>
    <cfRule type="cellIs" dxfId="323" priority="340" stopIfTrue="1" operator="lessThan">
      <formula>59.999</formula>
    </cfRule>
    <cfRule type="cellIs" dxfId="322" priority="342" stopIfTrue="1" operator="lessThan">
      <formula>89.999</formula>
    </cfRule>
  </conditionalFormatting>
  <conditionalFormatting sqref="E44">
    <cfRule type="cellIs" dxfId="321" priority="531" stopIfTrue="1" operator="lessThan">
      <formula>19.999</formula>
    </cfRule>
    <cfRule type="cellIs" dxfId="320" priority="532" stopIfTrue="1" operator="lessThan">
      <formula>79.999</formula>
    </cfRule>
    <cfRule type="cellIs" dxfId="319" priority="533" stopIfTrue="1" operator="between">
      <formula>90</formula>
      <formula>100</formula>
    </cfRule>
  </conditionalFormatting>
  <conditionalFormatting sqref="E44:G44">
    <cfRule type="containsBlanks" dxfId="318" priority="330" stopIfTrue="1">
      <formula>LEN(TRIM(E44))=0</formula>
    </cfRule>
    <cfRule type="cellIs" dxfId="317" priority="332" stopIfTrue="1" operator="lessThan">
      <formula>39.999</formula>
    </cfRule>
    <cfRule type="cellIs" dxfId="316" priority="333" stopIfTrue="1" operator="lessThan">
      <formula>59.999</formula>
    </cfRule>
    <cfRule type="cellIs" dxfId="315" priority="335" stopIfTrue="1" operator="lessThan">
      <formula>89.999</formula>
    </cfRule>
  </conditionalFormatting>
  <conditionalFormatting sqref="G46">
    <cfRule type="cellIs" dxfId="314" priority="537" stopIfTrue="1" operator="lessThan">
      <formula>19.999</formula>
    </cfRule>
    <cfRule type="cellIs" dxfId="313" priority="538" stopIfTrue="1" operator="lessThan">
      <formula>79.999</formula>
    </cfRule>
    <cfRule type="cellIs" dxfId="312" priority="539" stopIfTrue="1" operator="between">
      <formula>90</formula>
      <formula>100</formula>
    </cfRule>
  </conditionalFormatting>
  <conditionalFormatting sqref="G46">
    <cfRule type="containsBlanks" dxfId="311" priority="323" stopIfTrue="1">
      <formula>LEN(TRIM(G46))=0</formula>
    </cfRule>
    <cfRule type="cellIs" dxfId="310" priority="325" stopIfTrue="1" operator="lessThan">
      <formula>39.999</formula>
    </cfRule>
    <cfRule type="cellIs" dxfId="309" priority="326" stopIfTrue="1" operator="lessThan">
      <formula>59.999</formula>
    </cfRule>
    <cfRule type="cellIs" dxfId="308" priority="328" stopIfTrue="1" operator="lessThan">
      <formula>89.999</formula>
    </cfRule>
  </conditionalFormatting>
  <conditionalFormatting sqref="G47">
    <cfRule type="cellIs" dxfId="307" priority="543" stopIfTrue="1" operator="lessThan">
      <formula>19.999</formula>
    </cfRule>
    <cfRule type="cellIs" dxfId="306" priority="544" stopIfTrue="1" operator="lessThan">
      <formula>79.999</formula>
    </cfRule>
    <cfRule type="cellIs" dxfId="305" priority="545" stopIfTrue="1" operator="between">
      <formula>90</formula>
      <formula>100</formula>
    </cfRule>
  </conditionalFormatting>
  <conditionalFormatting sqref="G47">
    <cfRule type="containsBlanks" dxfId="304" priority="316" stopIfTrue="1">
      <formula>LEN(TRIM(G47))=0</formula>
    </cfRule>
    <cfRule type="cellIs" dxfId="303" priority="318" stopIfTrue="1" operator="lessThan">
      <formula>39.999</formula>
    </cfRule>
    <cfRule type="cellIs" dxfId="302" priority="319" stopIfTrue="1" operator="lessThan">
      <formula>59.999</formula>
    </cfRule>
    <cfRule type="cellIs" dxfId="301" priority="321" stopIfTrue="1" operator="lessThan">
      <formula>89.999</formula>
    </cfRule>
  </conditionalFormatting>
  <conditionalFormatting sqref="G48">
    <cfRule type="cellIs" dxfId="300" priority="549" stopIfTrue="1" operator="lessThan">
      <formula>19.999</formula>
    </cfRule>
    <cfRule type="cellIs" dxfId="299" priority="550" stopIfTrue="1" operator="lessThan">
      <formula>79.999</formula>
    </cfRule>
    <cfRule type="cellIs" dxfId="298" priority="551" stopIfTrue="1" operator="between">
      <formula>90</formula>
      <formula>100</formula>
    </cfRule>
  </conditionalFormatting>
  <conditionalFormatting sqref="G48">
    <cfRule type="containsBlanks" dxfId="297" priority="309" stopIfTrue="1">
      <formula>LEN(TRIM(G48))=0</formula>
    </cfRule>
    <cfRule type="cellIs" dxfId="296" priority="311" stopIfTrue="1" operator="lessThan">
      <formula>39.999</formula>
    </cfRule>
    <cfRule type="cellIs" dxfId="295" priority="312" stopIfTrue="1" operator="lessThan">
      <formula>59.999</formula>
    </cfRule>
    <cfRule type="cellIs" dxfId="294" priority="314" stopIfTrue="1" operator="lessThan">
      <formula>89.999</formula>
    </cfRule>
  </conditionalFormatting>
  <conditionalFormatting sqref="G50">
    <cfRule type="cellIs" dxfId="293" priority="555" stopIfTrue="1" operator="lessThan">
      <formula>19.999</formula>
    </cfRule>
    <cfRule type="cellIs" dxfId="292" priority="556" stopIfTrue="1" operator="lessThan">
      <formula>79.999</formula>
    </cfRule>
    <cfRule type="cellIs" dxfId="291" priority="557" stopIfTrue="1" operator="between">
      <formula>90</formula>
      <formula>100</formula>
    </cfRule>
  </conditionalFormatting>
  <conditionalFormatting sqref="G50">
    <cfRule type="containsBlanks" dxfId="290" priority="302" stopIfTrue="1">
      <formula>LEN(TRIM(G50))=0</formula>
    </cfRule>
    <cfRule type="cellIs" dxfId="289" priority="304" stopIfTrue="1" operator="lessThan">
      <formula>39.999</formula>
    </cfRule>
    <cfRule type="cellIs" dxfId="288" priority="305" stopIfTrue="1" operator="lessThan">
      <formula>59.999</formula>
    </cfRule>
    <cfRule type="cellIs" dxfId="287" priority="307" stopIfTrue="1" operator="lessThan">
      <formula>89.999</formula>
    </cfRule>
  </conditionalFormatting>
  <conditionalFormatting sqref="G49">
    <cfRule type="cellIs" dxfId="286" priority="561" stopIfTrue="1" operator="lessThan">
      <formula>19.999</formula>
    </cfRule>
    <cfRule type="cellIs" dxfId="285" priority="562" stopIfTrue="1" operator="lessThan">
      <formula>79.999</formula>
    </cfRule>
    <cfRule type="cellIs" dxfId="284" priority="563" stopIfTrue="1" operator="between">
      <formula>90</formula>
      <formula>100</formula>
    </cfRule>
  </conditionalFormatting>
  <conditionalFormatting sqref="G49">
    <cfRule type="containsBlanks" dxfId="283" priority="295" stopIfTrue="1">
      <formula>LEN(TRIM(G49))=0</formula>
    </cfRule>
    <cfRule type="cellIs" dxfId="282" priority="297" stopIfTrue="1" operator="lessThan">
      <formula>39.999</formula>
    </cfRule>
    <cfRule type="cellIs" dxfId="281" priority="298" stopIfTrue="1" operator="lessThan">
      <formula>59.999</formula>
    </cfRule>
    <cfRule type="cellIs" dxfId="280" priority="300" stopIfTrue="1" operator="lessThan">
      <formula>89.999</formula>
    </cfRule>
  </conditionalFormatting>
  <conditionalFormatting sqref="G51">
    <cfRule type="cellIs" dxfId="279" priority="567" stopIfTrue="1" operator="lessThan">
      <formula>19.999</formula>
    </cfRule>
    <cfRule type="cellIs" dxfId="278" priority="568" stopIfTrue="1" operator="lessThan">
      <formula>79.999</formula>
    </cfRule>
    <cfRule type="cellIs" dxfId="277" priority="569" stopIfTrue="1" operator="between">
      <formula>90</formula>
      <formula>100</formula>
    </cfRule>
  </conditionalFormatting>
  <conditionalFormatting sqref="G51">
    <cfRule type="containsBlanks" dxfId="276" priority="288" stopIfTrue="1">
      <formula>LEN(TRIM(G51))=0</formula>
    </cfRule>
    <cfRule type="cellIs" dxfId="275" priority="290" stopIfTrue="1" operator="lessThan">
      <formula>39.999</formula>
    </cfRule>
    <cfRule type="cellIs" dxfId="274" priority="291" stopIfTrue="1" operator="lessThan">
      <formula>59.999</formula>
    </cfRule>
    <cfRule type="cellIs" dxfId="273" priority="293" stopIfTrue="1" operator="lessThan">
      <formula>89.999</formula>
    </cfRule>
  </conditionalFormatting>
  <conditionalFormatting sqref="G52">
    <cfRule type="cellIs" dxfId="272" priority="573" stopIfTrue="1" operator="lessThan">
      <formula>19.999</formula>
    </cfRule>
    <cfRule type="cellIs" dxfId="271" priority="574" stopIfTrue="1" operator="lessThan">
      <formula>79.999</formula>
    </cfRule>
    <cfRule type="cellIs" dxfId="270" priority="575" stopIfTrue="1" operator="between">
      <formula>90</formula>
      <formula>100</formula>
    </cfRule>
  </conditionalFormatting>
  <conditionalFormatting sqref="G52">
    <cfRule type="containsBlanks" dxfId="269" priority="281" stopIfTrue="1">
      <formula>LEN(TRIM(G52))=0</formula>
    </cfRule>
    <cfRule type="cellIs" dxfId="268" priority="283" stopIfTrue="1" operator="lessThan">
      <formula>39.999</formula>
    </cfRule>
    <cfRule type="cellIs" dxfId="267" priority="284" stopIfTrue="1" operator="lessThan">
      <formula>59.999</formula>
    </cfRule>
    <cfRule type="cellIs" dxfId="266" priority="286" stopIfTrue="1" operator="lessThan">
      <formula>89.999</formula>
    </cfRule>
  </conditionalFormatting>
  <conditionalFormatting sqref="I81">
    <cfRule type="cellIs" dxfId="265" priority="274" stopIfTrue="1" operator="lessThan">
      <formula>19.999</formula>
    </cfRule>
    <cfRule type="cellIs" dxfId="264" priority="275" stopIfTrue="1" operator="lessThan">
      <formula>39.999</formula>
    </cfRule>
    <cfRule type="cellIs" dxfId="263" priority="276" stopIfTrue="1" operator="lessThan">
      <formula>59.999</formula>
    </cfRule>
    <cfRule type="cellIs" dxfId="262" priority="277" stopIfTrue="1" operator="lessThan">
      <formula>79.999</formula>
    </cfRule>
    <cfRule type="cellIs" dxfId="261" priority="278" stopIfTrue="1" operator="lessThan">
      <formula>89.999</formula>
    </cfRule>
    <cfRule type="cellIs" dxfId="260" priority="279" stopIfTrue="1" operator="between">
      <formula>90</formula>
      <formula>100</formula>
    </cfRule>
    <cfRule type="containsBlanks" dxfId="259" priority="280">
      <formula>LEN(TRIM(I81))=0</formula>
    </cfRule>
  </conditionalFormatting>
  <conditionalFormatting sqref="I82">
    <cfRule type="cellIs" dxfId="258" priority="267" stopIfTrue="1" operator="lessThan">
      <formula>19.999</formula>
    </cfRule>
    <cfRule type="cellIs" dxfId="257" priority="268" stopIfTrue="1" operator="lessThan">
      <formula>39.999</formula>
    </cfRule>
    <cfRule type="cellIs" dxfId="256" priority="269" stopIfTrue="1" operator="lessThan">
      <formula>59.999</formula>
    </cfRule>
    <cfRule type="cellIs" dxfId="255" priority="270" stopIfTrue="1" operator="lessThan">
      <formula>79.999</formula>
    </cfRule>
    <cfRule type="cellIs" dxfId="254" priority="271" stopIfTrue="1" operator="lessThan">
      <formula>89.999</formula>
    </cfRule>
    <cfRule type="cellIs" dxfId="253" priority="272" stopIfTrue="1" operator="between">
      <formula>90</formula>
      <formula>100</formula>
    </cfRule>
    <cfRule type="containsBlanks" dxfId="252" priority="273">
      <formula>LEN(TRIM(I82))=0</formula>
    </cfRule>
  </conditionalFormatting>
  <conditionalFormatting sqref="I101">
    <cfRule type="cellIs" dxfId="251" priority="1" stopIfTrue="1" operator="lessThan">
      <formula>19.999</formula>
    </cfRule>
    <cfRule type="cellIs" dxfId="250" priority="2" stopIfTrue="1" operator="lessThan">
      <formula>39.999</formula>
    </cfRule>
    <cfRule type="cellIs" dxfId="249" priority="3" stopIfTrue="1" operator="lessThan">
      <formula>59.999</formula>
    </cfRule>
    <cfRule type="cellIs" dxfId="248" priority="4" stopIfTrue="1" operator="lessThan">
      <formula>79.999</formula>
    </cfRule>
    <cfRule type="cellIs" dxfId="247" priority="5" stopIfTrue="1" operator="lessThan">
      <formula>89.999</formula>
    </cfRule>
    <cfRule type="cellIs" dxfId="246" priority="6" stopIfTrue="1" operator="between">
      <formula>90</formula>
      <formula>100</formula>
    </cfRule>
    <cfRule type="containsBlanks" dxfId="245" priority="7">
      <formula>LEN(TRIM(I101))=0</formula>
    </cfRule>
  </conditionalFormatting>
  <conditionalFormatting sqref="I85">
    <cfRule type="cellIs" dxfId="244" priority="260" stopIfTrue="1" operator="lessThan">
      <formula>19.999</formula>
    </cfRule>
    <cfRule type="cellIs" dxfId="243" priority="261" stopIfTrue="1" operator="lessThan">
      <formula>39.999</formula>
    </cfRule>
    <cfRule type="cellIs" dxfId="242" priority="262" stopIfTrue="1" operator="lessThan">
      <formula>59.999</formula>
    </cfRule>
    <cfRule type="cellIs" dxfId="241" priority="263" stopIfTrue="1" operator="lessThan">
      <formula>79.999</formula>
    </cfRule>
    <cfRule type="cellIs" dxfId="240" priority="264" stopIfTrue="1" operator="lessThan">
      <formula>89.999</formula>
    </cfRule>
    <cfRule type="cellIs" dxfId="239" priority="265" stopIfTrue="1" operator="between">
      <formula>90</formula>
      <formula>100</formula>
    </cfRule>
    <cfRule type="containsBlanks" dxfId="238" priority="266">
      <formula>LEN(TRIM(I85))=0</formula>
    </cfRule>
  </conditionalFormatting>
  <conditionalFormatting sqref="I86">
    <cfRule type="cellIs" dxfId="237" priority="253" stopIfTrue="1" operator="lessThan">
      <formula>19.999</formula>
    </cfRule>
    <cfRule type="cellIs" dxfId="236" priority="254" stopIfTrue="1" operator="lessThan">
      <formula>39.999</formula>
    </cfRule>
    <cfRule type="cellIs" dxfId="235" priority="255" stopIfTrue="1" operator="lessThan">
      <formula>59.999</formula>
    </cfRule>
    <cfRule type="cellIs" dxfId="234" priority="256" stopIfTrue="1" operator="lessThan">
      <formula>79.999</formula>
    </cfRule>
    <cfRule type="cellIs" dxfId="233" priority="257" stopIfTrue="1" operator="lessThan">
      <formula>89.999</formula>
    </cfRule>
    <cfRule type="cellIs" dxfId="232" priority="258" stopIfTrue="1" operator="between">
      <formula>90</formula>
      <formula>100</formula>
    </cfRule>
    <cfRule type="containsBlanks" dxfId="231" priority="259">
      <formula>LEN(TRIM(I86))=0</formula>
    </cfRule>
  </conditionalFormatting>
  <conditionalFormatting sqref="I87">
    <cfRule type="cellIs" dxfId="230" priority="246" stopIfTrue="1" operator="lessThan">
      <formula>19.999</formula>
    </cfRule>
    <cfRule type="cellIs" dxfId="229" priority="247" stopIfTrue="1" operator="lessThan">
      <formula>39.999</formula>
    </cfRule>
    <cfRule type="cellIs" dxfId="228" priority="248" stopIfTrue="1" operator="lessThan">
      <formula>59.999</formula>
    </cfRule>
    <cfRule type="cellIs" dxfId="227" priority="249" stopIfTrue="1" operator="lessThan">
      <formula>79.999</formula>
    </cfRule>
    <cfRule type="cellIs" dxfId="226" priority="250" stopIfTrue="1" operator="lessThan">
      <formula>89.999</formula>
    </cfRule>
    <cfRule type="cellIs" dxfId="225" priority="251" stopIfTrue="1" operator="between">
      <formula>90</formula>
      <formula>100</formula>
    </cfRule>
    <cfRule type="containsBlanks" dxfId="224" priority="252">
      <formula>LEN(TRIM(I87))=0</formula>
    </cfRule>
  </conditionalFormatting>
  <conditionalFormatting sqref="I92">
    <cfRule type="cellIs" dxfId="223" priority="239" stopIfTrue="1" operator="lessThan">
      <formula>19.999</formula>
    </cfRule>
    <cfRule type="cellIs" dxfId="222" priority="240" stopIfTrue="1" operator="lessThan">
      <formula>39.999</formula>
    </cfRule>
    <cfRule type="cellIs" dxfId="221" priority="241" stopIfTrue="1" operator="lessThan">
      <formula>59.999</formula>
    </cfRule>
    <cfRule type="cellIs" dxfId="220" priority="242" stopIfTrue="1" operator="lessThan">
      <formula>79.999</formula>
    </cfRule>
    <cfRule type="cellIs" dxfId="219" priority="243" stopIfTrue="1" operator="lessThan">
      <formula>89.999</formula>
    </cfRule>
    <cfRule type="cellIs" dxfId="218" priority="244" stopIfTrue="1" operator="between">
      <formula>90</formula>
      <formula>100</formula>
    </cfRule>
    <cfRule type="containsBlanks" dxfId="217" priority="245">
      <formula>LEN(TRIM(I92))=0</formula>
    </cfRule>
  </conditionalFormatting>
  <conditionalFormatting sqref="I96">
    <cfRule type="cellIs" dxfId="216" priority="232" stopIfTrue="1" operator="lessThan">
      <formula>19.999</formula>
    </cfRule>
    <cfRule type="cellIs" dxfId="215" priority="233" stopIfTrue="1" operator="lessThan">
      <formula>39.999</formula>
    </cfRule>
    <cfRule type="cellIs" dxfId="214" priority="234" stopIfTrue="1" operator="lessThan">
      <formula>59.999</formula>
    </cfRule>
    <cfRule type="cellIs" dxfId="213" priority="235" stopIfTrue="1" operator="lessThan">
      <formula>79.999</formula>
    </cfRule>
    <cfRule type="cellIs" dxfId="212" priority="236" stopIfTrue="1" operator="lessThan">
      <formula>89.999</formula>
    </cfRule>
    <cfRule type="cellIs" dxfId="211" priority="237" stopIfTrue="1" operator="between">
      <formula>90</formula>
      <formula>100</formula>
    </cfRule>
    <cfRule type="containsBlanks" dxfId="210" priority="238">
      <formula>LEN(TRIM(I96))=0</formula>
    </cfRule>
  </conditionalFormatting>
  <conditionalFormatting sqref="I97">
    <cfRule type="cellIs" dxfId="209" priority="225" stopIfTrue="1" operator="lessThan">
      <formula>19.999</formula>
    </cfRule>
    <cfRule type="cellIs" dxfId="208" priority="226" stopIfTrue="1" operator="lessThan">
      <formula>39.999</formula>
    </cfRule>
    <cfRule type="cellIs" dxfId="207" priority="227" stopIfTrue="1" operator="lessThan">
      <formula>59.999</formula>
    </cfRule>
    <cfRule type="cellIs" dxfId="206" priority="228" stopIfTrue="1" operator="lessThan">
      <formula>79.999</formula>
    </cfRule>
    <cfRule type="cellIs" dxfId="205" priority="229" stopIfTrue="1" operator="lessThan">
      <formula>89.999</formula>
    </cfRule>
    <cfRule type="cellIs" dxfId="204" priority="230" stopIfTrue="1" operator="between">
      <formula>90</formula>
      <formula>100</formula>
    </cfRule>
    <cfRule type="containsBlanks" dxfId="203" priority="231">
      <formula>LEN(TRIM(I97))=0</formula>
    </cfRule>
  </conditionalFormatting>
  <conditionalFormatting sqref="I99">
    <cfRule type="cellIs" dxfId="202" priority="211" stopIfTrue="1" operator="lessThan">
      <formula>19.999</formula>
    </cfRule>
    <cfRule type="cellIs" dxfId="201" priority="212" stopIfTrue="1" operator="lessThan">
      <formula>39.999</formula>
    </cfRule>
    <cfRule type="cellIs" dxfId="200" priority="213" stopIfTrue="1" operator="lessThan">
      <formula>59.999</formula>
    </cfRule>
    <cfRule type="cellIs" dxfId="199" priority="214" stopIfTrue="1" operator="lessThan">
      <formula>79.999</formula>
    </cfRule>
    <cfRule type="cellIs" dxfId="198" priority="215" stopIfTrue="1" operator="lessThan">
      <formula>89.999</formula>
    </cfRule>
    <cfRule type="cellIs" dxfId="197" priority="216" stopIfTrue="1" operator="between">
      <formula>90</formula>
      <formula>100</formula>
    </cfRule>
    <cfRule type="containsBlanks" dxfId="196" priority="217">
      <formula>LEN(TRIM(I99))=0</formula>
    </cfRule>
  </conditionalFormatting>
  <conditionalFormatting sqref="I100">
    <cfRule type="cellIs" dxfId="195" priority="204" stopIfTrue="1" operator="lessThan">
      <formula>19.999</formula>
    </cfRule>
    <cfRule type="cellIs" dxfId="194" priority="205" stopIfTrue="1" operator="lessThan">
      <formula>39.999</formula>
    </cfRule>
    <cfRule type="cellIs" dxfId="193" priority="206" stopIfTrue="1" operator="lessThan">
      <formula>59.999</formula>
    </cfRule>
    <cfRule type="cellIs" dxfId="192" priority="207" stopIfTrue="1" operator="lessThan">
      <formula>79.999</formula>
    </cfRule>
    <cfRule type="cellIs" dxfId="191" priority="208" stopIfTrue="1" operator="lessThan">
      <formula>89.999</formula>
    </cfRule>
    <cfRule type="cellIs" dxfId="190" priority="209" stopIfTrue="1" operator="between">
      <formula>90</formula>
      <formula>100</formula>
    </cfRule>
    <cfRule type="containsBlanks" dxfId="189" priority="210">
      <formula>LEN(TRIM(I100))=0</formula>
    </cfRule>
  </conditionalFormatting>
  <conditionalFormatting sqref="I102">
    <cfRule type="cellIs" dxfId="188" priority="190" stopIfTrue="1" operator="lessThan">
      <formula>19.999</formula>
    </cfRule>
    <cfRule type="cellIs" dxfId="187" priority="191" stopIfTrue="1" operator="lessThan">
      <formula>39.999</formula>
    </cfRule>
    <cfRule type="cellIs" dxfId="186" priority="192" stopIfTrue="1" operator="lessThan">
      <formula>59.999</formula>
    </cfRule>
    <cfRule type="cellIs" dxfId="185" priority="193" stopIfTrue="1" operator="lessThan">
      <formula>79.999</formula>
    </cfRule>
    <cfRule type="cellIs" dxfId="184" priority="194" stopIfTrue="1" operator="lessThan">
      <formula>89.999</formula>
    </cfRule>
    <cfRule type="cellIs" dxfId="183" priority="195" stopIfTrue="1" operator="between">
      <formula>90</formula>
      <formula>100</formula>
    </cfRule>
    <cfRule type="containsBlanks" dxfId="182" priority="196">
      <formula>LEN(TRIM(I102))=0</formula>
    </cfRule>
  </conditionalFormatting>
  <conditionalFormatting sqref="I103">
    <cfRule type="cellIs" dxfId="181" priority="183" stopIfTrue="1" operator="lessThan">
      <formula>19.999</formula>
    </cfRule>
    <cfRule type="cellIs" dxfId="180" priority="184" stopIfTrue="1" operator="lessThan">
      <formula>39.999</formula>
    </cfRule>
    <cfRule type="cellIs" dxfId="179" priority="185" stopIfTrue="1" operator="lessThan">
      <formula>59.999</formula>
    </cfRule>
    <cfRule type="cellIs" dxfId="178" priority="186" stopIfTrue="1" operator="lessThan">
      <formula>79.999</formula>
    </cfRule>
    <cfRule type="cellIs" dxfId="177" priority="187" stopIfTrue="1" operator="lessThan">
      <formula>89.999</formula>
    </cfRule>
    <cfRule type="cellIs" dxfId="176" priority="188" stopIfTrue="1" operator="between">
      <formula>90</formula>
      <formula>100</formula>
    </cfRule>
    <cfRule type="containsBlanks" dxfId="175" priority="189">
      <formula>LEN(TRIM(I103))=0</formula>
    </cfRule>
  </conditionalFormatting>
  <conditionalFormatting sqref="I104">
    <cfRule type="cellIs" dxfId="174" priority="176" stopIfTrue="1" operator="lessThan">
      <formula>19.999</formula>
    </cfRule>
    <cfRule type="cellIs" dxfId="173" priority="177" stopIfTrue="1" operator="lessThan">
      <formula>39.999</formula>
    </cfRule>
    <cfRule type="cellIs" dxfId="172" priority="178" stopIfTrue="1" operator="lessThan">
      <formula>59.999</formula>
    </cfRule>
    <cfRule type="cellIs" dxfId="171" priority="179" stopIfTrue="1" operator="lessThan">
      <formula>79.999</formula>
    </cfRule>
    <cfRule type="cellIs" dxfId="170" priority="180" stopIfTrue="1" operator="lessThan">
      <formula>89.999</formula>
    </cfRule>
    <cfRule type="cellIs" dxfId="169" priority="181" stopIfTrue="1" operator="between">
      <formula>90</formula>
      <formula>100</formula>
    </cfRule>
    <cfRule type="containsBlanks" dxfId="168" priority="182">
      <formula>LEN(TRIM(I104))=0</formula>
    </cfRule>
  </conditionalFormatting>
  <conditionalFormatting sqref="I105:I106">
    <cfRule type="cellIs" dxfId="167" priority="169" stopIfTrue="1" operator="lessThan">
      <formula>19.999</formula>
    </cfRule>
    <cfRule type="cellIs" dxfId="166" priority="170" stopIfTrue="1" operator="lessThan">
      <formula>39.999</formula>
    </cfRule>
    <cfRule type="cellIs" dxfId="165" priority="171" stopIfTrue="1" operator="lessThan">
      <formula>59.999</formula>
    </cfRule>
    <cfRule type="cellIs" dxfId="164" priority="172" stopIfTrue="1" operator="lessThan">
      <formula>79.999</formula>
    </cfRule>
    <cfRule type="cellIs" dxfId="163" priority="173" stopIfTrue="1" operator="lessThan">
      <formula>89.999</formula>
    </cfRule>
    <cfRule type="cellIs" dxfId="162" priority="174" stopIfTrue="1" operator="between">
      <formula>90</formula>
      <formula>100</formula>
    </cfRule>
    <cfRule type="containsBlanks" dxfId="161" priority="175">
      <formula>LEN(TRIM(I105))=0</formula>
    </cfRule>
  </conditionalFormatting>
  <conditionalFormatting sqref="I107">
    <cfRule type="cellIs" dxfId="160" priority="162" stopIfTrue="1" operator="lessThan">
      <formula>19.999</formula>
    </cfRule>
    <cfRule type="cellIs" dxfId="159" priority="163" stopIfTrue="1" operator="lessThan">
      <formula>39.999</formula>
    </cfRule>
    <cfRule type="cellIs" dxfId="158" priority="164" stopIfTrue="1" operator="lessThan">
      <formula>59.999</formula>
    </cfRule>
    <cfRule type="cellIs" dxfId="157" priority="165" stopIfTrue="1" operator="lessThan">
      <formula>79.999</formula>
    </cfRule>
    <cfRule type="cellIs" dxfId="156" priority="166" stopIfTrue="1" operator="lessThan">
      <formula>89.999</formula>
    </cfRule>
    <cfRule type="cellIs" dxfId="155" priority="167" stopIfTrue="1" operator="between">
      <formula>90</formula>
      <formula>100</formula>
    </cfRule>
    <cfRule type="containsBlanks" dxfId="154" priority="168">
      <formula>LEN(TRIM(I107))=0</formula>
    </cfRule>
  </conditionalFormatting>
  <conditionalFormatting sqref="I108">
    <cfRule type="cellIs" dxfId="153" priority="155" stopIfTrue="1" operator="lessThan">
      <formula>19.999</formula>
    </cfRule>
    <cfRule type="cellIs" dxfId="152" priority="156" stopIfTrue="1" operator="lessThan">
      <formula>39.999</formula>
    </cfRule>
    <cfRule type="cellIs" dxfId="151" priority="157" stopIfTrue="1" operator="lessThan">
      <formula>59.999</formula>
    </cfRule>
    <cfRule type="cellIs" dxfId="150" priority="158" stopIfTrue="1" operator="lessThan">
      <formula>79.999</formula>
    </cfRule>
    <cfRule type="cellIs" dxfId="149" priority="159" stopIfTrue="1" operator="lessThan">
      <formula>89.999</formula>
    </cfRule>
    <cfRule type="cellIs" dxfId="148" priority="160" stopIfTrue="1" operator="between">
      <formula>90</formula>
      <formula>100</formula>
    </cfRule>
    <cfRule type="containsBlanks" dxfId="147" priority="161">
      <formula>LEN(TRIM(I108))=0</formula>
    </cfRule>
  </conditionalFormatting>
  <conditionalFormatting sqref="I110">
    <cfRule type="cellIs" dxfId="146" priority="148" stopIfTrue="1" operator="lessThan">
      <formula>19.999</formula>
    </cfRule>
    <cfRule type="cellIs" dxfId="145" priority="149" stopIfTrue="1" operator="lessThan">
      <formula>39.999</formula>
    </cfRule>
    <cfRule type="cellIs" dxfId="144" priority="150" stopIfTrue="1" operator="lessThan">
      <formula>59.999</formula>
    </cfRule>
    <cfRule type="cellIs" dxfId="143" priority="151" stopIfTrue="1" operator="lessThan">
      <formula>79.999</formula>
    </cfRule>
    <cfRule type="cellIs" dxfId="142" priority="152" stopIfTrue="1" operator="lessThan">
      <formula>89.999</formula>
    </cfRule>
    <cfRule type="cellIs" dxfId="141" priority="153" stopIfTrue="1" operator="between">
      <formula>90</formula>
      <formula>100</formula>
    </cfRule>
    <cfRule type="containsBlanks" dxfId="140" priority="154">
      <formula>LEN(TRIM(I110))=0</formula>
    </cfRule>
  </conditionalFormatting>
  <conditionalFormatting sqref="I111">
    <cfRule type="cellIs" dxfId="139" priority="141" stopIfTrue="1" operator="lessThan">
      <formula>19.999</formula>
    </cfRule>
    <cfRule type="cellIs" dxfId="138" priority="142" stopIfTrue="1" operator="lessThan">
      <formula>39.999</formula>
    </cfRule>
    <cfRule type="cellIs" dxfId="137" priority="143" stopIfTrue="1" operator="lessThan">
      <formula>59.999</formula>
    </cfRule>
    <cfRule type="cellIs" dxfId="136" priority="144" stopIfTrue="1" operator="lessThan">
      <formula>79.999</formula>
    </cfRule>
    <cfRule type="cellIs" dxfId="135" priority="145" stopIfTrue="1" operator="lessThan">
      <formula>89.999</formula>
    </cfRule>
    <cfRule type="cellIs" dxfId="134" priority="146" stopIfTrue="1" operator="between">
      <formula>90</formula>
      <formula>100</formula>
    </cfRule>
    <cfRule type="containsBlanks" dxfId="133" priority="147">
      <formula>LEN(TRIM(I111))=0</formula>
    </cfRule>
  </conditionalFormatting>
  <conditionalFormatting sqref="I112">
    <cfRule type="cellIs" dxfId="132" priority="134" stopIfTrue="1" operator="lessThan">
      <formula>19.999</formula>
    </cfRule>
    <cfRule type="cellIs" dxfId="131" priority="135" stopIfTrue="1" operator="lessThan">
      <formula>39.999</formula>
    </cfRule>
    <cfRule type="cellIs" dxfId="130" priority="136" stopIfTrue="1" operator="lessThan">
      <formula>59.999</formula>
    </cfRule>
    <cfRule type="cellIs" dxfId="129" priority="137" stopIfTrue="1" operator="lessThan">
      <formula>79.999</formula>
    </cfRule>
    <cfRule type="cellIs" dxfId="128" priority="138" stopIfTrue="1" operator="lessThan">
      <formula>89.999</formula>
    </cfRule>
    <cfRule type="cellIs" dxfId="127" priority="139" stopIfTrue="1" operator="between">
      <formula>90</formula>
      <formula>100</formula>
    </cfRule>
    <cfRule type="containsBlanks" dxfId="126" priority="140">
      <formula>LEN(TRIM(I112))=0</formula>
    </cfRule>
  </conditionalFormatting>
  <conditionalFormatting sqref="I113">
    <cfRule type="cellIs" dxfId="125" priority="127" stopIfTrue="1" operator="lessThan">
      <formula>19.999</formula>
    </cfRule>
    <cfRule type="cellIs" dxfId="124" priority="128" stopIfTrue="1" operator="lessThan">
      <formula>39.999</formula>
    </cfRule>
    <cfRule type="cellIs" dxfId="123" priority="129" stopIfTrue="1" operator="lessThan">
      <formula>59.999</formula>
    </cfRule>
    <cfRule type="cellIs" dxfId="122" priority="130" stopIfTrue="1" operator="lessThan">
      <formula>79.999</formula>
    </cfRule>
    <cfRule type="cellIs" dxfId="121" priority="131" stopIfTrue="1" operator="lessThan">
      <formula>89.999</formula>
    </cfRule>
    <cfRule type="cellIs" dxfId="120" priority="132" stopIfTrue="1" operator="between">
      <formula>90</formula>
      <formula>100</formula>
    </cfRule>
    <cfRule type="containsBlanks" dxfId="119" priority="133">
      <formula>LEN(TRIM(I113))=0</formula>
    </cfRule>
  </conditionalFormatting>
  <conditionalFormatting sqref="I117">
    <cfRule type="cellIs" dxfId="118" priority="120" stopIfTrue="1" operator="lessThan">
      <formula>19.999</formula>
    </cfRule>
    <cfRule type="cellIs" dxfId="117" priority="121" stopIfTrue="1" operator="lessThan">
      <formula>39.999</formula>
    </cfRule>
    <cfRule type="cellIs" dxfId="116" priority="122" stopIfTrue="1" operator="lessThan">
      <formula>59.999</formula>
    </cfRule>
    <cfRule type="cellIs" dxfId="115" priority="123" stopIfTrue="1" operator="lessThan">
      <formula>79.999</formula>
    </cfRule>
    <cfRule type="cellIs" dxfId="114" priority="124" stopIfTrue="1" operator="lessThan">
      <formula>89.999</formula>
    </cfRule>
    <cfRule type="cellIs" dxfId="113" priority="125" stopIfTrue="1" operator="between">
      <formula>90</formula>
      <formula>100</formula>
    </cfRule>
    <cfRule type="containsBlanks" dxfId="112" priority="126">
      <formula>LEN(TRIM(I117))=0</formula>
    </cfRule>
  </conditionalFormatting>
  <conditionalFormatting sqref="I118">
    <cfRule type="cellIs" dxfId="111" priority="113" stopIfTrue="1" operator="lessThan">
      <formula>19.999</formula>
    </cfRule>
    <cfRule type="cellIs" dxfId="110" priority="114" stopIfTrue="1" operator="lessThan">
      <formula>39.999</formula>
    </cfRule>
    <cfRule type="cellIs" dxfId="109" priority="115" stopIfTrue="1" operator="lessThan">
      <formula>59.999</formula>
    </cfRule>
    <cfRule type="cellIs" dxfId="108" priority="116" stopIfTrue="1" operator="lessThan">
      <formula>79.999</formula>
    </cfRule>
    <cfRule type="cellIs" dxfId="107" priority="117" stopIfTrue="1" operator="lessThan">
      <formula>89.999</formula>
    </cfRule>
    <cfRule type="cellIs" dxfId="106" priority="118" stopIfTrue="1" operator="between">
      <formula>90</formula>
      <formula>100</formula>
    </cfRule>
    <cfRule type="containsBlanks" dxfId="105" priority="119">
      <formula>LEN(TRIM(I118))=0</formula>
    </cfRule>
  </conditionalFormatting>
  <conditionalFormatting sqref="I119">
    <cfRule type="cellIs" dxfId="104" priority="106" stopIfTrue="1" operator="lessThan">
      <formula>19.999</formula>
    </cfRule>
    <cfRule type="cellIs" dxfId="103" priority="107" stopIfTrue="1" operator="lessThan">
      <formula>39.999</formula>
    </cfRule>
    <cfRule type="cellIs" dxfId="102" priority="108" stopIfTrue="1" operator="lessThan">
      <formula>59.999</formula>
    </cfRule>
    <cfRule type="cellIs" dxfId="101" priority="109" stopIfTrue="1" operator="lessThan">
      <formula>79.999</formula>
    </cfRule>
    <cfRule type="cellIs" dxfId="100" priority="110" stopIfTrue="1" operator="lessThan">
      <formula>89.999</formula>
    </cfRule>
    <cfRule type="cellIs" dxfId="99" priority="111" stopIfTrue="1" operator="between">
      <formula>90</formula>
      <formula>100</formula>
    </cfRule>
    <cfRule type="containsBlanks" dxfId="98" priority="112">
      <formula>LEN(TRIM(I119))=0</formula>
    </cfRule>
  </conditionalFormatting>
  <conditionalFormatting sqref="I120">
    <cfRule type="cellIs" dxfId="97" priority="99" stopIfTrue="1" operator="lessThan">
      <formula>19.999</formula>
    </cfRule>
    <cfRule type="cellIs" dxfId="96" priority="100" stopIfTrue="1" operator="lessThan">
      <formula>39.999</formula>
    </cfRule>
    <cfRule type="cellIs" dxfId="95" priority="101" stopIfTrue="1" operator="lessThan">
      <formula>59.999</formula>
    </cfRule>
    <cfRule type="cellIs" dxfId="94" priority="102" stopIfTrue="1" operator="lessThan">
      <formula>79.999</formula>
    </cfRule>
    <cfRule type="cellIs" dxfId="93" priority="103" stopIfTrue="1" operator="lessThan">
      <formula>89.999</formula>
    </cfRule>
    <cfRule type="cellIs" dxfId="92" priority="104" stopIfTrue="1" operator="between">
      <formula>90</formula>
      <formula>100</formula>
    </cfRule>
    <cfRule type="containsBlanks" dxfId="91" priority="105">
      <formula>LEN(TRIM(I120))=0</formula>
    </cfRule>
  </conditionalFormatting>
  <conditionalFormatting sqref="I121">
    <cfRule type="cellIs" dxfId="90" priority="92" stopIfTrue="1" operator="lessThan">
      <formula>19.999</formula>
    </cfRule>
    <cfRule type="cellIs" dxfId="89" priority="93" stopIfTrue="1" operator="lessThan">
      <formula>39.999</formula>
    </cfRule>
    <cfRule type="cellIs" dxfId="88" priority="94" stopIfTrue="1" operator="lessThan">
      <formula>59.999</formula>
    </cfRule>
    <cfRule type="cellIs" dxfId="87" priority="95" stopIfTrue="1" operator="lessThan">
      <formula>79.999</formula>
    </cfRule>
    <cfRule type="cellIs" dxfId="86" priority="96" stopIfTrue="1" operator="lessThan">
      <formula>89.999</formula>
    </cfRule>
    <cfRule type="cellIs" dxfId="85" priority="97" stopIfTrue="1" operator="between">
      <formula>90</formula>
      <formula>100</formula>
    </cfRule>
    <cfRule type="containsBlanks" dxfId="84" priority="98">
      <formula>LEN(TRIM(I121))=0</formula>
    </cfRule>
  </conditionalFormatting>
  <conditionalFormatting sqref="I122">
    <cfRule type="cellIs" dxfId="83" priority="85" stopIfTrue="1" operator="lessThan">
      <formula>19.999</formula>
    </cfRule>
    <cfRule type="cellIs" dxfId="82" priority="86" stopIfTrue="1" operator="lessThan">
      <formula>39.999</formula>
    </cfRule>
    <cfRule type="cellIs" dxfId="81" priority="87" stopIfTrue="1" operator="lessThan">
      <formula>59.999</formula>
    </cfRule>
    <cfRule type="cellIs" dxfId="80" priority="88" stopIfTrue="1" operator="lessThan">
      <formula>79.999</formula>
    </cfRule>
    <cfRule type="cellIs" dxfId="79" priority="89" stopIfTrue="1" operator="lessThan">
      <formula>89.999</formula>
    </cfRule>
    <cfRule type="cellIs" dxfId="78" priority="90" stopIfTrue="1" operator="between">
      <formula>90</formula>
      <formula>100</formula>
    </cfRule>
    <cfRule type="containsBlanks" dxfId="77" priority="91">
      <formula>LEN(TRIM(I122))=0</formula>
    </cfRule>
  </conditionalFormatting>
  <conditionalFormatting sqref="I123">
    <cfRule type="cellIs" dxfId="76" priority="78" stopIfTrue="1" operator="lessThan">
      <formula>19.999</formula>
    </cfRule>
    <cfRule type="cellIs" dxfId="75" priority="79" stopIfTrue="1" operator="lessThan">
      <formula>39.999</formula>
    </cfRule>
    <cfRule type="cellIs" dxfId="74" priority="80" stopIfTrue="1" operator="lessThan">
      <formula>59.999</formula>
    </cfRule>
    <cfRule type="cellIs" dxfId="73" priority="81" stopIfTrue="1" operator="lessThan">
      <formula>79.999</formula>
    </cfRule>
    <cfRule type="cellIs" dxfId="72" priority="82" stopIfTrue="1" operator="lessThan">
      <formula>89.999</formula>
    </cfRule>
    <cfRule type="cellIs" dxfId="71" priority="83" stopIfTrue="1" operator="between">
      <formula>90</formula>
      <formula>100</formula>
    </cfRule>
    <cfRule type="containsBlanks" dxfId="70" priority="84">
      <formula>LEN(TRIM(I123))=0</formula>
    </cfRule>
  </conditionalFormatting>
  <conditionalFormatting sqref="I124">
    <cfRule type="cellIs" dxfId="69" priority="71" stopIfTrue="1" operator="lessThan">
      <formula>19.999</formula>
    </cfRule>
    <cfRule type="cellIs" dxfId="68" priority="72" stopIfTrue="1" operator="lessThan">
      <formula>39.999</formula>
    </cfRule>
    <cfRule type="cellIs" dxfId="67" priority="73" stopIfTrue="1" operator="lessThan">
      <formula>59.999</formula>
    </cfRule>
    <cfRule type="cellIs" dxfId="66" priority="74" stopIfTrue="1" operator="lessThan">
      <formula>79.999</formula>
    </cfRule>
    <cfRule type="cellIs" dxfId="65" priority="75" stopIfTrue="1" operator="lessThan">
      <formula>89.999</formula>
    </cfRule>
    <cfRule type="cellIs" dxfId="64" priority="76" stopIfTrue="1" operator="between">
      <formula>90</formula>
      <formula>100</formula>
    </cfRule>
    <cfRule type="containsBlanks" dxfId="63" priority="77">
      <formula>LEN(TRIM(I124))=0</formula>
    </cfRule>
  </conditionalFormatting>
  <conditionalFormatting sqref="I125">
    <cfRule type="cellIs" dxfId="62" priority="64" stopIfTrue="1" operator="lessThan">
      <formula>19.999</formula>
    </cfRule>
    <cfRule type="cellIs" dxfId="61" priority="65" stopIfTrue="1" operator="lessThan">
      <formula>39.999</formula>
    </cfRule>
    <cfRule type="cellIs" dxfId="60" priority="66" stopIfTrue="1" operator="lessThan">
      <formula>59.999</formula>
    </cfRule>
    <cfRule type="cellIs" dxfId="59" priority="67" stopIfTrue="1" operator="lessThan">
      <formula>79.999</formula>
    </cfRule>
    <cfRule type="cellIs" dxfId="58" priority="68" stopIfTrue="1" operator="lessThan">
      <formula>89.999</formula>
    </cfRule>
    <cfRule type="cellIs" dxfId="57" priority="69" stopIfTrue="1" operator="between">
      <formula>90</formula>
      <formula>100</formula>
    </cfRule>
    <cfRule type="containsBlanks" dxfId="56" priority="70">
      <formula>LEN(TRIM(I125))=0</formula>
    </cfRule>
  </conditionalFormatting>
  <conditionalFormatting sqref="I126">
    <cfRule type="cellIs" dxfId="55" priority="57" stopIfTrue="1" operator="lessThan">
      <formula>19.999</formula>
    </cfRule>
    <cfRule type="cellIs" dxfId="54" priority="58" stopIfTrue="1" operator="lessThan">
      <formula>39.999</formula>
    </cfRule>
    <cfRule type="cellIs" dxfId="53" priority="59" stopIfTrue="1" operator="lessThan">
      <formula>59.999</formula>
    </cfRule>
    <cfRule type="cellIs" dxfId="52" priority="60" stopIfTrue="1" operator="lessThan">
      <formula>79.999</formula>
    </cfRule>
    <cfRule type="cellIs" dxfId="51" priority="61" stopIfTrue="1" operator="lessThan">
      <formula>89.999</formula>
    </cfRule>
    <cfRule type="cellIs" dxfId="50" priority="62" stopIfTrue="1" operator="between">
      <formula>90</formula>
      <formula>100</formula>
    </cfRule>
    <cfRule type="containsBlanks" dxfId="49" priority="63">
      <formula>LEN(TRIM(I126))=0</formula>
    </cfRule>
  </conditionalFormatting>
  <conditionalFormatting sqref="I128">
    <cfRule type="cellIs" dxfId="48" priority="50" stopIfTrue="1" operator="lessThan">
      <formula>19.999</formula>
    </cfRule>
    <cfRule type="cellIs" dxfId="47" priority="51" stopIfTrue="1" operator="lessThan">
      <formula>39.999</formula>
    </cfRule>
    <cfRule type="cellIs" dxfId="46" priority="52" stopIfTrue="1" operator="lessThan">
      <formula>59.999</formula>
    </cfRule>
    <cfRule type="cellIs" dxfId="45" priority="53" stopIfTrue="1" operator="lessThan">
      <formula>79.999</formula>
    </cfRule>
    <cfRule type="cellIs" dxfId="44" priority="54" stopIfTrue="1" operator="lessThan">
      <formula>89.999</formula>
    </cfRule>
    <cfRule type="cellIs" dxfId="43" priority="55" stopIfTrue="1" operator="between">
      <formula>90</formula>
      <formula>100</formula>
    </cfRule>
    <cfRule type="containsBlanks" dxfId="42" priority="56">
      <formula>LEN(TRIM(I128))=0</formula>
    </cfRule>
  </conditionalFormatting>
  <conditionalFormatting sqref="I129">
    <cfRule type="cellIs" dxfId="41" priority="43" stopIfTrue="1" operator="lessThan">
      <formula>19.999</formula>
    </cfRule>
    <cfRule type="cellIs" dxfId="40" priority="44" stopIfTrue="1" operator="lessThan">
      <formula>39.999</formula>
    </cfRule>
    <cfRule type="cellIs" dxfId="39" priority="45" stopIfTrue="1" operator="lessThan">
      <formula>59.999</formula>
    </cfRule>
    <cfRule type="cellIs" dxfId="38" priority="46" stopIfTrue="1" operator="lessThan">
      <formula>79.999</formula>
    </cfRule>
    <cfRule type="cellIs" dxfId="37" priority="47" stopIfTrue="1" operator="lessThan">
      <formula>89.999</formula>
    </cfRule>
    <cfRule type="cellIs" dxfId="36" priority="48" stopIfTrue="1" operator="between">
      <formula>90</formula>
      <formula>100</formula>
    </cfRule>
    <cfRule type="containsBlanks" dxfId="35" priority="49">
      <formula>LEN(TRIM(I129))=0</formula>
    </cfRule>
  </conditionalFormatting>
  <conditionalFormatting sqref="I130">
    <cfRule type="cellIs" dxfId="34" priority="36" stopIfTrue="1" operator="lessThan">
      <formula>19.999</formula>
    </cfRule>
    <cfRule type="cellIs" dxfId="33" priority="37" stopIfTrue="1" operator="lessThan">
      <formula>39.999</formula>
    </cfRule>
    <cfRule type="cellIs" dxfId="32" priority="38" stopIfTrue="1" operator="lessThan">
      <formula>59.999</formula>
    </cfRule>
    <cfRule type="cellIs" dxfId="31" priority="39" stopIfTrue="1" operator="lessThan">
      <formula>79.999</formula>
    </cfRule>
    <cfRule type="cellIs" dxfId="30" priority="40" stopIfTrue="1" operator="lessThan">
      <formula>89.999</formula>
    </cfRule>
    <cfRule type="cellIs" dxfId="29" priority="41" stopIfTrue="1" operator="between">
      <formula>90</formula>
      <formula>100</formula>
    </cfRule>
    <cfRule type="containsBlanks" dxfId="28" priority="42">
      <formula>LEN(TRIM(I130))=0</formula>
    </cfRule>
  </conditionalFormatting>
  <conditionalFormatting sqref="I131">
    <cfRule type="cellIs" dxfId="27" priority="29" stopIfTrue="1" operator="lessThan">
      <formula>19.999</formula>
    </cfRule>
    <cfRule type="cellIs" dxfId="26" priority="30" stopIfTrue="1" operator="lessThan">
      <formula>39.999</formula>
    </cfRule>
    <cfRule type="cellIs" dxfId="25" priority="31" stopIfTrue="1" operator="lessThan">
      <formula>59.999</formula>
    </cfRule>
    <cfRule type="cellIs" dxfId="24" priority="32" stopIfTrue="1" operator="lessThan">
      <formula>79.999</formula>
    </cfRule>
    <cfRule type="cellIs" dxfId="23" priority="33" stopIfTrue="1" operator="lessThan">
      <formula>89.999</formula>
    </cfRule>
    <cfRule type="cellIs" dxfId="22" priority="34" stopIfTrue="1" operator="between">
      <formula>90</formula>
      <formula>100</formula>
    </cfRule>
    <cfRule type="containsBlanks" dxfId="21" priority="35">
      <formula>LEN(TRIM(I131))=0</formula>
    </cfRule>
  </conditionalFormatting>
  <conditionalFormatting sqref="I132">
    <cfRule type="cellIs" dxfId="20" priority="22" stopIfTrue="1" operator="lessThan">
      <formula>19.999</formula>
    </cfRule>
    <cfRule type="cellIs" dxfId="19" priority="23" stopIfTrue="1" operator="lessThan">
      <formula>39.999</formula>
    </cfRule>
    <cfRule type="cellIs" dxfId="18" priority="24" stopIfTrue="1" operator="lessThan">
      <formula>59.999</formula>
    </cfRule>
    <cfRule type="cellIs" dxfId="17" priority="25" stopIfTrue="1" operator="lessThan">
      <formula>79.999</formula>
    </cfRule>
    <cfRule type="cellIs" dxfId="16" priority="26" stopIfTrue="1" operator="lessThan">
      <formula>89.999</formula>
    </cfRule>
    <cfRule type="cellIs" dxfId="15" priority="27" stopIfTrue="1" operator="between">
      <formula>90</formula>
      <formula>100</formula>
    </cfRule>
    <cfRule type="containsBlanks" dxfId="14" priority="28">
      <formula>LEN(TRIM(I132))=0</formula>
    </cfRule>
  </conditionalFormatting>
  <conditionalFormatting sqref="I98">
    <cfRule type="cellIs" dxfId="13" priority="15" stopIfTrue="1" operator="lessThan">
      <formula>19.999</formula>
    </cfRule>
    <cfRule type="cellIs" dxfId="12" priority="16" stopIfTrue="1" operator="lessThan">
      <formula>39.999</formula>
    </cfRule>
    <cfRule type="cellIs" dxfId="11" priority="17" stopIfTrue="1" operator="lessThan">
      <formula>59.999</formula>
    </cfRule>
    <cfRule type="cellIs" dxfId="10" priority="18" stopIfTrue="1" operator="lessThan">
      <formula>79.999</formula>
    </cfRule>
    <cfRule type="cellIs" dxfId="9" priority="19" stopIfTrue="1" operator="lessThan">
      <formula>89.999</formula>
    </cfRule>
    <cfRule type="cellIs" dxfId="8" priority="20" stopIfTrue="1" operator="between">
      <formula>90</formula>
      <formula>100</formula>
    </cfRule>
    <cfRule type="containsBlanks" dxfId="7" priority="21">
      <formula>LEN(TRIM(I98))=0</formula>
    </cfRule>
  </conditionalFormatting>
  <conditionalFormatting sqref="I114">
    <cfRule type="cellIs" dxfId="6" priority="8" stopIfTrue="1" operator="lessThan">
      <formula>19.999</formula>
    </cfRule>
    <cfRule type="cellIs" dxfId="5" priority="9" stopIfTrue="1" operator="lessThan">
      <formula>39.999</formula>
    </cfRule>
    <cfRule type="cellIs" dxfId="4" priority="10" stopIfTrue="1" operator="lessThan">
      <formula>59.999</formula>
    </cfRule>
    <cfRule type="cellIs" dxfId="3" priority="11" stopIfTrue="1" operator="lessThan">
      <formula>79.999</formula>
    </cfRule>
    <cfRule type="cellIs" dxfId="2" priority="12" stopIfTrue="1" operator="lessThan">
      <formula>89.999</formula>
    </cfRule>
    <cfRule type="cellIs" dxfId="1" priority="13" stopIfTrue="1" operator="between">
      <formula>90</formula>
      <formula>100</formula>
    </cfRule>
    <cfRule type="containsBlanks" dxfId="0" priority="14">
      <formula>LEN(TRIM(I114))=0</formula>
    </cfRule>
  </conditionalFormatting>
  <pageMargins left="0.7" right="0.7" top="0.75" bottom="0.75" header="0.3" footer="0.3"/>
  <pageSetup paperSize="9" scale="43" orientation="portrait" r:id="rId1"/>
  <rowBreaks count="2" manualBreakCount="2">
    <brk id="58" max="9" man="1"/>
    <brk id="110" max="9" man="1"/>
  </rowBreaks>
  <ignoredErrors>
    <ignoredError sqref="E19:G19 E27:G27 E2:G2 G7:G8 G11:G12 G15:G16 C2 B27:C27 B19:C19" unlocked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6" tint="-0.24988555558946501"/>
  </sheetPr>
  <dimension ref="B2:D140"/>
  <sheetViews>
    <sheetView showGridLines="0" showRowColHeaders="0" topLeftCell="A79" zoomScale="80" zoomScaleNormal="80" workbookViewId="0">
      <selection activeCell="B98" sqref="B98:B104"/>
    </sheetView>
  </sheetViews>
  <sheetFormatPr defaultRowHeight="15" x14ac:dyDescent="0.25"/>
  <cols>
    <col min="1" max="1" width="9.140625" style="167"/>
    <col min="2" max="2" width="79.42578125" style="167" customWidth="1"/>
    <col min="3" max="3" width="69.5703125" style="167" customWidth="1"/>
    <col min="4" max="4" width="9.140625" style="167" customWidth="1"/>
    <col min="5" max="16384" width="9.140625" style="167"/>
  </cols>
  <sheetData>
    <row r="2" spans="2:4" ht="23.25" x14ac:dyDescent="0.35">
      <c r="B2" s="434" t="s">
        <v>763</v>
      </c>
      <c r="C2" s="434"/>
      <c r="D2" s="434"/>
    </row>
    <row r="4" spans="2:4" x14ac:dyDescent="0.25">
      <c r="B4" s="437" t="s">
        <v>764</v>
      </c>
      <c r="C4" s="437"/>
      <c r="D4" s="437"/>
    </row>
    <row r="5" spans="2:4" x14ac:dyDescent="0.25">
      <c r="B5" s="296" t="s">
        <v>765</v>
      </c>
      <c r="C5" s="438" t="s">
        <v>766</v>
      </c>
      <c r="D5" s="438"/>
    </row>
    <row r="6" spans="2:4" ht="30" x14ac:dyDescent="0.25">
      <c r="B6" s="297" t="s">
        <v>767</v>
      </c>
      <c r="C6" s="439"/>
      <c r="D6" s="439"/>
    </row>
    <row r="7" spans="2:4" ht="30" x14ac:dyDescent="0.25">
      <c r="B7" s="297" t="s">
        <v>768</v>
      </c>
      <c r="C7" s="439"/>
      <c r="D7" s="439"/>
    </row>
    <row r="8" spans="2:4" ht="31.5" customHeight="1" x14ac:dyDescent="0.25">
      <c r="B8" s="436" t="s">
        <v>1657</v>
      </c>
      <c r="C8" s="439" t="s">
        <v>769</v>
      </c>
      <c r="D8" s="439"/>
    </row>
    <row r="9" spans="2:4" x14ac:dyDescent="0.25">
      <c r="B9" s="435"/>
      <c r="C9" s="439" t="s">
        <v>770</v>
      </c>
      <c r="D9" s="439"/>
    </row>
    <row r="10" spans="2:4" ht="32.25" customHeight="1" x14ac:dyDescent="0.25">
      <c r="B10" s="435"/>
      <c r="C10" s="439" t="s">
        <v>771</v>
      </c>
      <c r="D10" s="439"/>
    </row>
    <row r="11" spans="2:4" ht="45" x14ac:dyDescent="0.25">
      <c r="B11" s="297" t="s">
        <v>772</v>
      </c>
      <c r="C11" s="439" t="s">
        <v>773</v>
      </c>
      <c r="D11" s="439"/>
    </row>
    <row r="12" spans="2:4" ht="19.5" customHeight="1" x14ac:dyDescent="0.25">
      <c r="B12" s="435" t="s">
        <v>774</v>
      </c>
      <c r="C12" s="439" t="s">
        <v>775</v>
      </c>
      <c r="D12" s="439"/>
    </row>
    <row r="13" spans="2:4" ht="30.75" customHeight="1" x14ac:dyDescent="0.25">
      <c r="B13" s="435"/>
      <c r="C13" s="439" t="s">
        <v>776</v>
      </c>
      <c r="D13" s="439"/>
    </row>
    <row r="14" spans="2:4" ht="30.75" customHeight="1" x14ac:dyDescent="0.25">
      <c r="B14" s="435"/>
      <c r="C14" s="439" t="s">
        <v>777</v>
      </c>
      <c r="D14" s="439"/>
    </row>
    <row r="15" spans="2:4" ht="30" x14ac:dyDescent="0.25">
      <c r="B15" s="297" t="s">
        <v>778</v>
      </c>
      <c r="C15" s="439" t="s">
        <v>779</v>
      </c>
      <c r="D15" s="439"/>
    </row>
    <row r="16" spans="2:4" ht="56.25" customHeight="1" x14ac:dyDescent="0.25">
      <c r="B16" s="297" t="s">
        <v>780</v>
      </c>
      <c r="C16" s="439" t="s">
        <v>781</v>
      </c>
      <c r="D16" s="439"/>
    </row>
    <row r="17" spans="2:4" ht="28.5" customHeight="1" x14ac:dyDescent="0.25">
      <c r="B17" s="297"/>
      <c r="C17" s="439" t="s">
        <v>782</v>
      </c>
      <c r="D17" s="439"/>
    </row>
    <row r="18" spans="2:4" ht="29.25" customHeight="1" x14ac:dyDescent="0.25">
      <c r="B18" s="297"/>
      <c r="C18" s="439" t="s">
        <v>783</v>
      </c>
      <c r="D18" s="439"/>
    </row>
    <row r="19" spans="2:4" ht="46.5" customHeight="1" x14ac:dyDescent="0.25">
      <c r="B19" s="297"/>
      <c r="C19" s="439" t="s">
        <v>784</v>
      </c>
      <c r="D19" s="439"/>
    </row>
    <row r="20" spans="2:4" ht="47.25" customHeight="1" x14ac:dyDescent="0.25">
      <c r="B20" s="435" t="s">
        <v>785</v>
      </c>
      <c r="C20" s="439" t="s">
        <v>786</v>
      </c>
      <c r="D20" s="439"/>
    </row>
    <row r="21" spans="2:4" ht="32.25" customHeight="1" x14ac:dyDescent="0.25">
      <c r="B21" s="435"/>
      <c r="C21" s="439" t="s">
        <v>787</v>
      </c>
      <c r="D21" s="439"/>
    </row>
    <row r="22" spans="2:4" ht="45" customHeight="1" x14ac:dyDescent="0.25">
      <c r="B22" s="435" t="s">
        <v>788</v>
      </c>
      <c r="C22" s="439" t="s">
        <v>789</v>
      </c>
      <c r="D22" s="439"/>
    </row>
    <row r="23" spans="2:4" ht="30.75" customHeight="1" x14ac:dyDescent="0.25">
      <c r="B23" s="435"/>
      <c r="C23" s="439" t="s">
        <v>790</v>
      </c>
      <c r="D23" s="439"/>
    </row>
    <row r="24" spans="2:4" x14ac:dyDescent="0.25">
      <c r="B24" s="297" t="s">
        <v>791</v>
      </c>
      <c r="C24" s="439"/>
      <c r="D24" s="439"/>
    </row>
    <row r="25" spans="2:4" x14ac:dyDescent="0.25">
      <c r="B25" s="297" t="s">
        <v>792</v>
      </c>
      <c r="C25" s="439"/>
      <c r="D25" s="439"/>
    </row>
    <row r="26" spans="2:4" ht="30" x14ac:dyDescent="0.25">
      <c r="B26" s="297" t="s">
        <v>793</v>
      </c>
      <c r="C26" s="439"/>
      <c r="D26" s="439"/>
    </row>
    <row r="27" spans="2:4" ht="30.75" customHeight="1" x14ac:dyDescent="0.25">
      <c r="B27" s="435" t="s">
        <v>794</v>
      </c>
      <c r="C27" s="439" t="s">
        <v>795</v>
      </c>
      <c r="D27" s="439"/>
    </row>
    <row r="28" spans="2:4" x14ac:dyDescent="0.25">
      <c r="B28" s="435"/>
      <c r="C28" s="439" t="s">
        <v>796</v>
      </c>
      <c r="D28" s="439"/>
    </row>
    <row r="29" spans="2:4" ht="32.25" customHeight="1" x14ac:dyDescent="0.25">
      <c r="B29" s="435"/>
      <c r="C29" s="439" t="s">
        <v>797</v>
      </c>
      <c r="D29" s="439"/>
    </row>
    <row r="30" spans="2:4" x14ac:dyDescent="0.25">
      <c r="B30" s="435"/>
      <c r="C30" s="439" t="s">
        <v>798</v>
      </c>
      <c r="D30" s="439"/>
    </row>
    <row r="31" spans="2:4" x14ac:dyDescent="0.25">
      <c r="B31" s="435"/>
      <c r="C31" s="439" t="s">
        <v>799</v>
      </c>
      <c r="D31" s="439"/>
    </row>
    <row r="32" spans="2:4" ht="30" customHeight="1" x14ac:dyDescent="0.25">
      <c r="B32" s="435"/>
      <c r="C32" s="439" t="s">
        <v>800</v>
      </c>
      <c r="D32" s="439"/>
    </row>
    <row r="33" spans="2:4" ht="30.75" customHeight="1" x14ac:dyDescent="0.25">
      <c r="B33" s="435"/>
      <c r="C33" s="439" t="s">
        <v>801</v>
      </c>
      <c r="D33" s="439"/>
    </row>
    <row r="34" spans="2:4" ht="29.25" customHeight="1" x14ac:dyDescent="0.25">
      <c r="B34" s="435"/>
      <c r="C34" s="439" t="s">
        <v>802</v>
      </c>
      <c r="D34" s="439"/>
    </row>
    <row r="35" spans="2:4" ht="51" customHeight="1" x14ac:dyDescent="0.25">
      <c r="B35" s="435"/>
      <c r="C35" s="439" t="s">
        <v>803</v>
      </c>
      <c r="D35" s="439"/>
    </row>
    <row r="36" spans="2:4" x14ac:dyDescent="0.25">
      <c r="B36" s="440" t="s">
        <v>804</v>
      </c>
      <c r="C36" s="440"/>
      <c r="D36" s="440"/>
    </row>
    <row r="37" spans="2:4" x14ac:dyDescent="0.25">
      <c r="B37" s="298" t="s">
        <v>805</v>
      </c>
      <c r="C37" s="438" t="s">
        <v>806</v>
      </c>
      <c r="D37" s="438"/>
    </row>
    <row r="38" spans="2:4" ht="59.25" customHeight="1" x14ac:dyDescent="0.25">
      <c r="B38" s="297" t="s">
        <v>807</v>
      </c>
      <c r="C38" s="439"/>
      <c r="D38" s="439"/>
    </row>
    <row r="39" spans="2:4" ht="30" x14ac:dyDescent="0.25">
      <c r="B39" s="297" t="s">
        <v>808</v>
      </c>
      <c r="C39" s="439"/>
      <c r="D39" s="439"/>
    </row>
    <row r="40" spans="2:4" ht="30" x14ac:dyDescent="0.25">
      <c r="B40" s="297" t="s">
        <v>809</v>
      </c>
      <c r="C40" s="439"/>
      <c r="D40" s="439"/>
    </row>
    <row r="41" spans="2:4" ht="30" x14ac:dyDescent="0.25">
      <c r="B41" s="297" t="s">
        <v>810</v>
      </c>
      <c r="C41" s="439" t="s">
        <v>811</v>
      </c>
      <c r="D41" s="439"/>
    </row>
    <row r="42" spans="2:4" ht="33" customHeight="1" x14ac:dyDescent="0.25">
      <c r="B42" s="297" t="s">
        <v>812</v>
      </c>
      <c r="C42" s="439" t="s">
        <v>813</v>
      </c>
      <c r="D42" s="439"/>
    </row>
    <row r="43" spans="2:4" ht="30" customHeight="1" x14ac:dyDescent="0.25">
      <c r="B43" s="435" t="s">
        <v>814</v>
      </c>
      <c r="C43" s="439" t="s">
        <v>815</v>
      </c>
      <c r="D43" s="439"/>
    </row>
    <row r="44" spans="2:4" ht="30.75" customHeight="1" x14ac:dyDescent="0.25">
      <c r="B44" s="435"/>
      <c r="C44" s="439" t="s">
        <v>816</v>
      </c>
      <c r="D44" s="439"/>
    </row>
    <row r="45" spans="2:4" ht="18" customHeight="1" x14ac:dyDescent="0.25">
      <c r="B45" s="435"/>
      <c r="C45" s="439" t="s">
        <v>817</v>
      </c>
      <c r="D45" s="439"/>
    </row>
    <row r="46" spans="2:4" ht="30" x14ac:dyDescent="0.25">
      <c r="B46" s="297" t="s">
        <v>818</v>
      </c>
      <c r="C46" s="439"/>
      <c r="D46" s="439"/>
    </row>
    <row r="47" spans="2:4" ht="30" x14ac:dyDescent="0.25">
      <c r="B47" s="297" t="s">
        <v>819</v>
      </c>
      <c r="C47" s="439"/>
      <c r="D47" s="439"/>
    </row>
    <row r="48" spans="2:4" x14ac:dyDescent="0.25">
      <c r="B48" s="440" t="s">
        <v>820</v>
      </c>
      <c r="C48" s="440"/>
      <c r="D48" s="440"/>
    </row>
    <row r="49" spans="2:4" x14ac:dyDescent="0.25">
      <c r="B49" s="298" t="s">
        <v>821</v>
      </c>
      <c r="C49" s="438" t="s">
        <v>822</v>
      </c>
      <c r="D49" s="438"/>
    </row>
    <row r="50" spans="2:4" ht="43.5" customHeight="1" x14ac:dyDescent="0.25">
      <c r="B50" s="297" t="s">
        <v>823</v>
      </c>
      <c r="C50" s="439" t="s">
        <v>824</v>
      </c>
      <c r="D50" s="439"/>
    </row>
    <row r="51" spans="2:4" ht="38.25" customHeight="1" x14ac:dyDescent="0.25">
      <c r="B51" s="435" t="s">
        <v>825</v>
      </c>
      <c r="C51" s="439" t="s">
        <v>826</v>
      </c>
      <c r="D51" s="439"/>
    </row>
    <row r="52" spans="2:4" x14ac:dyDescent="0.25">
      <c r="B52" s="435"/>
      <c r="C52" s="439" t="s">
        <v>827</v>
      </c>
      <c r="D52" s="439"/>
    </row>
    <row r="53" spans="2:4" ht="35.25" customHeight="1" x14ac:dyDescent="0.25">
      <c r="B53" s="435"/>
      <c r="C53" s="439" t="s">
        <v>828</v>
      </c>
      <c r="D53" s="439"/>
    </row>
    <row r="54" spans="2:4" ht="29.25" customHeight="1" x14ac:dyDescent="0.25">
      <c r="B54" s="435"/>
      <c r="C54" s="439" t="s">
        <v>829</v>
      </c>
      <c r="D54" s="439"/>
    </row>
    <row r="55" spans="2:4" ht="38.25" customHeight="1" x14ac:dyDescent="0.25">
      <c r="B55" s="435"/>
      <c r="C55" s="439" t="s">
        <v>830</v>
      </c>
      <c r="D55" s="439"/>
    </row>
    <row r="56" spans="2:4" ht="29.25" customHeight="1" x14ac:dyDescent="0.25">
      <c r="B56" s="435"/>
      <c r="C56" s="439" t="s">
        <v>831</v>
      </c>
      <c r="D56" s="439"/>
    </row>
    <row r="57" spans="2:4" ht="33" customHeight="1" x14ac:dyDescent="0.25">
      <c r="B57" s="435"/>
      <c r="C57" s="439" t="s">
        <v>832</v>
      </c>
      <c r="D57" s="439"/>
    </row>
    <row r="58" spans="2:4" ht="30" customHeight="1" x14ac:dyDescent="0.25">
      <c r="B58" s="435"/>
      <c r="C58" s="439" t="s">
        <v>833</v>
      </c>
      <c r="D58" s="439"/>
    </row>
    <row r="59" spans="2:4" ht="32.25" customHeight="1" x14ac:dyDescent="0.25">
      <c r="B59" s="435"/>
      <c r="C59" s="439" t="s">
        <v>834</v>
      </c>
      <c r="D59" s="439"/>
    </row>
    <row r="60" spans="2:4" ht="30" x14ac:dyDescent="0.25">
      <c r="B60" s="297" t="s">
        <v>835</v>
      </c>
      <c r="C60" s="439"/>
      <c r="D60" s="439"/>
    </row>
    <row r="61" spans="2:4" x14ac:dyDescent="0.25">
      <c r="B61" s="297" t="s">
        <v>836</v>
      </c>
      <c r="C61" s="439"/>
      <c r="D61" s="439"/>
    </row>
    <row r="62" spans="2:4" ht="45" x14ac:dyDescent="0.25">
      <c r="B62" s="297" t="s">
        <v>837</v>
      </c>
      <c r="C62" s="439"/>
      <c r="D62" s="439"/>
    </row>
    <row r="63" spans="2:4" ht="32.25" customHeight="1" x14ac:dyDescent="0.25">
      <c r="B63" s="435" t="s">
        <v>838</v>
      </c>
      <c r="C63" s="439" t="s">
        <v>839</v>
      </c>
      <c r="D63" s="439"/>
    </row>
    <row r="64" spans="2:4" x14ac:dyDescent="0.25">
      <c r="B64" s="435"/>
      <c r="C64" s="439" t="s">
        <v>840</v>
      </c>
      <c r="D64" s="439"/>
    </row>
    <row r="65" spans="2:4" ht="31.5" customHeight="1" x14ac:dyDescent="0.25">
      <c r="B65" s="435"/>
      <c r="C65" s="439" t="s">
        <v>841</v>
      </c>
      <c r="D65" s="439"/>
    </row>
    <row r="66" spans="2:4" x14ac:dyDescent="0.25">
      <c r="B66" s="440" t="s">
        <v>842</v>
      </c>
      <c r="C66" s="440"/>
      <c r="D66" s="440"/>
    </row>
    <row r="67" spans="2:4" x14ac:dyDescent="0.25">
      <c r="B67" s="298" t="s">
        <v>843</v>
      </c>
      <c r="C67" s="438" t="s">
        <v>844</v>
      </c>
      <c r="D67" s="438"/>
    </row>
    <row r="68" spans="2:4" ht="30" x14ac:dyDescent="0.25">
      <c r="B68" s="297" t="s">
        <v>845</v>
      </c>
      <c r="C68" s="439"/>
      <c r="D68" s="439"/>
    </row>
    <row r="69" spans="2:4" ht="28.5" customHeight="1" x14ac:dyDescent="0.25">
      <c r="B69" s="435" t="s">
        <v>846</v>
      </c>
      <c r="C69" s="439" t="s">
        <v>847</v>
      </c>
      <c r="D69" s="439"/>
    </row>
    <row r="70" spans="2:4" ht="30.75" customHeight="1" x14ac:dyDescent="0.25">
      <c r="B70" s="435"/>
      <c r="C70" s="439" t="s">
        <v>848</v>
      </c>
      <c r="D70" s="439"/>
    </row>
    <row r="71" spans="2:4" ht="33" customHeight="1" x14ac:dyDescent="0.25">
      <c r="B71" s="435"/>
      <c r="C71" s="439" t="s">
        <v>849</v>
      </c>
      <c r="D71" s="439"/>
    </row>
    <row r="72" spans="2:4" ht="30.75" customHeight="1" x14ac:dyDescent="0.25">
      <c r="B72" s="435"/>
      <c r="C72" s="439" t="s">
        <v>850</v>
      </c>
      <c r="D72" s="439"/>
    </row>
    <row r="73" spans="2:4" ht="30" customHeight="1" x14ac:dyDescent="0.25">
      <c r="B73" s="435"/>
      <c r="C73" s="439" t="s">
        <v>851</v>
      </c>
      <c r="D73" s="439"/>
    </row>
    <row r="74" spans="2:4" ht="45.75" customHeight="1" x14ac:dyDescent="0.25">
      <c r="B74" s="435"/>
      <c r="C74" s="439" t="s">
        <v>852</v>
      </c>
      <c r="D74" s="439"/>
    </row>
    <row r="75" spans="2:4" ht="48" customHeight="1" x14ac:dyDescent="0.25">
      <c r="B75" s="435"/>
      <c r="C75" s="439" t="s">
        <v>853</v>
      </c>
      <c r="D75" s="439"/>
    </row>
    <row r="76" spans="2:4" ht="30" customHeight="1" x14ac:dyDescent="0.25">
      <c r="B76" s="435" t="s">
        <v>854</v>
      </c>
      <c r="C76" s="439" t="s">
        <v>855</v>
      </c>
      <c r="D76" s="439"/>
    </row>
    <row r="77" spans="2:4" x14ac:dyDescent="0.25">
      <c r="B77" s="435"/>
      <c r="C77" s="439" t="s">
        <v>856</v>
      </c>
      <c r="D77" s="439"/>
    </row>
    <row r="78" spans="2:4" x14ac:dyDescent="0.25">
      <c r="B78" s="435"/>
      <c r="C78" s="439" t="s">
        <v>857</v>
      </c>
      <c r="D78" s="439"/>
    </row>
    <row r="79" spans="2:4" ht="28.5" customHeight="1" x14ac:dyDescent="0.25">
      <c r="B79" s="435"/>
      <c r="C79" s="439" t="s">
        <v>858</v>
      </c>
      <c r="D79" s="439"/>
    </row>
    <row r="80" spans="2:4" ht="36.75" customHeight="1" x14ac:dyDescent="0.25">
      <c r="B80" s="435"/>
      <c r="C80" s="439" t="s">
        <v>859</v>
      </c>
      <c r="D80" s="439"/>
    </row>
    <row r="81" spans="2:4" ht="32.25" customHeight="1" x14ac:dyDescent="0.25">
      <c r="B81" s="435"/>
      <c r="C81" s="439" t="s">
        <v>860</v>
      </c>
      <c r="D81" s="439"/>
    </row>
    <row r="82" spans="2:4" ht="22.5" customHeight="1" x14ac:dyDescent="0.25">
      <c r="B82" s="435"/>
      <c r="C82" s="439" t="s">
        <v>861</v>
      </c>
      <c r="D82" s="439"/>
    </row>
    <row r="83" spans="2:4" x14ac:dyDescent="0.25">
      <c r="B83" s="440" t="s">
        <v>862</v>
      </c>
      <c r="C83" s="440"/>
      <c r="D83" s="440"/>
    </row>
    <row r="84" spans="2:4" x14ac:dyDescent="0.25">
      <c r="B84" s="298" t="s">
        <v>863</v>
      </c>
      <c r="C84" s="438" t="s">
        <v>864</v>
      </c>
      <c r="D84" s="438"/>
    </row>
    <row r="85" spans="2:4" ht="30" x14ac:dyDescent="0.25">
      <c r="B85" s="297" t="s">
        <v>865</v>
      </c>
      <c r="C85" s="439" t="s">
        <v>866</v>
      </c>
      <c r="D85" s="439"/>
    </row>
    <row r="86" spans="2:4" ht="30" x14ac:dyDescent="0.25">
      <c r="B86" s="297" t="s">
        <v>867</v>
      </c>
      <c r="C86" s="439" t="s">
        <v>868</v>
      </c>
      <c r="D86" s="439"/>
    </row>
    <row r="87" spans="2:4" ht="33.75" customHeight="1" x14ac:dyDescent="0.25">
      <c r="B87" s="297" t="s">
        <v>869</v>
      </c>
      <c r="C87" s="439" t="s">
        <v>870</v>
      </c>
      <c r="D87" s="439"/>
    </row>
    <row r="88" spans="2:4" ht="47.25" customHeight="1" x14ac:dyDescent="0.25">
      <c r="B88" s="297" t="s">
        <v>871</v>
      </c>
      <c r="C88" s="439"/>
      <c r="D88" s="439"/>
    </row>
    <row r="89" spans="2:4" ht="30" customHeight="1" x14ac:dyDescent="0.25">
      <c r="B89" s="435" t="s">
        <v>872</v>
      </c>
      <c r="C89" s="439" t="s">
        <v>873</v>
      </c>
      <c r="D89" s="439"/>
    </row>
    <row r="90" spans="2:4" x14ac:dyDescent="0.25">
      <c r="B90" s="435"/>
      <c r="C90" s="439" t="s">
        <v>874</v>
      </c>
      <c r="D90" s="439"/>
    </row>
    <row r="91" spans="2:4" ht="54" customHeight="1" x14ac:dyDescent="0.25">
      <c r="B91" s="435"/>
      <c r="C91" s="439" t="s">
        <v>875</v>
      </c>
      <c r="D91" s="439"/>
    </row>
    <row r="92" spans="2:4" x14ac:dyDescent="0.25">
      <c r="B92" s="435"/>
      <c r="C92" s="439" t="s">
        <v>876</v>
      </c>
      <c r="D92" s="439"/>
    </row>
    <row r="93" spans="2:4" ht="29.25" customHeight="1" x14ac:dyDescent="0.25">
      <c r="B93" s="435"/>
      <c r="C93" s="439" t="s">
        <v>877</v>
      </c>
      <c r="D93" s="439"/>
    </row>
    <row r="94" spans="2:4" x14ac:dyDescent="0.25">
      <c r="B94" s="435"/>
      <c r="C94" s="439" t="s">
        <v>878</v>
      </c>
      <c r="D94" s="439"/>
    </row>
    <row r="95" spans="2:4" ht="32.25" customHeight="1" x14ac:dyDescent="0.25">
      <c r="B95" s="435"/>
      <c r="C95" s="439" t="s">
        <v>879</v>
      </c>
      <c r="D95" s="439"/>
    </row>
    <row r="96" spans="2:4" x14ac:dyDescent="0.25">
      <c r="B96" s="435" t="s">
        <v>880</v>
      </c>
      <c r="C96" s="439"/>
      <c r="D96" s="439"/>
    </row>
    <row r="97" spans="2:4" x14ac:dyDescent="0.25">
      <c r="B97" s="435"/>
      <c r="C97" s="439"/>
      <c r="D97" s="439"/>
    </row>
    <row r="98" spans="2:4" ht="29.25" customHeight="1" x14ac:dyDescent="0.25">
      <c r="B98" s="435" t="s">
        <v>881</v>
      </c>
      <c r="C98" s="439" t="s">
        <v>882</v>
      </c>
      <c r="D98" s="439"/>
    </row>
    <row r="99" spans="2:4" ht="29.25" customHeight="1" x14ac:dyDescent="0.25">
      <c r="B99" s="435"/>
      <c r="C99" s="439" t="s">
        <v>883</v>
      </c>
      <c r="D99" s="439"/>
    </row>
    <row r="100" spans="2:4" ht="29.25" customHeight="1" x14ac:dyDescent="0.25">
      <c r="B100" s="435"/>
      <c r="C100" s="439" t="s">
        <v>884</v>
      </c>
      <c r="D100" s="439"/>
    </row>
    <row r="101" spans="2:4" ht="28.5" customHeight="1" x14ac:dyDescent="0.25">
      <c r="B101" s="435"/>
      <c r="C101" s="439" t="s">
        <v>885</v>
      </c>
      <c r="D101" s="439"/>
    </row>
    <row r="102" spans="2:4" ht="30.75" customHeight="1" x14ac:dyDescent="0.25">
      <c r="B102" s="435"/>
      <c r="C102" s="439" t="s">
        <v>886</v>
      </c>
      <c r="D102" s="439"/>
    </row>
    <row r="103" spans="2:4" ht="30" customHeight="1" x14ac:dyDescent="0.25">
      <c r="B103" s="435"/>
      <c r="C103" s="439" t="s">
        <v>887</v>
      </c>
      <c r="D103" s="439"/>
    </row>
    <row r="104" spans="2:4" ht="53.25" customHeight="1" x14ac:dyDescent="0.25">
      <c r="B104" s="435"/>
      <c r="C104" s="439" t="s">
        <v>888</v>
      </c>
      <c r="D104" s="439"/>
    </row>
    <row r="105" spans="2:4" x14ac:dyDescent="0.25">
      <c r="B105" s="435" t="s">
        <v>889</v>
      </c>
      <c r="C105" s="439" t="s">
        <v>890</v>
      </c>
      <c r="D105" s="439"/>
    </row>
    <row r="106" spans="2:4" x14ac:dyDescent="0.25">
      <c r="B106" s="435"/>
      <c r="C106" s="439" t="s">
        <v>891</v>
      </c>
      <c r="D106" s="439"/>
    </row>
    <row r="107" spans="2:4" ht="29.25" customHeight="1" x14ac:dyDescent="0.25">
      <c r="B107" s="435"/>
      <c r="C107" s="439" t="s">
        <v>892</v>
      </c>
      <c r="D107" s="439"/>
    </row>
    <row r="108" spans="2:4" ht="30.75" customHeight="1" x14ac:dyDescent="0.25">
      <c r="B108" s="435"/>
      <c r="C108" s="439" t="s">
        <v>893</v>
      </c>
      <c r="D108" s="439"/>
    </row>
    <row r="109" spans="2:4" ht="39.75" customHeight="1" x14ac:dyDescent="0.25">
      <c r="B109" s="435"/>
      <c r="C109" s="439" t="s">
        <v>894</v>
      </c>
      <c r="D109" s="439"/>
    </row>
    <row r="110" spans="2:4" ht="32.25" customHeight="1" x14ac:dyDescent="0.25">
      <c r="B110" s="435"/>
      <c r="C110" s="439" t="s">
        <v>895</v>
      </c>
      <c r="D110" s="439"/>
    </row>
    <row r="111" spans="2:4" ht="33" customHeight="1" x14ac:dyDescent="0.25">
      <c r="B111" s="435" t="s">
        <v>896</v>
      </c>
      <c r="C111" s="439" t="s">
        <v>897</v>
      </c>
      <c r="D111" s="439"/>
    </row>
    <row r="112" spans="2:4" ht="28.5" customHeight="1" x14ac:dyDescent="0.25">
      <c r="B112" s="435"/>
      <c r="C112" s="439" t="s">
        <v>898</v>
      </c>
      <c r="D112" s="439"/>
    </row>
    <row r="113" spans="2:4" ht="29.25" customHeight="1" x14ac:dyDescent="0.25">
      <c r="B113" s="435"/>
      <c r="C113" s="439" t="s">
        <v>899</v>
      </c>
      <c r="D113" s="439"/>
    </row>
    <row r="114" spans="2:4" ht="31.5" customHeight="1" x14ac:dyDescent="0.25">
      <c r="B114" s="435"/>
      <c r="C114" s="439" t="s">
        <v>900</v>
      </c>
      <c r="D114" s="439"/>
    </row>
    <row r="115" spans="2:4" x14ac:dyDescent="0.25">
      <c r="B115" s="435"/>
      <c r="C115" s="439" t="s">
        <v>901</v>
      </c>
      <c r="D115" s="439"/>
    </row>
    <row r="116" spans="2:4" ht="33" customHeight="1" x14ac:dyDescent="0.25">
      <c r="B116" s="435"/>
      <c r="C116" s="439" t="s">
        <v>902</v>
      </c>
      <c r="D116" s="439"/>
    </row>
    <row r="117" spans="2:4" ht="30" customHeight="1" x14ac:dyDescent="0.25">
      <c r="B117" s="435" t="s">
        <v>903</v>
      </c>
      <c r="C117" s="439" t="s">
        <v>904</v>
      </c>
      <c r="D117" s="439"/>
    </row>
    <row r="118" spans="2:4" ht="33.75" customHeight="1" x14ac:dyDescent="0.25">
      <c r="B118" s="435"/>
      <c r="C118" s="439" t="s">
        <v>905</v>
      </c>
      <c r="D118" s="439"/>
    </row>
    <row r="119" spans="2:4" ht="30.75" customHeight="1" x14ac:dyDescent="0.25">
      <c r="B119" s="435" t="s">
        <v>906</v>
      </c>
      <c r="C119" s="439" t="s">
        <v>907</v>
      </c>
      <c r="D119" s="439"/>
    </row>
    <row r="120" spans="2:4" x14ac:dyDescent="0.25">
      <c r="B120" s="435"/>
      <c r="C120" s="439" t="s">
        <v>908</v>
      </c>
      <c r="D120" s="439"/>
    </row>
    <row r="121" spans="2:4" ht="30" customHeight="1" x14ac:dyDescent="0.25">
      <c r="B121" s="435" t="s">
        <v>909</v>
      </c>
      <c r="C121" s="439" t="s">
        <v>910</v>
      </c>
      <c r="D121" s="439"/>
    </row>
    <row r="122" spans="2:4" ht="24.75" customHeight="1" x14ac:dyDescent="0.25">
      <c r="B122" s="435"/>
      <c r="C122" s="439" t="s">
        <v>911</v>
      </c>
      <c r="D122" s="439"/>
    </row>
    <row r="123" spans="2:4" ht="34.5" customHeight="1" x14ac:dyDescent="0.25">
      <c r="B123" s="435"/>
      <c r="C123" s="439" t="s">
        <v>912</v>
      </c>
      <c r="D123" s="439"/>
    </row>
    <row r="124" spans="2:4" ht="21.75" customHeight="1" x14ac:dyDescent="0.25">
      <c r="B124" s="435"/>
      <c r="C124" s="439" t="s">
        <v>913</v>
      </c>
      <c r="D124" s="439"/>
    </row>
    <row r="125" spans="2:4" x14ac:dyDescent="0.25">
      <c r="B125" s="435"/>
      <c r="C125" s="439" t="s">
        <v>914</v>
      </c>
      <c r="D125" s="439"/>
    </row>
    <row r="126" spans="2:4" ht="51.75" customHeight="1" x14ac:dyDescent="0.25">
      <c r="B126" s="435"/>
      <c r="C126" s="439" t="s">
        <v>915</v>
      </c>
      <c r="D126" s="439"/>
    </row>
    <row r="127" spans="2:4" x14ac:dyDescent="0.25">
      <c r="B127" s="440" t="s">
        <v>916</v>
      </c>
      <c r="C127" s="440"/>
      <c r="D127" s="440"/>
    </row>
    <row r="128" spans="2:4" x14ac:dyDescent="0.25">
      <c r="B128" s="298" t="s">
        <v>917</v>
      </c>
      <c r="C128" s="438" t="s">
        <v>918</v>
      </c>
      <c r="D128" s="438"/>
    </row>
    <row r="129" spans="2:4" ht="30" x14ac:dyDescent="0.25">
      <c r="B129" s="297" t="s">
        <v>919</v>
      </c>
      <c r="C129" s="439" t="s">
        <v>920</v>
      </c>
      <c r="D129" s="439"/>
    </row>
    <row r="130" spans="2:4" ht="33.75" customHeight="1" x14ac:dyDescent="0.25">
      <c r="B130" s="435" t="s">
        <v>921</v>
      </c>
      <c r="C130" s="439" t="s">
        <v>922</v>
      </c>
      <c r="D130" s="439"/>
    </row>
    <row r="131" spans="2:4" x14ac:dyDescent="0.25">
      <c r="B131" s="435"/>
      <c r="C131" s="439" t="s">
        <v>923</v>
      </c>
      <c r="D131" s="439"/>
    </row>
    <row r="132" spans="2:4" ht="53.25" customHeight="1" x14ac:dyDescent="0.25">
      <c r="B132" s="435"/>
      <c r="C132" s="439" t="s">
        <v>924</v>
      </c>
      <c r="D132" s="439"/>
    </row>
    <row r="133" spans="2:4" ht="47.25" customHeight="1" x14ac:dyDescent="0.25">
      <c r="B133" s="435"/>
      <c r="C133" s="439" t="s">
        <v>925</v>
      </c>
      <c r="D133" s="439"/>
    </row>
    <row r="134" spans="2:4" ht="47.25" customHeight="1" x14ac:dyDescent="0.25">
      <c r="B134" s="297" t="s">
        <v>926</v>
      </c>
      <c r="C134" s="439"/>
      <c r="D134" s="439"/>
    </row>
    <row r="135" spans="2:4" x14ac:dyDescent="0.25">
      <c r="B135" s="441" t="s">
        <v>1658</v>
      </c>
      <c r="C135" s="440"/>
      <c r="D135" s="440"/>
    </row>
    <row r="136" spans="2:4" x14ac:dyDescent="0.25">
      <c r="B136" s="298" t="s">
        <v>927</v>
      </c>
      <c r="C136" s="438" t="s">
        <v>928</v>
      </c>
      <c r="D136" s="438"/>
    </row>
    <row r="137" spans="2:4" ht="30" x14ac:dyDescent="0.25">
      <c r="B137" s="336" t="s">
        <v>1671</v>
      </c>
      <c r="C137" s="439"/>
      <c r="D137" s="439"/>
    </row>
    <row r="138" spans="2:4" ht="30" x14ac:dyDescent="0.25">
      <c r="B138" s="336" t="s">
        <v>1672</v>
      </c>
      <c r="C138" s="439"/>
      <c r="D138" s="439"/>
    </row>
    <row r="139" spans="2:4" ht="31.5" customHeight="1" x14ac:dyDescent="0.25">
      <c r="B139" s="436" t="s">
        <v>1673</v>
      </c>
      <c r="C139" s="439" t="s">
        <v>929</v>
      </c>
      <c r="D139" s="439"/>
    </row>
    <row r="140" spans="2:4" ht="30.75" customHeight="1" x14ac:dyDescent="0.25">
      <c r="B140" s="435"/>
      <c r="C140" s="439" t="s">
        <v>930</v>
      </c>
      <c r="D140" s="439"/>
    </row>
  </sheetData>
  <sheetProtection formatCells="0" formatColumns="0" formatRows="0" insertColumns="0" insertRows="0" insertHyperlinks="0" deleteColumns="0" deleteRows="0" sort="0" autoFilter="0" pivotTables="0"/>
  <mergeCells count="157">
    <mergeCell ref="C124:D124"/>
    <mergeCell ref="C125:D125"/>
    <mergeCell ref="C134:D134"/>
    <mergeCell ref="B135:D135"/>
    <mergeCell ref="C136:D136"/>
    <mergeCell ref="B127:D127"/>
    <mergeCell ref="C128:D128"/>
    <mergeCell ref="C129:D129"/>
    <mergeCell ref="C126:D126"/>
    <mergeCell ref="C137:D137"/>
    <mergeCell ref="C138:D138"/>
    <mergeCell ref="C133:D133"/>
    <mergeCell ref="B139:B140"/>
    <mergeCell ref="C139:D139"/>
    <mergeCell ref="C140:D140"/>
    <mergeCell ref="B130:B133"/>
    <mergeCell ref="C130:D130"/>
    <mergeCell ref="C131:D131"/>
    <mergeCell ref="C132:D132"/>
    <mergeCell ref="B105:B110"/>
    <mergeCell ref="C105:D105"/>
    <mergeCell ref="C106:D106"/>
    <mergeCell ref="C107:D107"/>
    <mergeCell ref="C108:D108"/>
    <mergeCell ref="C109:D109"/>
    <mergeCell ref="C110:D110"/>
    <mergeCell ref="B121:B126"/>
    <mergeCell ref="C121:D121"/>
    <mergeCell ref="C122:D122"/>
    <mergeCell ref="B111:B116"/>
    <mergeCell ref="C111:D111"/>
    <mergeCell ref="C112:D112"/>
    <mergeCell ref="C113:D113"/>
    <mergeCell ref="C114:D114"/>
    <mergeCell ref="C115:D115"/>
    <mergeCell ref="C116:D116"/>
    <mergeCell ref="B117:B118"/>
    <mergeCell ref="C117:D117"/>
    <mergeCell ref="C118:D118"/>
    <mergeCell ref="B119:B120"/>
    <mergeCell ref="C119:D119"/>
    <mergeCell ref="C120:D120"/>
    <mergeCell ref="C123:D123"/>
    <mergeCell ref="B96:B97"/>
    <mergeCell ref="C96:D97"/>
    <mergeCell ref="B98:B104"/>
    <mergeCell ref="C98:D98"/>
    <mergeCell ref="C99:D99"/>
    <mergeCell ref="C100:D100"/>
    <mergeCell ref="C101:D101"/>
    <mergeCell ref="C102:D102"/>
    <mergeCell ref="C103:D103"/>
    <mergeCell ref="C104:D104"/>
    <mergeCell ref="C84:D84"/>
    <mergeCell ref="C85:D85"/>
    <mergeCell ref="C86:D86"/>
    <mergeCell ref="C87:D87"/>
    <mergeCell ref="C88:D88"/>
    <mergeCell ref="B89:B95"/>
    <mergeCell ref="C89:D89"/>
    <mergeCell ref="C90:D90"/>
    <mergeCell ref="C91:D91"/>
    <mergeCell ref="C92:D92"/>
    <mergeCell ref="C93:D93"/>
    <mergeCell ref="C94:D94"/>
    <mergeCell ref="C95:D95"/>
    <mergeCell ref="B76:B82"/>
    <mergeCell ref="C76:D76"/>
    <mergeCell ref="C77:D77"/>
    <mergeCell ref="C78:D78"/>
    <mergeCell ref="C79:D79"/>
    <mergeCell ref="C80:D80"/>
    <mergeCell ref="C81:D81"/>
    <mergeCell ref="C82:D82"/>
    <mergeCell ref="B83:D83"/>
    <mergeCell ref="C68:D68"/>
    <mergeCell ref="B69:B75"/>
    <mergeCell ref="C69:D69"/>
    <mergeCell ref="C70:D70"/>
    <mergeCell ref="C71:D71"/>
    <mergeCell ref="C72:D72"/>
    <mergeCell ref="C73:D73"/>
    <mergeCell ref="C74:D74"/>
    <mergeCell ref="C75:D75"/>
    <mergeCell ref="C60:D60"/>
    <mergeCell ref="C61:D61"/>
    <mergeCell ref="C62:D62"/>
    <mergeCell ref="B63:B65"/>
    <mergeCell ref="C63:D63"/>
    <mergeCell ref="C64:D64"/>
    <mergeCell ref="C65:D65"/>
    <mergeCell ref="B66:D66"/>
    <mergeCell ref="C67:D67"/>
    <mergeCell ref="B48:D48"/>
    <mergeCell ref="C49:D49"/>
    <mergeCell ref="C50:D50"/>
    <mergeCell ref="B51:B59"/>
    <mergeCell ref="C51:D51"/>
    <mergeCell ref="C52:D52"/>
    <mergeCell ref="C53:D53"/>
    <mergeCell ref="C54:D54"/>
    <mergeCell ref="C55:D55"/>
    <mergeCell ref="C56:D56"/>
    <mergeCell ref="C57:D57"/>
    <mergeCell ref="C58:D58"/>
    <mergeCell ref="C59:D59"/>
    <mergeCell ref="C40:D40"/>
    <mergeCell ref="C41:D41"/>
    <mergeCell ref="C42:D42"/>
    <mergeCell ref="B43:B45"/>
    <mergeCell ref="C43:D43"/>
    <mergeCell ref="C44:D44"/>
    <mergeCell ref="C45:D45"/>
    <mergeCell ref="C46:D46"/>
    <mergeCell ref="C47:D47"/>
    <mergeCell ref="C31:D31"/>
    <mergeCell ref="C32:D32"/>
    <mergeCell ref="C33:D33"/>
    <mergeCell ref="C34:D34"/>
    <mergeCell ref="C35:D35"/>
    <mergeCell ref="B36:D36"/>
    <mergeCell ref="C37:D37"/>
    <mergeCell ref="C38:D38"/>
    <mergeCell ref="C39:D39"/>
    <mergeCell ref="C22:D22"/>
    <mergeCell ref="C23:D23"/>
    <mergeCell ref="C24:D24"/>
    <mergeCell ref="C25:D25"/>
    <mergeCell ref="C26:D26"/>
    <mergeCell ref="C27:D27"/>
    <mergeCell ref="C28:D28"/>
    <mergeCell ref="C29:D29"/>
    <mergeCell ref="C30:D30"/>
    <mergeCell ref="B2:D2"/>
    <mergeCell ref="B27:B35"/>
    <mergeCell ref="B8:B10"/>
    <mergeCell ref="B12:B14"/>
    <mergeCell ref="B20:B21"/>
    <mergeCell ref="B22:B23"/>
    <mergeCell ref="B4:D4"/>
    <mergeCell ref="C5:D5"/>
    <mergeCell ref="C6:D6"/>
    <mergeCell ref="C7:D7"/>
    <mergeCell ref="C8:D8"/>
    <mergeCell ref="C9:D9"/>
    <mergeCell ref="C10:D10"/>
    <mergeCell ref="C11:D11"/>
    <mergeCell ref="C12:D12"/>
    <mergeCell ref="C13:D13"/>
    <mergeCell ref="C14:D14"/>
    <mergeCell ref="C15:D15"/>
    <mergeCell ref="C16:D16"/>
    <mergeCell ref="C17:D17"/>
    <mergeCell ref="C18:D18"/>
    <mergeCell ref="C19:D19"/>
    <mergeCell ref="C20:D20"/>
    <mergeCell ref="C21:D21"/>
  </mergeCells>
  <pageMargins left="0.7" right="0.7" top="0.75" bottom="0.75" header="0.3" footer="0.3"/>
  <pageSetup paperSize="9" scale="46" orientation="landscape" r:id="rId1"/>
  <rowBreaks count="4" manualBreakCount="4">
    <brk id="35" max="4" man="1"/>
    <brk id="65" max="4" man="1"/>
    <brk id="104" max="4" man="1"/>
    <brk id="140" max="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C70"/>
  <sheetViews>
    <sheetView workbookViewId="0">
      <selection activeCell="I17" sqref="I17"/>
    </sheetView>
  </sheetViews>
  <sheetFormatPr defaultRowHeight="15" x14ac:dyDescent="0.25"/>
  <cols>
    <col min="1" max="1" width="5.28515625" customWidth="1"/>
    <col min="2" max="2" width="10.28515625" customWidth="1"/>
    <col min="3" max="3" width="10.5703125" customWidth="1"/>
    <col min="4" max="4" width="110.7109375" customWidth="1"/>
    <col min="10" max="10" width="42.85546875" customWidth="1"/>
    <col min="11" max="11" width="3.28515625" customWidth="1"/>
    <col min="22" max="22" width="11.5703125" customWidth="1"/>
    <col min="23" max="23" width="5.28515625" customWidth="1"/>
    <col min="24" max="24" width="11.28515625" customWidth="1"/>
    <col min="25" max="25" width="4.42578125" customWidth="1"/>
    <col min="26" max="26" width="12.42578125" customWidth="1"/>
    <col min="27" max="27" width="4.42578125" customWidth="1"/>
    <col min="28" max="28" width="12.42578125" customWidth="1"/>
  </cols>
  <sheetData>
    <row r="1" spans="2:29" x14ac:dyDescent="0.25">
      <c r="U1" s="78"/>
      <c r="V1" s="78"/>
      <c r="W1" s="78"/>
      <c r="X1" s="78"/>
      <c r="Y1" s="78"/>
      <c r="Z1" s="78"/>
      <c r="AA1" s="78"/>
      <c r="AB1" s="78"/>
      <c r="AC1" s="78"/>
    </row>
    <row r="2" spans="2:29" x14ac:dyDescent="0.25">
      <c r="B2" s="77" t="s">
        <v>1477</v>
      </c>
      <c r="C2" s="78"/>
      <c r="D2" s="78"/>
      <c r="E2" s="78"/>
      <c r="F2" s="78"/>
      <c r="G2" s="78"/>
      <c r="H2" s="78"/>
      <c r="I2" s="78"/>
      <c r="J2" s="78"/>
      <c r="K2" s="78"/>
      <c r="L2" s="78"/>
      <c r="M2" s="78"/>
      <c r="N2" s="78"/>
      <c r="O2" s="78"/>
      <c r="P2" s="78"/>
      <c r="Q2" s="78"/>
      <c r="R2" s="78"/>
      <c r="S2" s="78"/>
      <c r="T2" s="78"/>
      <c r="U2" s="78"/>
      <c r="V2" s="91"/>
      <c r="W2" s="91"/>
      <c r="X2" s="91"/>
      <c r="Y2" s="91"/>
      <c r="Z2" s="91"/>
      <c r="AA2" s="91"/>
      <c r="AB2" s="91"/>
      <c r="AC2" s="78"/>
    </row>
    <row r="3" spans="2:29" ht="15.75" x14ac:dyDescent="0.25">
      <c r="B3" s="82" t="s">
        <v>1478</v>
      </c>
      <c r="C3" s="82" t="s">
        <v>1479</v>
      </c>
      <c r="D3" s="83" t="s">
        <v>1480</v>
      </c>
      <c r="E3" s="442" t="s">
        <v>1481</v>
      </c>
      <c r="F3" s="442"/>
      <c r="G3" s="442"/>
      <c r="H3" s="442"/>
      <c r="I3" s="442"/>
      <c r="J3" s="442"/>
      <c r="K3" s="442"/>
      <c r="L3" s="442"/>
      <c r="M3" s="442"/>
      <c r="N3" s="442"/>
      <c r="O3" s="442"/>
      <c r="P3" s="442"/>
      <c r="Q3" s="442"/>
      <c r="R3" s="442"/>
      <c r="S3" s="442"/>
      <c r="T3" s="442"/>
      <c r="U3" s="78"/>
      <c r="V3" s="89" t="s">
        <v>1482</v>
      </c>
      <c r="W3" s="92"/>
      <c r="X3" s="89" t="s">
        <v>1483</v>
      </c>
      <c r="Y3" s="93"/>
      <c r="Z3" s="90" t="s">
        <v>1484</v>
      </c>
      <c r="AA3" s="93"/>
      <c r="AB3" s="90" t="s">
        <v>1485</v>
      </c>
      <c r="AC3" s="78"/>
    </row>
    <row r="4" spans="2:29" x14ac:dyDescent="0.25">
      <c r="B4" s="84" t="s">
        <v>1486</v>
      </c>
      <c r="C4" s="79" t="s">
        <v>1487</v>
      </c>
      <c r="D4" s="80" t="s">
        <v>1488</v>
      </c>
      <c r="E4" s="71" t="s">
        <v>1489</v>
      </c>
      <c r="F4" s="72"/>
      <c r="G4" s="73"/>
      <c r="H4" s="73"/>
      <c r="I4" s="73"/>
      <c r="J4" s="73"/>
      <c r="K4" s="73"/>
      <c r="L4" s="73"/>
      <c r="M4" s="73"/>
      <c r="N4" s="73"/>
      <c r="O4" s="73"/>
      <c r="P4" s="73"/>
      <c r="Q4" s="74"/>
      <c r="R4" s="75"/>
      <c r="S4" s="76"/>
      <c r="T4" s="73"/>
      <c r="U4" s="78"/>
      <c r="V4" s="89" t="s">
        <v>1490</v>
      </c>
      <c r="W4" s="91"/>
      <c r="X4" s="91"/>
      <c r="Y4" s="91"/>
      <c r="Z4" s="91"/>
      <c r="AA4" s="91"/>
      <c r="AB4" s="91"/>
      <c r="AC4" s="78"/>
    </row>
    <row r="5" spans="2:29" x14ac:dyDescent="0.25">
      <c r="B5" s="88">
        <v>0.33</v>
      </c>
      <c r="C5" s="81" t="s">
        <v>1491</v>
      </c>
      <c r="D5" s="80" t="s">
        <v>1492</v>
      </c>
      <c r="E5" s="71" t="s">
        <v>1493</v>
      </c>
      <c r="F5" s="72"/>
      <c r="G5" s="73"/>
      <c r="H5" s="73"/>
      <c r="I5" s="73"/>
      <c r="J5" s="73"/>
      <c r="K5" s="73"/>
      <c r="L5" s="73"/>
      <c r="M5" s="73"/>
      <c r="N5" s="73"/>
      <c r="O5" s="73"/>
      <c r="P5" s="73"/>
      <c r="Q5" s="73"/>
      <c r="R5" s="73"/>
      <c r="S5" s="73"/>
      <c r="T5" s="73"/>
      <c r="U5" s="78"/>
      <c r="V5" s="91"/>
      <c r="W5" s="91"/>
      <c r="X5" s="91"/>
      <c r="Y5" s="91"/>
      <c r="Z5" s="91"/>
      <c r="AA5" s="91"/>
      <c r="AB5" s="91"/>
      <c r="AC5" s="78"/>
    </row>
    <row r="6" spans="2:29" x14ac:dyDescent="0.25">
      <c r="B6" s="85">
        <v>0.66</v>
      </c>
      <c r="C6" s="81" t="s">
        <v>1494</v>
      </c>
      <c r="D6" s="80" t="s">
        <v>1495</v>
      </c>
      <c r="E6" s="71" t="s">
        <v>1496</v>
      </c>
      <c r="F6" s="72"/>
      <c r="G6" s="73"/>
      <c r="H6" s="73"/>
      <c r="I6" s="73"/>
      <c r="J6" s="73"/>
      <c r="K6" s="73"/>
      <c r="L6" s="73"/>
      <c r="M6" s="73"/>
      <c r="N6" s="73"/>
      <c r="O6" s="73"/>
      <c r="P6" s="73"/>
      <c r="Q6" s="73"/>
      <c r="R6" s="73"/>
      <c r="S6" s="73"/>
      <c r="T6" s="73"/>
      <c r="U6" s="78"/>
      <c r="V6" s="78"/>
      <c r="W6" s="78"/>
      <c r="X6" s="78"/>
      <c r="Y6" s="78"/>
      <c r="Z6" s="78"/>
      <c r="AA6" s="78"/>
      <c r="AB6" s="78"/>
      <c r="AC6" s="78"/>
    </row>
    <row r="7" spans="2:29" x14ac:dyDescent="0.25">
      <c r="B7" s="86" t="s">
        <v>1497</v>
      </c>
      <c r="C7" s="79" t="s">
        <v>1498</v>
      </c>
      <c r="D7" s="80" t="s">
        <v>1499</v>
      </c>
      <c r="E7" s="71" t="s">
        <v>1500</v>
      </c>
      <c r="F7" s="72"/>
      <c r="G7" s="73"/>
      <c r="H7" s="73"/>
      <c r="I7" s="73"/>
      <c r="J7" s="73"/>
      <c r="K7" s="73"/>
      <c r="L7" s="73"/>
      <c r="M7" s="73"/>
      <c r="N7" s="73"/>
      <c r="O7" s="73"/>
      <c r="P7" s="73"/>
      <c r="Q7" s="73"/>
      <c r="R7" s="73"/>
      <c r="S7" s="73"/>
      <c r="T7" s="73"/>
    </row>
    <row r="10" spans="2:29" x14ac:dyDescent="0.25">
      <c r="J10" s="103" t="s">
        <v>1501</v>
      </c>
      <c r="K10">
        <v>1</v>
      </c>
    </row>
    <row r="11" spans="2:29" x14ac:dyDescent="0.25">
      <c r="J11" s="103" t="s">
        <v>1502</v>
      </c>
      <c r="K11">
        <v>1</v>
      </c>
    </row>
    <row r="12" spans="2:29" x14ac:dyDescent="0.25">
      <c r="J12" s="103" t="s">
        <v>1503</v>
      </c>
      <c r="K12">
        <v>1</v>
      </c>
    </row>
    <row r="54" spans="1:4" x14ac:dyDescent="0.25">
      <c r="A54" s="78"/>
      <c r="B54" s="78"/>
      <c r="C54" s="78"/>
      <c r="D54" s="78"/>
    </row>
    <row r="55" spans="1:4" x14ac:dyDescent="0.25">
      <c r="A55" s="78"/>
      <c r="B55" s="37" t="s">
        <v>1504</v>
      </c>
      <c r="C55" s="30"/>
      <c r="D55" s="78"/>
    </row>
    <row r="56" spans="1:4" x14ac:dyDescent="0.25">
      <c r="A56" s="78"/>
      <c r="B56" s="38" t="s">
        <v>1505</v>
      </c>
      <c r="C56" s="39" t="s">
        <v>1506</v>
      </c>
      <c r="D56" s="78"/>
    </row>
    <row r="57" spans="1:4" x14ac:dyDescent="0.25">
      <c r="A57" s="78"/>
      <c r="B57" s="40" t="s">
        <v>1507</v>
      </c>
      <c r="C57" s="39" t="s">
        <v>1508</v>
      </c>
      <c r="D57" s="78"/>
    </row>
    <row r="58" spans="1:4" x14ac:dyDescent="0.25">
      <c r="A58" s="78"/>
      <c r="B58" s="38" t="s">
        <v>1509</v>
      </c>
      <c r="C58" s="39" t="s">
        <v>1510</v>
      </c>
      <c r="D58" s="78"/>
    </row>
    <row r="59" spans="1:4" x14ac:dyDescent="0.25">
      <c r="A59" s="78"/>
      <c r="B59" s="38" t="s">
        <v>1511</v>
      </c>
      <c r="C59" s="39" t="s">
        <v>1512</v>
      </c>
      <c r="D59" s="78"/>
    </row>
    <row r="60" spans="1:4" ht="15.75" thickBot="1" x14ac:dyDescent="0.3">
      <c r="A60" s="78"/>
      <c r="B60" s="41" t="s">
        <v>1513</v>
      </c>
      <c r="C60" s="42"/>
      <c r="D60" s="78"/>
    </row>
    <row r="61" spans="1:4" ht="15.75" thickBot="1" x14ac:dyDescent="0.3">
      <c r="A61" s="78"/>
      <c r="B61" s="43" t="s">
        <v>1514</v>
      </c>
      <c r="C61" s="44" t="s">
        <v>1515</v>
      </c>
      <c r="D61" s="78"/>
    </row>
    <row r="62" spans="1:4" ht="15.75" thickBot="1" x14ac:dyDescent="0.3">
      <c r="A62" s="78"/>
      <c r="B62" s="45" t="s">
        <v>1516</v>
      </c>
      <c r="C62" s="44"/>
      <c r="D62" s="78"/>
    </row>
    <row r="63" spans="1:4" ht="15.75" thickBot="1" x14ac:dyDescent="0.3">
      <c r="A63" s="78"/>
      <c r="B63" s="46" t="s">
        <v>1517</v>
      </c>
      <c r="C63" s="39" t="s">
        <v>1518</v>
      </c>
      <c r="D63" s="78"/>
    </row>
    <row r="64" spans="1:4" ht="15.75" thickBot="1" x14ac:dyDescent="0.3">
      <c r="A64" s="78"/>
      <c r="B64" s="47" t="s">
        <v>1519</v>
      </c>
      <c r="C64" s="44" t="s">
        <v>1520</v>
      </c>
      <c r="D64" s="78"/>
    </row>
    <row r="65" spans="1:4" ht="15.75" thickBot="1" x14ac:dyDescent="0.3">
      <c r="A65" s="78"/>
      <c r="B65" s="48" t="s">
        <v>1521</v>
      </c>
      <c r="C65" s="44"/>
      <c r="D65" s="78"/>
    </row>
    <row r="66" spans="1:4" ht="15.75" thickBot="1" x14ac:dyDescent="0.3">
      <c r="A66" s="78"/>
      <c r="B66" s="49" t="s">
        <v>1522</v>
      </c>
      <c r="C66" s="39" t="s">
        <v>1523</v>
      </c>
      <c r="D66" s="78"/>
    </row>
    <row r="67" spans="1:4" x14ac:dyDescent="0.25">
      <c r="A67" s="78"/>
      <c r="B67" s="78"/>
      <c r="C67" s="78"/>
      <c r="D67" s="78"/>
    </row>
    <row r="68" spans="1:4" x14ac:dyDescent="0.25">
      <c r="A68" s="78"/>
      <c r="B68" s="78"/>
      <c r="C68" s="78"/>
      <c r="D68" s="78"/>
    </row>
    <row r="69" spans="1:4" x14ac:dyDescent="0.25">
      <c r="A69" s="78"/>
      <c r="B69" s="78"/>
      <c r="C69" s="78"/>
      <c r="D69" s="78"/>
    </row>
    <row r="70" spans="1:4" x14ac:dyDescent="0.25">
      <c r="A70" s="78"/>
      <c r="B70" s="78"/>
      <c r="C70" s="78"/>
      <c r="D70" s="78"/>
    </row>
  </sheetData>
  <mergeCells count="1">
    <mergeCell ref="E3:T3"/>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3" tint="0.59990234076967686"/>
  </sheetPr>
  <dimension ref="C2:K56"/>
  <sheetViews>
    <sheetView showGridLines="0" showRowColHeaders="0" zoomScale="70" zoomScaleNormal="70" workbookViewId="0">
      <selection activeCell="I54" sqref="I54"/>
    </sheetView>
  </sheetViews>
  <sheetFormatPr defaultRowHeight="15" x14ac:dyDescent="0.25"/>
  <cols>
    <col min="1" max="1" width="9.140625" style="150"/>
    <col min="2" max="2" width="7.28515625" style="150" customWidth="1"/>
    <col min="3" max="3" width="10.85546875" style="150" customWidth="1"/>
    <col min="4" max="4" width="11" style="150" customWidth="1"/>
    <col min="5" max="5" width="3.42578125" style="150" customWidth="1"/>
    <col min="6" max="7" width="41.7109375" style="150" customWidth="1"/>
    <col min="8" max="8" width="63.7109375" style="150" customWidth="1"/>
    <col min="9" max="9" width="77" style="150" customWidth="1"/>
    <col min="10" max="16384" width="9.140625" style="150"/>
  </cols>
  <sheetData>
    <row r="2" spans="3:11" ht="33" customHeight="1" x14ac:dyDescent="0.3">
      <c r="C2" s="452" t="s">
        <v>931</v>
      </c>
      <c r="D2" s="452"/>
      <c r="E2" s="291"/>
      <c r="F2" s="456" t="s">
        <v>932</v>
      </c>
      <c r="G2" s="457"/>
      <c r="H2" s="457"/>
      <c r="I2" s="457"/>
    </row>
    <row r="3" spans="3:11" ht="28.5" customHeight="1" x14ac:dyDescent="0.25">
      <c r="C3" s="452"/>
      <c r="D3" s="452"/>
      <c r="E3" s="291"/>
      <c r="F3" s="454" t="s">
        <v>933</v>
      </c>
      <c r="G3" s="455"/>
      <c r="H3" s="455"/>
      <c r="I3" s="455"/>
    </row>
    <row r="4" spans="3:11" ht="15.75" thickBot="1" x14ac:dyDescent="0.3">
      <c r="F4" s="262"/>
      <c r="G4" s="262"/>
      <c r="H4" s="262"/>
    </row>
    <row r="5" spans="3:11" ht="25.5" customHeight="1" x14ac:dyDescent="0.25">
      <c r="C5" s="453" t="s">
        <v>934</v>
      </c>
      <c r="D5" s="453"/>
      <c r="E5" s="167"/>
      <c r="F5" s="261" t="s">
        <v>935</v>
      </c>
      <c r="G5" s="261" t="s">
        <v>936</v>
      </c>
      <c r="H5" s="261" t="s">
        <v>937</v>
      </c>
      <c r="I5" s="260" t="s">
        <v>938</v>
      </c>
    </row>
    <row r="6" spans="3:11" ht="23.25" customHeight="1" thickBot="1" x14ac:dyDescent="0.3">
      <c r="C6" s="259"/>
      <c r="D6" s="259"/>
      <c r="E6" s="167"/>
      <c r="F6" s="458" t="s">
        <v>939</v>
      </c>
      <c r="G6" s="458"/>
      <c r="H6" s="458"/>
      <c r="I6" s="458"/>
      <c r="J6" s="167"/>
    </row>
    <row r="7" spans="3:11" s="245" customFormat="1" ht="12" customHeight="1" x14ac:dyDescent="0.25">
      <c r="C7" s="446" t="s">
        <v>940</v>
      </c>
      <c r="D7" s="446"/>
      <c r="F7" s="258"/>
      <c r="G7" s="255"/>
      <c r="H7" s="255"/>
      <c r="I7" s="255"/>
      <c r="J7" s="246"/>
    </row>
    <row r="8" spans="3:11" ht="37.5" customHeight="1" x14ac:dyDescent="0.25">
      <c r="C8" s="446"/>
      <c r="D8" s="446"/>
      <c r="E8" s="167"/>
      <c r="F8" s="448" t="s">
        <v>941</v>
      </c>
      <c r="G8" s="243" t="s">
        <v>942</v>
      </c>
      <c r="H8" s="242" t="s">
        <v>943</v>
      </c>
      <c r="I8" s="242" t="s">
        <v>944</v>
      </c>
      <c r="J8" s="167"/>
    </row>
    <row r="9" spans="3:11" ht="50.25" customHeight="1" x14ac:dyDescent="0.25">
      <c r="C9" s="446"/>
      <c r="D9" s="446"/>
      <c r="E9" s="167"/>
      <c r="F9" s="448"/>
      <c r="G9" s="243" t="s">
        <v>945</v>
      </c>
      <c r="H9" s="242" t="s">
        <v>946</v>
      </c>
      <c r="I9" s="242" t="s">
        <v>947</v>
      </c>
    </row>
    <row r="10" spans="3:11" ht="38.25" customHeight="1" thickBot="1" x14ac:dyDescent="0.3">
      <c r="C10" s="446"/>
      <c r="D10" s="446"/>
      <c r="F10" s="449"/>
      <c r="G10" s="257"/>
      <c r="H10" s="244" t="s">
        <v>948</v>
      </c>
      <c r="I10" s="250"/>
      <c r="J10" s="167"/>
      <c r="K10" s="167"/>
    </row>
    <row r="11" spans="3:11" ht="12" customHeight="1" x14ac:dyDescent="0.25">
      <c r="C11" s="445" t="s">
        <v>949</v>
      </c>
      <c r="D11" s="445"/>
      <c r="E11" s="167"/>
      <c r="F11" s="253"/>
      <c r="G11" s="253"/>
      <c r="H11" s="248"/>
      <c r="I11" s="249"/>
      <c r="J11" s="167"/>
      <c r="K11" s="167"/>
    </row>
    <row r="12" spans="3:11" ht="64.5" customHeight="1" x14ac:dyDescent="0.25">
      <c r="C12" s="446"/>
      <c r="D12" s="446"/>
      <c r="E12" s="167"/>
      <c r="F12" s="448" t="s">
        <v>950</v>
      </c>
      <c r="G12" s="443" t="s">
        <v>951</v>
      </c>
      <c r="H12" s="240" t="s">
        <v>952</v>
      </c>
      <c r="I12" s="240" t="s">
        <v>953</v>
      </c>
      <c r="J12" s="167"/>
    </row>
    <row r="13" spans="3:11" ht="41.25" customHeight="1" x14ac:dyDescent="0.25">
      <c r="C13" s="446"/>
      <c r="D13" s="446"/>
      <c r="E13" s="167"/>
      <c r="F13" s="448"/>
      <c r="G13" s="443"/>
      <c r="H13" s="240" t="s">
        <v>954</v>
      </c>
      <c r="I13" s="240" t="s">
        <v>955</v>
      </c>
      <c r="J13" s="167"/>
    </row>
    <row r="14" spans="3:11" ht="39.75" customHeight="1" thickBot="1" x14ac:dyDescent="0.3">
      <c r="C14" s="447"/>
      <c r="D14" s="447"/>
      <c r="E14" s="167"/>
      <c r="F14" s="449"/>
      <c r="G14" s="254"/>
      <c r="H14" s="240" t="s">
        <v>956</v>
      </c>
      <c r="I14" s="240" t="s">
        <v>957</v>
      </c>
      <c r="J14" s="167"/>
    </row>
    <row r="15" spans="3:11" ht="9.75" customHeight="1" x14ac:dyDescent="0.25">
      <c r="C15" s="445" t="s">
        <v>958</v>
      </c>
      <c r="D15" s="445"/>
      <c r="E15" s="167"/>
      <c r="F15" s="243"/>
      <c r="G15" s="240"/>
      <c r="H15" s="252"/>
      <c r="I15" s="252"/>
      <c r="J15" s="167"/>
    </row>
    <row r="16" spans="3:11" ht="74.25" customHeight="1" x14ac:dyDescent="0.25">
      <c r="C16" s="446"/>
      <c r="D16" s="446"/>
      <c r="F16" s="448" t="s">
        <v>959</v>
      </c>
      <c r="G16" s="443" t="s">
        <v>960</v>
      </c>
      <c r="H16" s="242" t="s">
        <v>961</v>
      </c>
      <c r="I16" s="242" t="s">
        <v>962</v>
      </c>
      <c r="J16" s="167"/>
    </row>
    <row r="17" spans="3:10" ht="71.25" customHeight="1" x14ac:dyDescent="0.25">
      <c r="C17" s="446"/>
      <c r="D17" s="446"/>
      <c r="F17" s="448"/>
      <c r="G17" s="443"/>
      <c r="H17" s="242" t="s">
        <v>963</v>
      </c>
      <c r="I17" s="242"/>
      <c r="J17" s="167"/>
    </row>
    <row r="18" spans="3:10" ht="67.5" customHeight="1" thickBot="1" x14ac:dyDescent="0.3">
      <c r="C18" s="447"/>
      <c r="D18" s="447"/>
      <c r="F18" s="448"/>
      <c r="G18" s="242"/>
      <c r="H18" s="242" t="s">
        <v>964</v>
      </c>
      <c r="I18" s="242"/>
      <c r="J18" s="167"/>
    </row>
    <row r="19" spans="3:10" ht="27.75" customHeight="1" thickBot="1" x14ac:dyDescent="0.3">
      <c r="C19" s="451"/>
      <c r="D19" s="451"/>
      <c r="E19" s="167"/>
      <c r="F19" s="450" t="s">
        <v>965</v>
      </c>
      <c r="G19" s="450"/>
      <c r="H19" s="450"/>
      <c r="I19" s="450"/>
    </row>
    <row r="20" spans="3:10" s="245" customFormat="1" ht="9" customHeight="1" x14ac:dyDescent="0.25">
      <c r="C20" s="256"/>
      <c r="D20" s="256"/>
      <c r="E20" s="246"/>
      <c r="F20" s="247"/>
      <c r="G20" s="247"/>
      <c r="H20" s="255"/>
      <c r="I20" s="247"/>
    </row>
    <row r="21" spans="3:10" ht="37.5" customHeight="1" x14ac:dyDescent="0.25">
      <c r="C21" s="446" t="s">
        <v>966</v>
      </c>
      <c r="D21" s="446"/>
      <c r="E21" s="167"/>
      <c r="F21" s="448" t="s">
        <v>967</v>
      </c>
      <c r="G21" s="242" t="s">
        <v>968</v>
      </c>
      <c r="H21" s="242" t="s">
        <v>969</v>
      </c>
      <c r="I21" s="242" t="s">
        <v>970</v>
      </c>
      <c r="J21" s="167"/>
    </row>
    <row r="22" spans="3:10" ht="25.5" customHeight="1" x14ac:dyDescent="0.25">
      <c r="C22" s="446"/>
      <c r="D22" s="446"/>
      <c r="E22" s="167"/>
      <c r="F22" s="448"/>
      <c r="G22" s="443" t="s">
        <v>971</v>
      </c>
      <c r="H22" s="443" t="s">
        <v>972</v>
      </c>
      <c r="I22" s="242" t="s">
        <v>973</v>
      </c>
    </row>
    <row r="23" spans="3:10" ht="42" customHeight="1" thickBot="1" x14ac:dyDescent="0.3">
      <c r="C23" s="447"/>
      <c r="D23" s="447"/>
      <c r="F23" s="449"/>
      <c r="G23" s="444"/>
      <c r="H23" s="444"/>
      <c r="I23" s="244" t="s">
        <v>974</v>
      </c>
      <c r="J23" s="167"/>
    </row>
    <row r="24" spans="3:10" s="246" customFormat="1" ht="8.25" customHeight="1" x14ac:dyDescent="0.25">
      <c r="C24" s="251"/>
      <c r="D24" s="251"/>
      <c r="F24" s="243"/>
      <c r="G24" s="242"/>
      <c r="H24" s="242"/>
      <c r="I24" s="242"/>
    </row>
    <row r="25" spans="3:10" ht="78" customHeight="1" x14ac:dyDescent="0.25">
      <c r="C25" s="446" t="s">
        <v>975</v>
      </c>
      <c r="D25" s="446"/>
      <c r="E25" s="167"/>
      <c r="F25" s="448" t="s">
        <v>976</v>
      </c>
      <c r="G25" s="240" t="s">
        <v>977</v>
      </c>
      <c r="H25" s="240" t="s">
        <v>978</v>
      </c>
      <c r="I25" s="240" t="s">
        <v>979</v>
      </c>
      <c r="J25" s="167"/>
    </row>
    <row r="26" spans="3:10" ht="60" customHeight="1" x14ac:dyDescent="0.25">
      <c r="C26" s="446"/>
      <c r="D26" s="446"/>
      <c r="F26" s="448"/>
      <c r="G26" s="240" t="s">
        <v>980</v>
      </c>
      <c r="H26" s="240" t="s">
        <v>981</v>
      </c>
      <c r="I26" s="240" t="s">
        <v>982</v>
      </c>
      <c r="J26" s="167"/>
    </row>
    <row r="27" spans="3:10" ht="52.5" customHeight="1" thickBot="1" x14ac:dyDescent="0.3">
      <c r="C27" s="447"/>
      <c r="D27" s="447"/>
      <c r="F27" s="448"/>
      <c r="G27" s="240" t="s">
        <v>983</v>
      </c>
      <c r="H27" s="240"/>
      <c r="I27" s="254" t="s">
        <v>984</v>
      </c>
      <c r="J27" s="167"/>
    </row>
    <row r="28" spans="3:10" s="245" customFormat="1" ht="12.75" customHeight="1" x14ac:dyDescent="0.25">
      <c r="C28" s="251"/>
      <c r="D28" s="251"/>
      <c r="F28" s="253"/>
      <c r="G28" s="252"/>
      <c r="H28" s="252"/>
      <c r="I28" s="240"/>
      <c r="J28" s="246"/>
    </row>
    <row r="29" spans="3:10" ht="39.75" customHeight="1" x14ac:dyDescent="0.25">
      <c r="C29" s="446" t="s">
        <v>985</v>
      </c>
      <c r="D29" s="446"/>
      <c r="F29" s="448" t="s">
        <v>986</v>
      </c>
      <c r="G29" s="443" t="s">
        <v>987</v>
      </c>
      <c r="H29" s="242" t="s">
        <v>988</v>
      </c>
      <c r="I29" s="242" t="s">
        <v>989</v>
      </c>
    </row>
    <row r="30" spans="3:10" ht="64.5" customHeight="1" x14ac:dyDescent="0.25">
      <c r="C30" s="446"/>
      <c r="D30" s="446"/>
      <c r="F30" s="448"/>
      <c r="G30" s="443"/>
      <c r="H30" s="443" t="s">
        <v>990</v>
      </c>
      <c r="I30" s="242" t="s">
        <v>991</v>
      </c>
    </row>
    <row r="31" spans="3:10" ht="23.25" customHeight="1" thickBot="1" x14ac:dyDescent="0.3">
      <c r="C31" s="447"/>
      <c r="D31" s="447"/>
      <c r="F31" s="449"/>
      <c r="G31" s="444"/>
      <c r="H31" s="444"/>
      <c r="I31" s="242" t="s">
        <v>992</v>
      </c>
      <c r="J31" s="167"/>
    </row>
    <row r="32" spans="3:10" ht="8.25" customHeight="1" x14ac:dyDescent="0.25">
      <c r="C32" s="251"/>
      <c r="D32" s="251"/>
      <c r="F32" s="243"/>
      <c r="G32" s="242"/>
      <c r="H32" s="242"/>
      <c r="I32" s="248"/>
      <c r="J32" s="167"/>
    </row>
    <row r="33" spans="3:10" ht="69.75" customHeight="1" x14ac:dyDescent="0.25">
      <c r="C33" s="446" t="s">
        <v>993</v>
      </c>
      <c r="D33" s="446"/>
      <c r="F33" s="448" t="s">
        <v>994</v>
      </c>
      <c r="G33" s="242" t="s">
        <v>995</v>
      </c>
      <c r="H33" s="242" t="s">
        <v>996</v>
      </c>
      <c r="I33" s="242" t="s">
        <v>997</v>
      </c>
    </row>
    <row r="34" spans="3:10" ht="50.25" customHeight="1" x14ac:dyDescent="0.25">
      <c r="C34" s="446"/>
      <c r="D34" s="446"/>
      <c r="F34" s="448"/>
      <c r="G34" s="242" t="s">
        <v>998</v>
      </c>
      <c r="H34" s="242" t="s">
        <v>999</v>
      </c>
      <c r="I34" s="443" t="s">
        <v>1000</v>
      </c>
      <c r="J34" s="167"/>
    </row>
    <row r="35" spans="3:10" ht="33.75" customHeight="1" x14ac:dyDescent="0.25">
      <c r="C35" s="446"/>
      <c r="D35" s="446"/>
      <c r="F35" s="448"/>
      <c r="G35" s="443" t="s">
        <v>1001</v>
      </c>
      <c r="H35" s="242" t="s">
        <v>1002</v>
      </c>
      <c r="I35" s="443"/>
      <c r="J35" s="167"/>
    </row>
    <row r="36" spans="3:10" ht="25.5" customHeight="1" thickBot="1" x14ac:dyDescent="0.3">
      <c r="C36" s="447"/>
      <c r="D36" s="447"/>
      <c r="F36" s="449"/>
      <c r="G36" s="444"/>
      <c r="H36" s="244" t="s">
        <v>1003</v>
      </c>
      <c r="I36" s="444"/>
      <c r="J36" s="167"/>
    </row>
    <row r="37" spans="3:10" s="245" customFormat="1" ht="10.5" customHeight="1" x14ac:dyDescent="0.25">
      <c r="C37" s="445" t="s">
        <v>1004</v>
      </c>
      <c r="D37" s="445"/>
      <c r="F37" s="243"/>
      <c r="G37" s="242"/>
      <c r="H37" s="242"/>
      <c r="I37" s="242"/>
      <c r="J37" s="246"/>
    </row>
    <row r="38" spans="3:10" ht="37.5" customHeight="1" x14ac:dyDescent="0.25">
      <c r="C38" s="446"/>
      <c r="D38" s="446"/>
      <c r="F38" s="448" t="s">
        <v>1005</v>
      </c>
      <c r="G38" s="242" t="s">
        <v>1006</v>
      </c>
      <c r="H38" s="242" t="s">
        <v>1007</v>
      </c>
      <c r="I38" s="242" t="s">
        <v>1008</v>
      </c>
      <c r="J38" s="167"/>
    </row>
    <row r="39" spans="3:10" ht="57" customHeight="1" x14ac:dyDescent="0.25">
      <c r="C39" s="446"/>
      <c r="D39" s="446"/>
      <c r="F39" s="448"/>
      <c r="G39" s="242" t="s">
        <v>1009</v>
      </c>
      <c r="H39" s="242" t="s">
        <v>1010</v>
      </c>
      <c r="I39" s="242" t="s">
        <v>1011</v>
      </c>
      <c r="J39" s="167"/>
    </row>
    <row r="40" spans="3:10" ht="43.5" customHeight="1" thickBot="1" x14ac:dyDescent="0.3">
      <c r="C40" s="447"/>
      <c r="D40" s="447"/>
      <c r="F40" s="449"/>
      <c r="G40" s="244" t="s">
        <v>1012</v>
      </c>
      <c r="H40" s="250"/>
      <c r="I40" s="242"/>
      <c r="J40" s="167"/>
    </row>
    <row r="41" spans="3:10" s="245" customFormat="1" ht="12" customHeight="1" x14ac:dyDescent="0.25">
      <c r="C41" s="445" t="s">
        <v>1013</v>
      </c>
      <c r="D41" s="445"/>
      <c r="F41" s="459" t="s">
        <v>1014</v>
      </c>
      <c r="G41" s="242"/>
      <c r="H41" s="249"/>
      <c r="I41" s="248"/>
      <c r="J41" s="246"/>
    </row>
    <row r="42" spans="3:10" ht="52.5" customHeight="1" x14ac:dyDescent="0.25">
      <c r="C42" s="446"/>
      <c r="D42" s="446"/>
      <c r="F42" s="460"/>
      <c r="G42" s="242" t="s">
        <v>1015</v>
      </c>
      <c r="H42" s="242" t="s">
        <v>1016</v>
      </c>
      <c r="I42" s="242" t="s">
        <v>1017</v>
      </c>
      <c r="J42" s="167"/>
    </row>
    <row r="43" spans="3:10" ht="36" customHeight="1" x14ac:dyDescent="0.25">
      <c r="C43" s="446"/>
      <c r="D43" s="446"/>
      <c r="F43" s="460"/>
      <c r="G43" s="242" t="s">
        <v>1018</v>
      </c>
      <c r="H43" s="242" t="s">
        <v>1019</v>
      </c>
      <c r="I43" s="242" t="s">
        <v>1020</v>
      </c>
      <c r="J43" s="167"/>
    </row>
    <row r="44" spans="3:10" ht="39.75" customHeight="1" thickBot="1" x14ac:dyDescent="0.3">
      <c r="C44" s="447"/>
      <c r="D44" s="447"/>
      <c r="F44" s="461"/>
      <c r="G44" s="244"/>
      <c r="H44" s="244" t="s">
        <v>1021</v>
      </c>
      <c r="I44" s="244" t="s">
        <v>1022</v>
      </c>
      <c r="J44" s="167"/>
    </row>
    <row r="45" spans="3:10" ht="24" customHeight="1" thickBot="1" x14ac:dyDescent="0.3">
      <c r="C45" s="462"/>
      <c r="D45" s="462"/>
      <c r="F45" s="450" t="s">
        <v>1023</v>
      </c>
      <c r="G45" s="450"/>
      <c r="H45" s="450"/>
      <c r="I45" s="450"/>
      <c r="J45" s="167"/>
    </row>
    <row r="46" spans="3:10" s="245" customFormat="1" ht="7.5" customHeight="1" x14ac:dyDescent="0.25">
      <c r="C46" s="445" t="s">
        <v>1024</v>
      </c>
      <c r="D46" s="445"/>
      <c r="F46" s="247"/>
      <c r="G46" s="247"/>
      <c r="H46" s="247"/>
      <c r="I46" s="247"/>
      <c r="J46" s="246"/>
    </row>
    <row r="47" spans="3:10" ht="54.75" customHeight="1" x14ac:dyDescent="0.25">
      <c r="C47" s="446"/>
      <c r="D47" s="446"/>
      <c r="F47" s="448" t="s">
        <v>1025</v>
      </c>
      <c r="G47" s="242" t="s">
        <v>1026</v>
      </c>
      <c r="H47" s="242" t="s">
        <v>1027</v>
      </c>
      <c r="I47" s="242" t="s">
        <v>1028</v>
      </c>
      <c r="J47" s="167"/>
    </row>
    <row r="48" spans="3:10" ht="39.75" customHeight="1" thickBot="1" x14ac:dyDescent="0.3">
      <c r="C48" s="447"/>
      <c r="D48" s="447"/>
      <c r="F48" s="449"/>
      <c r="G48" s="244" t="s">
        <v>1029</v>
      </c>
      <c r="H48" s="244" t="s">
        <v>1030</v>
      </c>
      <c r="I48" s="244" t="s">
        <v>1031</v>
      </c>
      <c r="J48" s="167"/>
    </row>
    <row r="49" spans="3:10" ht="9.75" customHeight="1" x14ac:dyDescent="0.25">
      <c r="C49" s="445" t="s">
        <v>1032</v>
      </c>
      <c r="D49" s="445"/>
      <c r="F49" s="243"/>
      <c r="G49" s="242"/>
      <c r="H49" s="242"/>
      <c r="I49" s="242"/>
      <c r="J49" s="167"/>
    </row>
    <row r="50" spans="3:10" ht="66.75" customHeight="1" x14ac:dyDescent="0.25">
      <c r="C50" s="446"/>
      <c r="D50" s="446"/>
      <c r="F50" s="448" t="s">
        <v>1033</v>
      </c>
      <c r="G50" s="242" t="s">
        <v>1034</v>
      </c>
      <c r="H50" s="242" t="s">
        <v>1035</v>
      </c>
      <c r="I50" s="242" t="s">
        <v>1036</v>
      </c>
    </row>
    <row r="51" spans="3:10" ht="51" customHeight="1" x14ac:dyDescent="0.25">
      <c r="C51" s="446"/>
      <c r="D51" s="446"/>
      <c r="F51" s="448"/>
      <c r="G51" s="242" t="s">
        <v>1037</v>
      </c>
      <c r="H51" s="242" t="s">
        <v>1038</v>
      </c>
      <c r="I51" s="242" t="s">
        <v>1039</v>
      </c>
      <c r="J51" s="167"/>
    </row>
    <row r="52" spans="3:10" ht="74.25" customHeight="1" thickBot="1" x14ac:dyDescent="0.3">
      <c r="C52" s="447"/>
      <c r="D52" s="447"/>
      <c r="F52" s="449"/>
      <c r="G52" s="244"/>
      <c r="H52" s="244" t="s">
        <v>1040</v>
      </c>
      <c r="I52" s="244" t="s">
        <v>1041</v>
      </c>
    </row>
    <row r="53" spans="3:10" ht="9.75" customHeight="1" x14ac:dyDescent="0.25">
      <c r="C53" s="445" t="s">
        <v>1042</v>
      </c>
      <c r="D53" s="445"/>
      <c r="F53" s="243"/>
      <c r="G53" s="242"/>
      <c r="H53" s="242"/>
      <c r="I53" s="242"/>
    </row>
    <row r="54" spans="3:10" ht="72" customHeight="1" x14ac:dyDescent="0.25">
      <c r="C54" s="446"/>
      <c r="D54" s="446"/>
      <c r="E54" s="167"/>
      <c r="F54" s="448" t="s">
        <v>1043</v>
      </c>
      <c r="G54" s="242" t="s">
        <v>1044</v>
      </c>
      <c r="H54" s="242" t="s">
        <v>1045</v>
      </c>
      <c r="I54" s="242" t="s">
        <v>1046</v>
      </c>
    </row>
    <row r="55" spans="3:10" ht="62.25" customHeight="1" thickBot="1" x14ac:dyDescent="0.3">
      <c r="C55" s="447"/>
      <c r="D55" s="447"/>
      <c r="F55" s="448"/>
      <c r="G55" s="242"/>
      <c r="H55" s="241" t="s">
        <v>1047</v>
      </c>
      <c r="I55" s="240" t="s">
        <v>1048</v>
      </c>
      <c r="J55" s="167"/>
    </row>
    <row r="56" spans="3:10" x14ac:dyDescent="0.25">
      <c r="F56" s="239"/>
      <c r="G56" s="239"/>
      <c r="H56" s="239"/>
      <c r="I56" s="239"/>
    </row>
  </sheetData>
  <sheetProtection formatCells="0" formatColumns="0" formatRows="0" insertColumns="0" insertRows="0" insertHyperlinks="0" deleteColumns="0" deleteRows="0" sort="0" autoFilter="0" pivotTables="0"/>
  <mergeCells count="41">
    <mergeCell ref="F54:F55"/>
    <mergeCell ref="F33:F36"/>
    <mergeCell ref="C53:D55"/>
    <mergeCell ref="C41:D44"/>
    <mergeCell ref="F41:F44"/>
    <mergeCell ref="F45:I45"/>
    <mergeCell ref="C33:D36"/>
    <mergeCell ref="I34:I36"/>
    <mergeCell ref="F47:F48"/>
    <mergeCell ref="C45:D45"/>
    <mergeCell ref="G35:G36"/>
    <mergeCell ref="C2:D3"/>
    <mergeCell ref="C5:D5"/>
    <mergeCell ref="F3:I3"/>
    <mergeCell ref="F2:I2"/>
    <mergeCell ref="F6:I6"/>
    <mergeCell ref="F8:F10"/>
    <mergeCell ref="C11:D14"/>
    <mergeCell ref="F16:F18"/>
    <mergeCell ref="F38:F40"/>
    <mergeCell ref="C29:D31"/>
    <mergeCell ref="C37:D40"/>
    <mergeCell ref="C25:D27"/>
    <mergeCell ref="F21:F23"/>
    <mergeCell ref="C21:D23"/>
    <mergeCell ref="C15:D18"/>
    <mergeCell ref="C7:D10"/>
    <mergeCell ref="G12:G13"/>
    <mergeCell ref="F25:F27"/>
    <mergeCell ref="C19:D19"/>
    <mergeCell ref="G22:G23"/>
    <mergeCell ref="F29:F31"/>
    <mergeCell ref="F12:F14"/>
    <mergeCell ref="H30:H31"/>
    <mergeCell ref="C46:D48"/>
    <mergeCell ref="C49:D52"/>
    <mergeCell ref="G16:G17"/>
    <mergeCell ref="G29:G31"/>
    <mergeCell ref="F50:F52"/>
    <mergeCell ref="F19:I19"/>
    <mergeCell ref="H22:H23"/>
  </mergeCells>
  <pageMargins left="0.7" right="0.7" top="0.75" bottom="0.75" header="0.3" footer="0.3"/>
  <pageSetup paperSize="9" scale="46" orientation="landscape" r:id="rId1"/>
  <rowBreaks count="1" manualBreakCount="1">
    <brk id="31"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L141"/>
  <sheetViews>
    <sheetView zoomScale="115" zoomScaleNormal="115" workbookViewId="0">
      <selection activeCell="F3" sqref="F3"/>
    </sheetView>
  </sheetViews>
  <sheetFormatPr defaultColWidth="11.42578125" defaultRowHeight="15" x14ac:dyDescent="0.25"/>
  <cols>
    <col min="1" max="1" width="5" style="12" customWidth="1"/>
    <col min="2" max="2" width="45.7109375" style="12" customWidth="1"/>
    <col min="3" max="3" width="6" style="12" customWidth="1"/>
    <col min="4" max="4" width="62.28515625" style="12" customWidth="1"/>
    <col min="5" max="5" width="7.28515625" style="8" customWidth="1"/>
    <col min="6" max="6" width="111.42578125" style="8" customWidth="1"/>
    <col min="7" max="7" width="5.28515625" style="12" customWidth="1"/>
    <col min="8" max="16384" width="11.42578125" style="12"/>
  </cols>
  <sheetData>
    <row r="1" spans="1:12" ht="11.25" customHeight="1" x14ac:dyDescent="0.25">
      <c r="B1" s="13" t="s">
        <v>1141</v>
      </c>
      <c r="C1" s="8"/>
      <c r="D1" s="13" t="s">
        <v>1142</v>
      </c>
      <c r="F1" s="13" t="s">
        <v>1143</v>
      </c>
      <c r="G1" s="109" t="s">
        <v>1144</v>
      </c>
      <c r="H1" s="26"/>
      <c r="I1" s="26"/>
      <c r="J1" s="26"/>
      <c r="K1" s="26"/>
      <c r="L1" s="26"/>
    </row>
    <row r="2" spans="1:12" ht="11.25" customHeight="1" x14ac:dyDescent="0.25">
      <c r="A2" s="8" t="s">
        <v>1145</v>
      </c>
      <c r="B2" s="8" t="s">
        <v>1146</v>
      </c>
      <c r="C2" s="8" t="s">
        <v>1147</v>
      </c>
      <c r="D2" s="8" t="s">
        <v>1148</v>
      </c>
      <c r="E2" s="8" t="s">
        <v>1149</v>
      </c>
      <c r="F2" s="8" t="s">
        <v>1150</v>
      </c>
      <c r="G2" s="110">
        <v>1</v>
      </c>
    </row>
    <row r="3" spans="1:12" ht="11.25" customHeight="1" x14ac:dyDescent="0.25">
      <c r="A3" s="8"/>
      <c r="B3" s="8"/>
      <c r="C3" s="8"/>
      <c r="D3" s="8"/>
      <c r="E3" s="8" t="s">
        <v>1151</v>
      </c>
      <c r="F3" s="8" t="s">
        <v>1152</v>
      </c>
      <c r="G3" s="110">
        <v>1</v>
      </c>
    </row>
    <row r="4" spans="1:12" ht="11.25" customHeight="1" x14ac:dyDescent="0.25">
      <c r="A4" s="8"/>
      <c r="B4" s="8"/>
      <c r="D4" s="14"/>
      <c r="E4" s="8" t="s">
        <v>1153</v>
      </c>
      <c r="F4" s="8" t="s">
        <v>1154</v>
      </c>
      <c r="G4" s="110">
        <v>1</v>
      </c>
    </row>
    <row r="5" spans="1:12" ht="11.25" customHeight="1" x14ac:dyDescent="0.25">
      <c r="A5" s="8"/>
      <c r="B5" s="8"/>
      <c r="D5" s="14"/>
      <c r="E5" s="8" t="s">
        <v>1155</v>
      </c>
      <c r="F5" s="8" t="s">
        <v>1156</v>
      </c>
      <c r="G5" s="110">
        <v>1</v>
      </c>
    </row>
    <row r="6" spans="1:12" ht="11.25" customHeight="1" x14ac:dyDescent="0.25">
      <c r="A6" s="8"/>
      <c r="B6" s="8"/>
      <c r="D6" s="14"/>
      <c r="E6" s="8" t="s">
        <v>1157</v>
      </c>
      <c r="F6" s="9" t="s">
        <v>1158</v>
      </c>
      <c r="G6" s="110">
        <v>1</v>
      </c>
    </row>
    <row r="7" spans="1:12" ht="11.25" customHeight="1" x14ac:dyDescent="0.25">
      <c r="A7" s="8"/>
      <c r="B7" s="8"/>
      <c r="D7" s="14"/>
      <c r="E7" s="8" t="s">
        <v>1159</v>
      </c>
      <c r="F7" s="8" t="s">
        <v>1160</v>
      </c>
      <c r="G7" s="110">
        <v>1</v>
      </c>
    </row>
    <row r="8" spans="1:12" ht="11.25" customHeight="1" x14ac:dyDescent="0.25">
      <c r="A8" s="8"/>
      <c r="B8" s="8"/>
      <c r="G8" s="110"/>
    </row>
    <row r="9" spans="1:12" ht="11.25" customHeight="1" x14ac:dyDescent="0.25">
      <c r="A9" s="8"/>
      <c r="B9" s="8"/>
      <c r="C9" s="8" t="s">
        <v>1161</v>
      </c>
      <c r="D9" s="8" t="s">
        <v>1162</v>
      </c>
      <c r="E9" s="8" t="s">
        <v>1163</v>
      </c>
      <c r="F9" s="9" t="s">
        <v>1164</v>
      </c>
      <c r="G9" s="110">
        <v>1</v>
      </c>
    </row>
    <row r="10" spans="1:12" ht="11.25" customHeight="1" x14ac:dyDescent="0.25">
      <c r="A10" s="8"/>
      <c r="B10" s="8"/>
      <c r="C10" s="8"/>
      <c r="E10" s="8" t="s">
        <v>1165</v>
      </c>
      <c r="F10" s="9" t="s">
        <v>1166</v>
      </c>
      <c r="G10" s="110">
        <v>1</v>
      </c>
    </row>
    <row r="11" spans="1:12" ht="11.25" customHeight="1" x14ac:dyDescent="0.25">
      <c r="A11" s="8"/>
      <c r="B11" s="8"/>
      <c r="C11" s="8"/>
      <c r="D11" s="8"/>
      <c r="E11" s="8" t="s">
        <v>1167</v>
      </c>
      <c r="F11" s="100" t="s">
        <v>1168</v>
      </c>
      <c r="G11" s="110">
        <v>1</v>
      </c>
    </row>
    <row r="12" spans="1:12" ht="11.25" customHeight="1" x14ac:dyDescent="0.25">
      <c r="A12" s="8"/>
      <c r="B12" s="8"/>
      <c r="C12" s="8"/>
      <c r="D12" s="8"/>
      <c r="E12" s="8" t="s">
        <v>1169</v>
      </c>
      <c r="F12" s="8" t="s">
        <v>1170</v>
      </c>
      <c r="G12" s="110">
        <v>1</v>
      </c>
    </row>
    <row r="13" spans="1:12" ht="11.25" customHeight="1" x14ac:dyDescent="0.25">
      <c r="A13" s="8"/>
      <c r="B13" s="8"/>
      <c r="C13" s="8"/>
      <c r="D13" s="8"/>
      <c r="E13" s="8" t="s">
        <v>1171</v>
      </c>
      <c r="F13" s="8" t="s">
        <v>1172</v>
      </c>
      <c r="G13" s="110">
        <v>1</v>
      </c>
    </row>
    <row r="14" spans="1:12" ht="11.25" customHeight="1" x14ac:dyDescent="0.25">
      <c r="A14" s="8"/>
      <c r="B14" s="8"/>
      <c r="C14" s="8"/>
      <c r="D14" s="8"/>
      <c r="E14" s="8" t="s">
        <v>1173</v>
      </c>
      <c r="F14" s="9" t="s">
        <v>1174</v>
      </c>
      <c r="G14" s="110">
        <v>1</v>
      </c>
    </row>
    <row r="15" spans="1:12" ht="11.25" customHeight="1" x14ac:dyDescent="0.25">
      <c r="A15" s="8"/>
      <c r="B15" s="8"/>
      <c r="C15" s="8"/>
      <c r="D15" s="8"/>
      <c r="E15" s="8" t="s">
        <v>1175</v>
      </c>
      <c r="F15" s="101" t="s">
        <v>1176</v>
      </c>
      <c r="G15" s="110">
        <v>1</v>
      </c>
    </row>
    <row r="16" spans="1:12" ht="11.25" customHeight="1" x14ac:dyDescent="0.25">
      <c r="A16" s="8"/>
      <c r="B16" s="8"/>
      <c r="C16" s="8"/>
      <c r="D16" s="8"/>
      <c r="E16" s="8" t="s">
        <v>1177</v>
      </c>
      <c r="F16" s="9" t="s">
        <v>1178</v>
      </c>
      <c r="G16" s="110">
        <v>1</v>
      </c>
    </row>
    <row r="17" spans="1:7" ht="11.25" customHeight="1" x14ac:dyDescent="0.25">
      <c r="A17" s="10"/>
      <c r="B17" s="14"/>
      <c r="C17" s="8"/>
      <c r="D17" s="14"/>
      <c r="E17" s="8" t="s">
        <v>1179</v>
      </c>
      <c r="F17" s="9" t="s">
        <v>1180</v>
      </c>
      <c r="G17" s="110">
        <v>1</v>
      </c>
    </row>
    <row r="18" spans="1:7" ht="11.25" customHeight="1" x14ac:dyDescent="0.25">
      <c r="A18" s="10"/>
      <c r="B18" s="14"/>
      <c r="C18" s="14"/>
      <c r="E18" s="8" t="s">
        <v>1181</v>
      </c>
      <c r="F18" s="9" t="s">
        <v>1182</v>
      </c>
      <c r="G18" s="110">
        <v>1</v>
      </c>
    </row>
    <row r="19" spans="1:7" ht="11.25" customHeight="1" x14ac:dyDescent="0.25">
      <c r="A19" s="10"/>
      <c r="B19" s="14"/>
      <c r="C19" s="14"/>
      <c r="D19" s="14"/>
      <c r="E19" s="14"/>
      <c r="F19" s="14"/>
      <c r="G19" s="110"/>
    </row>
    <row r="20" spans="1:7" ht="11.25" customHeight="1" x14ac:dyDescent="0.25">
      <c r="A20" s="8"/>
      <c r="C20" s="8" t="s">
        <v>1183</v>
      </c>
      <c r="D20" s="8" t="s">
        <v>1184</v>
      </c>
      <c r="E20" s="8" t="s">
        <v>1185</v>
      </c>
      <c r="F20" s="8" t="s">
        <v>1186</v>
      </c>
      <c r="G20" s="110">
        <v>1</v>
      </c>
    </row>
    <row r="21" spans="1:7" ht="11.25" customHeight="1" x14ac:dyDescent="0.25">
      <c r="A21" s="8"/>
      <c r="C21" s="8"/>
      <c r="D21" s="8"/>
      <c r="E21" s="8" t="s">
        <v>1187</v>
      </c>
      <c r="F21" s="8" t="s">
        <v>1188</v>
      </c>
      <c r="G21" s="110">
        <v>1</v>
      </c>
    </row>
    <row r="22" spans="1:7" ht="11.25" customHeight="1" x14ac:dyDescent="0.25">
      <c r="A22" s="8"/>
      <c r="C22" s="14"/>
      <c r="E22" s="8" t="s">
        <v>1189</v>
      </c>
      <c r="F22" s="9" t="s">
        <v>1190</v>
      </c>
      <c r="G22" s="110">
        <v>1</v>
      </c>
    </row>
    <row r="23" spans="1:7" ht="11.25" customHeight="1" x14ac:dyDescent="0.25">
      <c r="A23" s="8"/>
      <c r="C23" s="14"/>
      <c r="E23" s="8" t="s">
        <v>1191</v>
      </c>
      <c r="F23" s="14" t="s">
        <v>1192</v>
      </c>
      <c r="G23" s="110">
        <v>1</v>
      </c>
    </row>
    <row r="24" spans="1:7" ht="11.25" customHeight="1" x14ac:dyDescent="0.25">
      <c r="A24" s="8"/>
      <c r="C24" s="8"/>
      <c r="D24" s="8"/>
      <c r="E24" s="8" t="s">
        <v>1193</v>
      </c>
      <c r="F24" s="9" t="s">
        <v>1194</v>
      </c>
      <c r="G24" s="110">
        <v>1</v>
      </c>
    </row>
    <row r="25" spans="1:7" ht="11.25" customHeight="1" x14ac:dyDescent="0.25">
      <c r="A25" s="8"/>
      <c r="C25" s="8"/>
      <c r="D25" s="8"/>
      <c r="E25" s="8" t="s">
        <v>1195</v>
      </c>
      <c r="F25" s="14" t="s">
        <v>1196</v>
      </c>
      <c r="G25" s="110">
        <v>1</v>
      </c>
    </row>
    <row r="26" spans="1:7" ht="11.25" customHeight="1" x14ac:dyDescent="0.25">
      <c r="A26" s="8"/>
      <c r="C26" s="8"/>
      <c r="D26" s="8"/>
      <c r="E26" s="14"/>
      <c r="F26" s="12"/>
      <c r="G26" s="110"/>
    </row>
    <row r="27" spans="1:7" ht="11.25" customHeight="1" x14ac:dyDescent="0.25">
      <c r="A27" s="8" t="s">
        <v>1197</v>
      </c>
      <c r="B27" s="8" t="s">
        <v>1198</v>
      </c>
      <c r="C27" s="8" t="s">
        <v>1199</v>
      </c>
      <c r="D27" s="8" t="s">
        <v>1200</v>
      </c>
      <c r="E27" s="8" t="s">
        <v>1201</v>
      </c>
      <c r="F27" s="8" t="s">
        <v>1202</v>
      </c>
      <c r="G27" s="110">
        <v>1</v>
      </c>
    </row>
    <row r="28" spans="1:7" ht="11.25" customHeight="1" x14ac:dyDescent="0.25">
      <c r="A28" s="8"/>
      <c r="B28" s="8"/>
      <c r="C28" s="8"/>
      <c r="D28" s="8"/>
      <c r="E28" s="8" t="s">
        <v>1203</v>
      </c>
      <c r="F28" s="9" t="s">
        <v>1204</v>
      </c>
      <c r="G28" s="110">
        <v>1</v>
      </c>
    </row>
    <row r="29" spans="1:7" ht="11.25" customHeight="1" x14ac:dyDescent="0.25">
      <c r="A29" s="8"/>
      <c r="B29" s="8"/>
      <c r="C29" s="8"/>
      <c r="D29" s="8"/>
      <c r="E29" s="8" t="s">
        <v>1205</v>
      </c>
      <c r="F29" s="9" t="s">
        <v>1206</v>
      </c>
      <c r="G29" s="110">
        <v>1</v>
      </c>
    </row>
    <row r="30" spans="1:7" ht="11.25" customHeight="1" x14ac:dyDescent="0.25">
      <c r="A30" s="8"/>
      <c r="C30" s="8"/>
      <c r="D30" s="8"/>
      <c r="E30" s="8" t="s">
        <v>1207</v>
      </c>
      <c r="F30" s="9" t="s">
        <v>1208</v>
      </c>
      <c r="G30" s="110">
        <v>1</v>
      </c>
    </row>
    <row r="31" spans="1:7" ht="11.25" customHeight="1" x14ac:dyDescent="0.25">
      <c r="A31" s="8"/>
      <c r="C31" s="8"/>
      <c r="D31" s="8"/>
      <c r="E31" s="8" t="s">
        <v>1209</v>
      </c>
      <c r="F31" s="8" t="s">
        <v>1210</v>
      </c>
      <c r="G31" s="110">
        <v>1</v>
      </c>
    </row>
    <row r="32" spans="1:7" ht="11.25" customHeight="1" x14ac:dyDescent="0.25">
      <c r="A32" s="8"/>
      <c r="C32" s="8"/>
      <c r="D32" s="8"/>
      <c r="E32" s="8" t="s">
        <v>1211</v>
      </c>
      <c r="F32" s="8" t="s">
        <v>1212</v>
      </c>
      <c r="G32" s="110">
        <v>1</v>
      </c>
    </row>
    <row r="33" spans="1:7" ht="11.25" customHeight="1" x14ac:dyDescent="0.25">
      <c r="A33" s="8"/>
      <c r="B33" s="8"/>
      <c r="E33" s="8" t="s">
        <v>1213</v>
      </c>
      <c r="F33" s="9" t="s">
        <v>1214</v>
      </c>
      <c r="G33" s="110">
        <v>1</v>
      </c>
    </row>
    <row r="34" spans="1:7" ht="11.25" customHeight="1" x14ac:dyDescent="0.25">
      <c r="A34" s="8"/>
      <c r="B34" s="8"/>
      <c r="E34" s="8" t="s">
        <v>1215</v>
      </c>
      <c r="F34" s="9" t="s">
        <v>1216</v>
      </c>
      <c r="G34" s="110">
        <v>1</v>
      </c>
    </row>
    <row r="35" spans="1:7" ht="11.25" customHeight="1" x14ac:dyDescent="0.25">
      <c r="A35" s="8"/>
      <c r="B35" s="8"/>
      <c r="C35" s="8"/>
      <c r="G35" s="110"/>
    </row>
    <row r="36" spans="1:7" ht="11.25" customHeight="1" x14ac:dyDescent="0.25">
      <c r="A36" s="8"/>
      <c r="B36" s="8"/>
      <c r="C36" s="8" t="s">
        <v>1217</v>
      </c>
      <c r="D36" s="8" t="s">
        <v>1218</v>
      </c>
      <c r="E36" s="8" t="s">
        <v>1219</v>
      </c>
      <c r="F36" s="8" t="s">
        <v>1220</v>
      </c>
      <c r="G36" s="110">
        <v>1</v>
      </c>
    </row>
    <row r="37" spans="1:7" ht="11.25" customHeight="1" x14ac:dyDescent="0.25">
      <c r="A37" s="8"/>
      <c r="B37" s="8"/>
      <c r="C37" s="8"/>
      <c r="D37" s="8"/>
      <c r="E37" s="8" t="s">
        <v>1221</v>
      </c>
      <c r="F37" s="14" t="s">
        <v>1222</v>
      </c>
      <c r="G37" s="110">
        <v>1</v>
      </c>
    </row>
    <row r="38" spans="1:7" ht="11.25" customHeight="1" x14ac:dyDescent="0.25">
      <c r="A38" s="8"/>
      <c r="B38" s="8"/>
      <c r="D38" s="6"/>
      <c r="E38" s="8" t="s">
        <v>1223</v>
      </c>
      <c r="F38" s="8" t="s">
        <v>1224</v>
      </c>
      <c r="G38" s="110">
        <v>1</v>
      </c>
    </row>
    <row r="39" spans="1:7" ht="11.25" customHeight="1" x14ac:dyDescent="0.25">
      <c r="A39" s="8"/>
      <c r="B39" s="8"/>
      <c r="D39" s="6"/>
      <c r="E39" s="8" t="s">
        <v>1225</v>
      </c>
      <c r="F39" s="8" t="s">
        <v>1226</v>
      </c>
      <c r="G39" s="110">
        <v>1</v>
      </c>
    </row>
    <row r="40" spans="1:7" ht="11.25" customHeight="1" x14ac:dyDescent="0.25">
      <c r="A40" s="8"/>
      <c r="B40" s="8"/>
      <c r="D40" s="6"/>
      <c r="G40" s="110"/>
    </row>
    <row r="41" spans="1:7" ht="11.25" customHeight="1" x14ac:dyDescent="0.25">
      <c r="A41" s="8" t="s">
        <v>1227</v>
      </c>
      <c r="B41" s="8" t="s">
        <v>1228</v>
      </c>
      <c r="C41" s="8" t="s">
        <v>1229</v>
      </c>
      <c r="D41" s="8" t="s">
        <v>1230</v>
      </c>
      <c r="E41" s="8" t="s">
        <v>1231</v>
      </c>
      <c r="F41" s="8" t="s">
        <v>1232</v>
      </c>
      <c r="G41" s="110">
        <v>1</v>
      </c>
    </row>
    <row r="42" spans="1:7" ht="11.25" customHeight="1" x14ac:dyDescent="0.25">
      <c r="A42" s="8"/>
      <c r="B42" s="8"/>
      <c r="E42" s="8" t="s">
        <v>1233</v>
      </c>
      <c r="F42" s="8" t="s">
        <v>1234</v>
      </c>
      <c r="G42" s="110">
        <v>1</v>
      </c>
    </row>
    <row r="43" spans="1:7" ht="11.25" customHeight="1" x14ac:dyDescent="0.25">
      <c r="G43" s="110"/>
    </row>
    <row r="44" spans="1:7" ht="11.25" customHeight="1" x14ac:dyDescent="0.25">
      <c r="C44" s="8" t="s">
        <v>1235</v>
      </c>
      <c r="D44" s="8" t="s">
        <v>1236</v>
      </c>
      <c r="E44" s="8" t="s">
        <v>1237</v>
      </c>
      <c r="F44" s="6" t="s">
        <v>1238</v>
      </c>
      <c r="G44" s="110">
        <v>1</v>
      </c>
    </row>
    <row r="45" spans="1:7" ht="11.25" customHeight="1" x14ac:dyDescent="0.25">
      <c r="E45" s="8" t="s">
        <v>1239</v>
      </c>
      <c r="F45" s="8" t="s">
        <v>1240</v>
      </c>
      <c r="G45" s="110">
        <v>1</v>
      </c>
    </row>
    <row r="46" spans="1:7" ht="11.25" customHeight="1" x14ac:dyDescent="0.25">
      <c r="G46" s="110"/>
    </row>
    <row r="47" spans="1:7" ht="11.25" customHeight="1" x14ac:dyDescent="0.25">
      <c r="A47" s="8"/>
      <c r="C47" s="8" t="s">
        <v>1241</v>
      </c>
      <c r="D47" s="9" t="s">
        <v>1242</v>
      </c>
      <c r="E47" s="14" t="s">
        <v>1243</v>
      </c>
      <c r="F47" s="9" t="s">
        <v>1244</v>
      </c>
      <c r="G47" s="110">
        <v>1</v>
      </c>
    </row>
    <row r="48" spans="1:7" ht="11.25" customHeight="1" x14ac:dyDescent="0.25">
      <c r="D48" s="14"/>
      <c r="E48" s="14" t="s">
        <v>1245</v>
      </c>
      <c r="F48" s="9" t="s">
        <v>1246</v>
      </c>
      <c r="G48" s="110">
        <v>1</v>
      </c>
    </row>
    <row r="49" spans="3:7" ht="11.25" customHeight="1" x14ac:dyDescent="0.25">
      <c r="D49" s="14"/>
      <c r="E49" s="14" t="s">
        <v>1247</v>
      </c>
      <c r="F49" s="9" t="s">
        <v>1248</v>
      </c>
      <c r="G49" s="110">
        <v>1</v>
      </c>
    </row>
    <row r="50" spans="3:7" ht="11.25" customHeight="1" x14ac:dyDescent="0.25">
      <c r="D50" s="14"/>
      <c r="E50" s="14" t="s">
        <v>1249</v>
      </c>
      <c r="F50" s="9" t="s">
        <v>1250</v>
      </c>
      <c r="G50" s="110">
        <v>1</v>
      </c>
    </row>
    <row r="51" spans="3:7" ht="11.25" customHeight="1" x14ac:dyDescent="0.25">
      <c r="C51" s="14"/>
      <c r="D51" s="14"/>
      <c r="E51" s="14" t="s">
        <v>1251</v>
      </c>
      <c r="F51" s="9" t="s">
        <v>1252</v>
      </c>
      <c r="G51" s="110">
        <v>1</v>
      </c>
    </row>
    <row r="52" spans="3:7" ht="11.25" customHeight="1" x14ac:dyDescent="0.25">
      <c r="C52" s="14"/>
      <c r="D52" s="14"/>
      <c r="E52" s="14" t="s">
        <v>1253</v>
      </c>
      <c r="F52" s="9" t="s">
        <v>1254</v>
      </c>
      <c r="G52" s="110">
        <v>1</v>
      </c>
    </row>
    <row r="53" spans="3:7" ht="11.25" customHeight="1" x14ac:dyDescent="0.25">
      <c r="C53" s="14"/>
      <c r="D53" s="14"/>
      <c r="E53" s="14" t="s">
        <v>1255</v>
      </c>
      <c r="F53" s="9" t="s">
        <v>1256</v>
      </c>
      <c r="G53" s="110">
        <v>1</v>
      </c>
    </row>
    <row r="54" spans="3:7" ht="11.25" customHeight="1" x14ac:dyDescent="0.25">
      <c r="C54" s="14"/>
      <c r="D54" s="14"/>
      <c r="E54" s="14" t="s">
        <v>1257</v>
      </c>
      <c r="F54" s="9" t="s">
        <v>1258</v>
      </c>
      <c r="G54" s="110">
        <v>1</v>
      </c>
    </row>
    <row r="55" spans="3:7" ht="11.25" customHeight="1" x14ac:dyDescent="0.25">
      <c r="C55" s="14"/>
      <c r="D55" s="14"/>
      <c r="E55" s="14" t="s">
        <v>1259</v>
      </c>
      <c r="F55" s="9" t="s">
        <v>1260</v>
      </c>
      <c r="G55" s="110">
        <v>1</v>
      </c>
    </row>
    <row r="56" spans="3:7" ht="11.25" customHeight="1" x14ac:dyDescent="0.25">
      <c r="C56" s="14"/>
      <c r="D56" s="14"/>
      <c r="E56" s="14" t="s">
        <v>1261</v>
      </c>
      <c r="F56" s="9" t="s">
        <v>1262</v>
      </c>
      <c r="G56" s="110">
        <v>1</v>
      </c>
    </row>
    <row r="57" spans="3:7" ht="11.25" customHeight="1" x14ac:dyDescent="0.25">
      <c r="C57" s="14"/>
      <c r="E57" s="12"/>
      <c r="F57" s="12"/>
    </row>
    <row r="58" spans="3:7" ht="11.25" customHeight="1" x14ac:dyDescent="0.25">
      <c r="C58" s="14"/>
      <c r="E58" s="12"/>
      <c r="F58" s="12"/>
    </row>
    <row r="59" spans="3:7" ht="11.25" customHeight="1" x14ac:dyDescent="0.25">
      <c r="C59" s="14"/>
      <c r="E59" s="12"/>
      <c r="F59" s="12"/>
    </row>
    <row r="60" spans="3:7" ht="11.25" customHeight="1" x14ac:dyDescent="0.25">
      <c r="C60" s="14"/>
      <c r="E60" s="12"/>
      <c r="F60" s="12"/>
    </row>
    <row r="61" spans="3:7" ht="11.25" customHeight="1" x14ac:dyDescent="0.25"/>
    <row r="62" spans="3:7" ht="11.25" customHeight="1" x14ac:dyDescent="0.25"/>
    <row r="63" spans="3:7" ht="11.25" customHeight="1" x14ac:dyDescent="0.25"/>
    <row r="64" spans="3:7" ht="11.25" customHeight="1" x14ac:dyDescent="0.25"/>
    <row r="65" spans="5:6" ht="11.25" customHeight="1" x14ac:dyDescent="0.25"/>
    <row r="66" spans="5:6" ht="11.25" customHeight="1" x14ac:dyDescent="0.25"/>
    <row r="67" spans="5:6" ht="11.25" customHeight="1" x14ac:dyDescent="0.25"/>
    <row r="68" spans="5:6" ht="11.25" customHeight="1" x14ac:dyDescent="0.25"/>
    <row r="69" spans="5:6" ht="11.25" customHeight="1" x14ac:dyDescent="0.25"/>
    <row r="70" spans="5:6" ht="11.25" customHeight="1" x14ac:dyDescent="0.25"/>
    <row r="71" spans="5:6" ht="11.25" customHeight="1" x14ac:dyDescent="0.25"/>
    <row r="72" spans="5:6" ht="11.25" customHeight="1" x14ac:dyDescent="0.25">
      <c r="E72" s="12"/>
      <c r="F72" s="12"/>
    </row>
    <row r="73" spans="5:6" ht="11.25" customHeight="1" x14ac:dyDescent="0.25">
      <c r="E73" s="12"/>
      <c r="F73" s="12"/>
    </row>
    <row r="74" spans="5:6" ht="11.25" customHeight="1" x14ac:dyDescent="0.25">
      <c r="E74" s="12"/>
      <c r="F74" s="12"/>
    </row>
    <row r="75" spans="5:6" ht="11.25" customHeight="1" x14ac:dyDescent="0.25">
      <c r="E75" s="12"/>
      <c r="F75" s="12"/>
    </row>
    <row r="76" spans="5:6" ht="11.25" customHeight="1" x14ac:dyDescent="0.25">
      <c r="E76" s="12"/>
      <c r="F76" s="12"/>
    </row>
    <row r="77" spans="5:6" ht="11.25" customHeight="1" x14ac:dyDescent="0.25">
      <c r="E77" s="12"/>
      <c r="F77" s="12"/>
    </row>
    <row r="78" spans="5:6" ht="11.25" customHeight="1" x14ac:dyDescent="0.25">
      <c r="E78" s="12"/>
      <c r="F78" s="12"/>
    </row>
    <row r="79" spans="5:6" ht="11.25" customHeight="1" x14ac:dyDescent="0.25">
      <c r="E79" s="12"/>
      <c r="F79" s="12"/>
    </row>
    <row r="80" spans="5:6" ht="11.25" customHeight="1" x14ac:dyDescent="0.25">
      <c r="E80" s="12"/>
      <c r="F80" s="12"/>
    </row>
    <row r="81" spans="5:6" ht="11.25" customHeight="1" x14ac:dyDescent="0.25">
      <c r="E81" s="12"/>
      <c r="F81" s="12"/>
    </row>
    <row r="82" spans="5:6" ht="11.25" customHeight="1" x14ac:dyDescent="0.25">
      <c r="E82" s="12"/>
      <c r="F82" s="12"/>
    </row>
    <row r="83" spans="5:6" ht="11.25" customHeight="1" x14ac:dyDescent="0.25">
      <c r="E83" s="12"/>
      <c r="F83" s="12"/>
    </row>
    <row r="84" spans="5:6" ht="11.25" customHeight="1" x14ac:dyDescent="0.25">
      <c r="E84" s="12"/>
      <c r="F84" s="12"/>
    </row>
    <row r="85" spans="5:6" ht="11.25" customHeight="1" x14ac:dyDescent="0.25">
      <c r="E85" s="12"/>
      <c r="F85" s="12"/>
    </row>
    <row r="86" spans="5:6" ht="11.25" customHeight="1" x14ac:dyDescent="0.25">
      <c r="E86" s="12"/>
      <c r="F86" s="12"/>
    </row>
    <row r="87" spans="5:6" ht="11.25" customHeight="1" x14ac:dyDescent="0.25">
      <c r="E87" s="12"/>
      <c r="F87" s="12"/>
    </row>
    <row r="88" spans="5:6" ht="11.25" customHeight="1" x14ac:dyDescent="0.25">
      <c r="E88" s="12"/>
      <c r="F88" s="12"/>
    </row>
    <row r="89" spans="5:6" ht="11.25" customHeight="1" x14ac:dyDescent="0.25">
      <c r="E89" s="12"/>
      <c r="F89" s="12"/>
    </row>
    <row r="90" spans="5:6" ht="11.25" customHeight="1" x14ac:dyDescent="0.25">
      <c r="E90" s="12"/>
      <c r="F90" s="12"/>
    </row>
    <row r="91" spans="5:6" ht="11.25" customHeight="1" x14ac:dyDescent="0.25">
      <c r="E91" s="12"/>
      <c r="F91" s="12"/>
    </row>
    <row r="92" spans="5:6" ht="11.25" customHeight="1" x14ac:dyDescent="0.25">
      <c r="E92" s="12"/>
      <c r="F92" s="12"/>
    </row>
    <row r="93" spans="5:6" ht="11.25" customHeight="1" x14ac:dyDescent="0.25">
      <c r="E93" s="12"/>
      <c r="F93" s="12"/>
    </row>
    <row r="94" spans="5:6" ht="11.25" customHeight="1" x14ac:dyDescent="0.25">
      <c r="E94" s="12"/>
      <c r="F94" s="12"/>
    </row>
    <row r="95" spans="5:6" ht="11.25" customHeight="1" x14ac:dyDescent="0.25">
      <c r="E95" s="12"/>
      <c r="F95" s="12"/>
    </row>
    <row r="96" spans="5:6" ht="11.25" customHeight="1" x14ac:dyDescent="0.25">
      <c r="E96" s="12"/>
      <c r="F96" s="12"/>
    </row>
    <row r="97" spans="5:6" ht="11.25" customHeight="1" x14ac:dyDescent="0.25">
      <c r="E97" s="12"/>
      <c r="F97" s="12"/>
    </row>
    <row r="98" spans="5:6" ht="11.25" customHeight="1" x14ac:dyDescent="0.25">
      <c r="E98" s="12"/>
      <c r="F98" s="12"/>
    </row>
    <row r="99" spans="5:6" ht="11.25" customHeight="1" x14ac:dyDescent="0.25">
      <c r="E99" s="12"/>
      <c r="F99" s="12"/>
    </row>
    <row r="100" spans="5:6" ht="11.25" customHeight="1" x14ac:dyDescent="0.25">
      <c r="E100" s="12"/>
      <c r="F100" s="12"/>
    </row>
    <row r="101" spans="5:6" ht="12" customHeight="1" x14ac:dyDescent="0.25">
      <c r="E101" s="12"/>
      <c r="F101" s="12"/>
    </row>
    <row r="102" spans="5:6" ht="12" customHeight="1" x14ac:dyDescent="0.25">
      <c r="E102" s="12"/>
      <c r="F102" s="12"/>
    </row>
    <row r="103" spans="5:6" ht="12" customHeight="1" x14ac:dyDescent="0.25">
      <c r="E103" s="12"/>
      <c r="F103" s="12"/>
    </row>
    <row r="104" spans="5:6" ht="12" customHeight="1" x14ac:dyDescent="0.25">
      <c r="E104" s="12"/>
      <c r="F104" s="12"/>
    </row>
    <row r="105" spans="5:6" ht="12" customHeight="1" x14ac:dyDescent="0.25">
      <c r="E105" s="12"/>
      <c r="F105" s="12"/>
    </row>
    <row r="106" spans="5:6" ht="12" customHeight="1" x14ac:dyDescent="0.25">
      <c r="E106" s="12"/>
      <c r="F106" s="12"/>
    </row>
    <row r="107" spans="5:6" ht="12" customHeight="1" x14ac:dyDescent="0.25">
      <c r="E107" s="12"/>
      <c r="F107" s="12"/>
    </row>
    <row r="108" spans="5:6" ht="12" customHeight="1" x14ac:dyDescent="0.25">
      <c r="E108" s="12"/>
      <c r="F108" s="12"/>
    </row>
    <row r="109" spans="5:6" ht="12" customHeight="1" x14ac:dyDescent="0.25">
      <c r="E109" s="12"/>
      <c r="F109" s="12"/>
    </row>
    <row r="110" spans="5:6" ht="12" customHeight="1" x14ac:dyDescent="0.25">
      <c r="E110" s="12"/>
      <c r="F110" s="12"/>
    </row>
    <row r="111" spans="5:6" ht="12" customHeight="1" x14ac:dyDescent="0.25">
      <c r="E111" s="12"/>
      <c r="F111" s="12"/>
    </row>
    <row r="112" spans="5:6" ht="12" customHeight="1" x14ac:dyDescent="0.25">
      <c r="E112" s="12"/>
      <c r="F112" s="12"/>
    </row>
    <row r="113" spans="5:6" ht="12" customHeight="1" x14ac:dyDescent="0.25">
      <c r="E113" s="12"/>
      <c r="F113" s="12"/>
    </row>
    <row r="114" spans="5:6" ht="12" customHeight="1" x14ac:dyDescent="0.25">
      <c r="E114" s="12"/>
      <c r="F114" s="12"/>
    </row>
    <row r="115" spans="5:6" ht="12" customHeight="1" x14ac:dyDescent="0.25">
      <c r="E115" s="12"/>
      <c r="F115" s="12"/>
    </row>
    <row r="116" spans="5:6" ht="12" customHeight="1" x14ac:dyDescent="0.25">
      <c r="E116" s="12"/>
      <c r="F116" s="12"/>
    </row>
    <row r="117" spans="5:6" ht="12" customHeight="1" x14ac:dyDescent="0.25">
      <c r="E117" s="12"/>
      <c r="F117" s="12"/>
    </row>
    <row r="118" spans="5:6" ht="12" customHeight="1" x14ac:dyDescent="0.25">
      <c r="E118" s="12"/>
      <c r="F118" s="12"/>
    </row>
    <row r="119" spans="5:6" ht="12" customHeight="1" x14ac:dyDescent="0.25">
      <c r="E119" s="12"/>
      <c r="F119" s="12"/>
    </row>
    <row r="120" spans="5:6" ht="12" customHeight="1" x14ac:dyDescent="0.25">
      <c r="E120" s="12"/>
      <c r="F120" s="12"/>
    </row>
    <row r="121" spans="5:6" ht="12" customHeight="1" x14ac:dyDescent="0.25">
      <c r="E121" s="12"/>
      <c r="F121" s="12"/>
    </row>
    <row r="122" spans="5:6" ht="12" customHeight="1" x14ac:dyDescent="0.25">
      <c r="E122" s="12"/>
      <c r="F122" s="12"/>
    </row>
    <row r="123" spans="5:6" ht="12" customHeight="1" x14ac:dyDescent="0.25">
      <c r="E123" s="12"/>
      <c r="F123" s="12"/>
    </row>
    <row r="124" spans="5:6" ht="12" customHeight="1" x14ac:dyDescent="0.25">
      <c r="E124" s="12"/>
      <c r="F124" s="12"/>
    </row>
    <row r="125" spans="5:6" ht="12" customHeight="1" x14ac:dyDescent="0.25">
      <c r="E125" s="12"/>
      <c r="F125" s="12"/>
    </row>
    <row r="126" spans="5:6" ht="12" customHeight="1" x14ac:dyDescent="0.25">
      <c r="E126" s="12"/>
      <c r="F126" s="12"/>
    </row>
    <row r="127" spans="5:6" ht="12" customHeight="1" x14ac:dyDescent="0.25">
      <c r="E127" s="12"/>
      <c r="F127" s="12"/>
    </row>
    <row r="128" spans="5:6" ht="12" customHeight="1" x14ac:dyDescent="0.25">
      <c r="E128" s="12"/>
      <c r="F128" s="12"/>
    </row>
    <row r="129" spans="5:6" ht="12" customHeight="1" x14ac:dyDescent="0.25">
      <c r="E129" s="12"/>
      <c r="F129" s="12"/>
    </row>
    <row r="130" spans="5:6" ht="12" customHeight="1" x14ac:dyDescent="0.25">
      <c r="E130" s="12"/>
      <c r="F130" s="12"/>
    </row>
    <row r="131" spans="5:6" ht="12" customHeight="1" x14ac:dyDescent="0.25">
      <c r="E131" s="12"/>
      <c r="F131" s="12"/>
    </row>
    <row r="132" spans="5:6" ht="12" customHeight="1" x14ac:dyDescent="0.25">
      <c r="E132" s="12"/>
      <c r="F132" s="12"/>
    </row>
    <row r="133" spans="5:6" ht="12" customHeight="1" x14ac:dyDescent="0.25">
      <c r="E133" s="12"/>
      <c r="F133" s="12"/>
    </row>
    <row r="134" spans="5:6" ht="12" customHeight="1" x14ac:dyDescent="0.25">
      <c r="E134" s="12"/>
      <c r="F134" s="12"/>
    </row>
    <row r="135" spans="5:6" ht="12" customHeight="1" x14ac:dyDescent="0.25">
      <c r="E135" s="12"/>
      <c r="F135" s="12"/>
    </row>
    <row r="136" spans="5:6" ht="12" customHeight="1" x14ac:dyDescent="0.25">
      <c r="E136" s="12"/>
      <c r="F136" s="12"/>
    </row>
    <row r="137" spans="5:6" ht="12" customHeight="1" x14ac:dyDescent="0.25">
      <c r="E137" s="12"/>
      <c r="F137" s="12"/>
    </row>
    <row r="138" spans="5:6" ht="12" customHeight="1" x14ac:dyDescent="0.25">
      <c r="E138" s="12"/>
      <c r="F138" s="12"/>
    </row>
    <row r="139" spans="5:6" ht="12" customHeight="1" x14ac:dyDescent="0.25">
      <c r="E139" s="12"/>
      <c r="F139" s="12"/>
    </row>
    <row r="140" spans="5:6" ht="12" customHeight="1" x14ac:dyDescent="0.25">
      <c r="E140" s="12"/>
      <c r="F140" s="12"/>
    </row>
    <row r="141" spans="5:6" ht="12" customHeight="1" x14ac:dyDescent="0.25">
      <c r="E141" s="12"/>
      <c r="F141" s="1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O83"/>
  <sheetViews>
    <sheetView zoomScale="115" zoomScaleNormal="115" workbookViewId="0">
      <pane xSplit="31485" topLeftCell="J1"/>
      <selection activeCell="D14" sqref="D14"/>
      <selection pane="topRight" activeCell="J33" sqref="J33"/>
    </sheetView>
  </sheetViews>
  <sheetFormatPr defaultColWidth="11.42578125" defaultRowHeight="12.75" x14ac:dyDescent="0.25"/>
  <cols>
    <col min="1" max="1" width="4.5703125" style="1" customWidth="1"/>
    <col min="2" max="2" width="32.7109375" style="1" customWidth="1"/>
    <col min="3" max="3" width="6.85546875" style="1" customWidth="1"/>
    <col min="4" max="4" width="56.140625" style="1" customWidth="1"/>
    <col min="5" max="5" width="6.28515625" style="1" customWidth="1"/>
    <col min="6" max="6" width="109" style="1" customWidth="1"/>
    <col min="7" max="7" width="5" style="1" customWidth="1"/>
    <col min="8" max="8" width="19" style="1" customWidth="1"/>
    <col min="9" max="16384" width="11.42578125" style="1"/>
  </cols>
  <sheetData>
    <row r="1" spans="1:15" ht="12" customHeight="1" x14ac:dyDescent="0.25">
      <c r="B1" s="3" t="s">
        <v>1263</v>
      </c>
      <c r="D1" s="3" t="s">
        <v>1264</v>
      </c>
      <c r="F1" s="3" t="s">
        <v>1265</v>
      </c>
      <c r="G1" s="109" t="s">
        <v>1266</v>
      </c>
      <c r="H1" s="26"/>
      <c r="I1" s="26"/>
      <c r="J1" s="26"/>
      <c r="K1" s="26"/>
      <c r="L1" s="26"/>
      <c r="M1" s="27"/>
      <c r="N1" s="27"/>
      <c r="O1" s="27"/>
    </row>
    <row r="2" spans="1:15" ht="11.25" customHeight="1" x14ac:dyDescent="0.25">
      <c r="A2" s="1" t="s">
        <v>1267</v>
      </c>
      <c r="B2" s="1" t="s">
        <v>1268</v>
      </c>
      <c r="C2" s="1" t="s">
        <v>1269</v>
      </c>
      <c r="D2" s="1" t="s">
        <v>1270</v>
      </c>
      <c r="E2" s="1" t="s">
        <v>1271</v>
      </c>
      <c r="F2" s="15" t="s">
        <v>1272</v>
      </c>
      <c r="G2" s="110">
        <v>1</v>
      </c>
    </row>
    <row r="3" spans="1:15" ht="11.25" customHeight="1" x14ac:dyDescent="0.25">
      <c r="E3" s="1" t="s">
        <v>1273</v>
      </c>
      <c r="F3" s="1" t="s">
        <v>1274</v>
      </c>
      <c r="G3" s="110">
        <v>1</v>
      </c>
    </row>
    <row r="4" spans="1:15" ht="11.25" customHeight="1" x14ac:dyDescent="0.25">
      <c r="E4" s="1" t="s">
        <v>1275</v>
      </c>
      <c r="F4" s="102" t="s">
        <v>1276</v>
      </c>
      <c r="G4" s="110">
        <v>1</v>
      </c>
    </row>
    <row r="5" spans="1:15" ht="11.25" customHeight="1" x14ac:dyDescent="0.25">
      <c r="E5" s="1" t="s">
        <v>1277</v>
      </c>
      <c r="F5" s="7" t="s">
        <v>1278</v>
      </c>
      <c r="G5" s="110">
        <v>1</v>
      </c>
    </row>
    <row r="6" spans="1:15" ht="11.25" customHeight="1" x14ac:dyDescent="0.25">
      <c r="B6" s="2"/>
      <c r="C6" s="2"/>
      <c r="D6" s="2"/>
      <c r="E6" s="2"/>
      <c r="F6" s="2"/>
      <c r="G6" s="110"/>
    </row>
    <row r="7" spans="1:15" ht="11.25" customHeight="1" x14ac:dyDescent="0.25">
      <c r="C7" s="1" t="s">
        <v>1279</v>
      </c>
      <c r="D7" s="17" t="s">
        <v>1280</v>
      </c>
      <c r="E7" s="2" t="s">
        <v>1281</v>
      </c>
      <c r="F7" s="2" t="s">
        <v>1282</v>
      </c>
      <c r="G7" s="110">
        <v>1</v>
      </c>
    </row>
    <row r="8" spans="1:15" ht="11.25" customHeight="1" x14ac:dyDescent="0.25">
      <c r="D8" s="2"/>
      <c r="E8" s="2" t="s">
        <v>1283</v>
      </c>
      <c r="F8" s="2" t="s">
        <v>1284</v>
      </c>
      <c r="G8" s="110">
        <v>1</v>
      </c>
    </row>
    <row r="9" spans="1:15" ht="11.25" customHeight="1" x14ac:dyDescent="0.25">
      <c r="D9" s="2"/>
      <c r="E9" s="2" t="s">
        <v>1285</v>
      </c>
      <c r="F9" s="2" t="s">
        <v>1286</v>
      </c>
      <c r="G9" s="110">
        <v>1</v>
      </c>
    </row>
    <row r="10" spans="1:15" ht="11.25" customHeight="1" x14ac:dyDescent="0.25">
      <c r="D10" s="2"/>
      <c r="E10" s="2" t="s">
        <v>1287</v>
      </c>
      <c r="F10" s="2" t="s">
        <v>1288</v>
      </c>
      <c r="G10" s="110">
        <v>1</v>
      </c>
    </row>
    <row r="11" spans="1:15" ht="11.25" customHeight="1" x14ac:dyDescent="0.25">
      <c r="G11" s="110"/>
    </row>
    <row r="12" spans="1:15" ht="11.25" customHeight="1" x14ac:dyDescent="0.25">
      <c r="A12" s="1" t="s">
        <v>1289</v>
      </c>
      <c r="B12" s="2" t="s">
        <v>1290</v>
      </c>
      <c r="C12" s="2" t="s">
        <v>1291</v>
      </c>
      <c r="D12" s="1" t="s">
        <v>1292</v>
      </c>
      <c r="E12" s="1" t="s">
        <v>1293</v>
      </c>
      <c r="F12" s="1" t="s">
        <v>1294</v>
      </c>
      <c r="G12" s="110">
        <v>1</v>
      </c>
    </row>
    <row r="13" spans="1:15" ht="11.25" customHeight="1" x14ac:dyDescent="0.25">
      <c r="B13" s="2"/>
      <c r="E13" s="1" t="s">
        <v>1295</v>
      </c>
      <c r="F13" s="1" t="s">
        <v>1296</v>
      </c>
      <c r="G13" s="110">
        <v>1</v>
      </c>
    </row>
    <row r="14" spans="1:15" ht="11.25" customHeight="1" x14ac:dyDescent="0.25">
      <c r="E14" s="1" t="s">
        <v>1297</v>
      </c>
      <c r="F14" s="2" t="s">
        <v>1298</v>
      </c>
      <c r="G14" s="110">
        <v>1</v>
      </c>
    </row>
    <row r="15" spans="1:15" ht="11.25" customHeight="1" x14ac:dyDescent="0.25">
      <c r="E15" s="1" t="s">
        <v>1299</v>
      </c>
      <c r="F15" s="2" t="s">
        <v>1300</v>
      </c>
      <c r="G15" s="110">
        <v>1</v>
      </c>
    </row>
    <row r="16" spans="1:15" ht="11.25" customHeight="1" x14ac:dyDescent="0.25">
      <c r="D16" s="2"/>
      <c r="E16" s="1" t="s">
        <v>1301</v>
      </c>
      <c r="F16" s="2" t="s">
        <v>1302</v>
      </c>
      <c r="G16" s="110">
        <v>1</v>
      </c>
    </row>
    <row r="17" spans="1:7" ht="11.25" customHeight="1" x14ac:dyDescent="0.25">
      <c r="D17" s="2"/>
      <c r="E17" s="1" t="s">
        <v>1303</v>
      </c>
      <c r="F17" s="2" t="s">
        <v>1304</v>
      </c>
      <c r="G17" s="110">
        <v>1</v>
      </c>
    </row>
    <row r="18" spans="1:7" ht="11.25" customHeight="1" x14ac:dyDescent="0.25">
      <c r="E18" s="1" t="s">
        <v>1305</v>
      </c>
      <c r="F18" s="7" t="s">
        <v>1306</v>
      </c>
      <c r="G18" s="110">
        <v>1</v>
      </c>
    </row>
    <row r="19" spans="1:7" ht="11.25" customHeight="1" x14ac:dyDescent="0.25">
      <c r="E19" s="1" t="s">
        <v>1307</v>
      </c>
      <c r="F19" s="7" t="s">
        <v>1308</v>
      </c>
      <c r="G19" s="110">
        <v>1</v>
      </c>
    </row>
    <row r="20" spans="1:7" ht="11.25" customHeight="1" x14ac:dyDescent="0.25">
      <c r="G20" s="110"/>
    </row>
    <row r="21" spans="1:7" ht="11.25" customHeight="1" x14ac:dyDescent="0.25">
      <c r="A21" s="1" t="s">
        <v>1309</v>
      </c>
      <c r="B21" s="1" t="s">
        <v>1310</v>
      </c>
      <c r="C21" s="1" t="s">
        <v>1311</v>
      </c>
      <c r="D21" s="1" t="s">
        <v>1312</v>
      </c>
      <c r="E21" s="2" t="s">
        <v>1313</v>
      </c>
      <c r="F21" s="1" t="s">
        <v>1314</v>
      </c>
      <c r="G21" s="110">
        <v>1</v>
      </c>
    </row>
    <row r="22" spans="1:7" ht="11.25" customHeight="1" x14ac:dyDescent="0.25">
      <c r="D22" s="15"/>
      <c r="E22" s="2" t="s">
        <v>1315</v>
      </c>
      <c r="F22" s="7" t="s">
        <v>1316</v>
      </c>
      <c r="G22" s="110">
        <v>1</v>
      </c>
    </row>
    <row r="23" spans="1:7" ht="11.25" customHeight="1" x14ac:dyDescent="0.25">
      <c r="C23" s="2"/>
      <c r="D23" s="2"/>
      <c r="E23" s="2" t="s">
        <v>1317</v>
      </c>
      <c r="F23" s="2" t="s">
        <v>1318</v>
      </c>
      <c r="G23" s="110">
        <v>1</v>
      </c>
    </row>
    <row r="24" spans="1:7" ht="11.25" customHeight="1" x14ac:dyDescent="0.25">
      <c r="B24" s="3"/>
      <c r="C24" s="2"/>
      <c r="D24" s="2"/>
      <c r="E24" s="2"/>
      <c r="F24" s="2"/>
      <c r="G24" s="110"/>
    </row>
    <row r="25" spans="1:7" ht="11.25" customHeight="1" x14ac:dyDescent="0.25">
      <c r="A25" s="1" t="s">
        <v>1319</v>
      </c>
      <c r="B25" s="2" t="s">
        <v>1320</v>
      </c>
      <c r="C25" s="1" t="s">
        <v>1321</v>
      </c>
      <c r="D25" s="1" t="s">
        <v>1322</v>
      </c>
      <c r="E25" s="1" t="s">
        <v>1323</v>
      </c>
      <c r="F25" s="1" t="s">
        <v>1324</v>
      </c>
      <c r="G25" s="110">
        <v>1</v>
      </c>
    </row>
    <row r="26" spans="1:7" ht="11.25" customHeight="1" x14ac:dyDescent="0.25">
      <c r="D26" s="15"/>
      <c r="E26" s="1" t="s">
        <v>1325</v>
      </c>
      <c r="F26" s="1" t="s">
        <v>1326</v>
      </c>
      <c r="G26" s="110">
        <v>1</v>
      </c>
    </row>
    <row r="27" spans="1:7" ht="11.25" customHeight="1" x14ac:dyDescent="0.25">
      <c r="E27" s="1" t="s">
        <v>1327</v>
      </c>
      <c r="F27" s="2" t="s">
        <v>1328</v>
      </c>
      <c r="G27" s="110">
        <v>1</v>
      </c>
    </row>
    <row r="28" spans="1:7" ht="11.25" customHeight="1" x14ac:dyDescent="0.25">
      <c r="E28" s="1" t="s">
        <v>1329</v>
      </c>
      <c r="F28" s="1" t="s">
        <v>1330</v>
      </c>
      <c r="G28" s="110">
        <v>1</v>
      </c>
    </row>
    <row r="29" spans="1:7" ht="11.25" customHeight="1" x14ac:dyDescent="0.25">
      <c r="G29" s="110"/>
    </row>
    <row r="30" spans="1:7" ht="11.25" customHeight="1" x14ac:dyDescent="0.25">
      <c r="C30" s="1" t="s">
        <v>1331</v>
      </c>
      <c r="D30" s="1" t="s">
        <v>1332</v>
      </c>
      <c r="E30" s="1" t="s">
        <v>1333</v>
      </c>
      <c r="F30" s="1" t="s">
        <v>1334</v>
      </c>
      <c r="G30" s="110">
        <v>1</v>
      </c>
    </row>
    <row r="31" spans="1:7" ht="11.25" customHeight="1" x14ac:dyDescent="0.25">
      <c r="E31" s="1" t="s">
        <v>1335</v>
      </c>
      <c r="F31" s="1" t="s">
        <v>1336</v>
      </c>
      <c r="G31" s="110">
        <v>1</v>
      </c>
    </row>
    <row r="32" spans="1:7" ht="11.25" customHeight="1" x14ac:dyDescent="0.25">
      <c r="E32" s="1" t="s">
        <v>1337</v>
      </c>
      <c r="F32" s="1" t="s">
        <v>1338</v>
      </c>
      <c r="G32" s="110">
        <v>1</v>
      </c>
    </row>
    <row r="33" spans="1:7" ht="11.25" customHeight="1" x14ac:dyDescent="0.25">
      <c r="G33" s="110"/>
    </row>
    <row r="34" spans="1:7" ht="11.25" customHeight="1" x14ac:dyDescent="0.25">
      <c r="A34" s="1" t="s">
        <v>1339</v>
      </c>
      <c r="B34" s="2" t="s">
        <v>1340</v>
      </c>
      <c r="C34" s="1" t="s">
        <v>1341</v>
      </c>
      <c r="D34" s="1" t="s">
        <v>1342</v>
      </c>
      <c r="E34" s="2" t="s">
        <v>1343</v>
      </c>
      <c r="F34" s="7" t="s">
        <v>1344</v>
      </c>
      <c r="G34" s="110">
        <v>1</v>
      </c>
    </row>
    <row r="35" spans="1:7" ht="11.25" customHeight="1" x14ac:dyDescent="0.25">
      <c r="B35" s="2"/>
      <c r="E35" s="2" t="s">
        <v>1345</v>
      </c>
      <c r="F35" s="7" t="s">
        <v>1346</v>
      </c>
      <c r="G35" s="110">
        <v>1</v>
      </c>
    </row>
    <row r="36" spans="1:7" ht="11.25" customHeight="1" x14ac:dyDescent="0.25">
      <c r="B36" s="2"/>
      <c r="E36" s="2" t="s">
        <v>1347</v>
      </c>
      <c r="F36" s="15" t="s">
        <v>1348</v>
      </c>
      <c r="G36" s="110">
        <v>1</v>
      </c>
    </row>
    <row r="37" spans="1:7" ht="11.25" customHeight="1" x14ac:dyDescent="0.25">
      <c r="B37" s="2"/>
      <c r="E37" s="2" t="s">
        <v>1349</v>
      </c>
      <c r="F37" s="7" t="s">
        <v>1350</v>
      </c>
      <c r="G37" s="110">
        <v>1</v>
      </c>
    </row>
    <row r="38" spans="1:7" ht="11.25" customHeight="1" x14ac:dyDescent="0.25">
      <c r="B38" s="2"/>
      <c r="E38" s="2"/>
      <c r="F38" s="2"/>
      <c r="G38" s="110"/>
    </row>
    <row r="39" spans="1:7" ht="11.25" customHeight="1" x14ac:dyDescent="0.25">
      <c r="B39" s="2"/>
      <c r="C39" s="1" t="s">
        <v>1351</v>
      </c>
      <c r="D39" s="2" t="s">
        <v>1352</v>
      </c>
      <c r="E39" s="2" t="s">
        <v>1353</v>
      </c>
      <c r="F39" s="2" t="s">
        <v>1354</v>
      </c>
      <c r="G39" s="110">
        <v>1</v>
      </c>
    </row>
    <row r="40" spans="1:7" ht="11.25" customHeight="1" x14ac:dyDescent="0.25">
      <c r="D40" s="2"/>
      <c r="E40" s="2" t="s">
        <v>1355</v>
      </c>
      <c r="F40" s="17" t="s">
        <v>1356</v>
      </c>
      <c r="G40" s="110">
        <v>1</v>
      </c>
    </row>
    <row r="41" spans="1:7" ht="11.25" customHeight="1" x14ac:dyDescent="0.25">
      <c r="E41" s="2" t="s">
        <v>1357</v>
      </c>
      <c r="F41" s="17" t="s">
        <v>1358</v>
      </c>
      <c r="G41" s="110">
        <v>1</v>
      </c>
    </row>
    <row r="42" spans="1:7" ht="11.25" customHeight="1" x14ac:dyDescent="0.25">
      <c r="D42" s="2"/>
      <c r="E42" s="2" t="s">
        <v>1359</v>
      </c>
      <c r="F42" s="17" t="s">
        <v>1360</v>
      </c>
      <c r="G42" s="110">
        <v>1</v>
      </c>
    </row>
    <row r="43" spans="1:7" ht="11.25" customHeight="1" x14ac:dyDescent="0.25">
      <c r="E43" s="2"/>
      <c r="F43" s="17"/>
      <c r="G43" s="110"/>
    </row>
    <row r="44" spans="1:7" ht="11.25" customHeight="1" x14ac:dyDescent="0.25">
      <c r="C44" s="1" t="s">
        <v>1361</v>
      </c>
      <c r="D44" s="1" t="s">
        <v>1362</v>
      </c>
      <c r="E44" s="2" t="s">
        <v>1363</v>
      </c>
      <c r="F44" s="15" t="s">
        <v>1364</v>
      </c>
      <c r="G44" s="110">
        <v>1</v>
      </c>
    </row>
    <row r="45" spans="1:7" ht="11.25" customHeight="1" x14ac:dyDescent="0.25">
      <c r="B45" s="3"/>
      <c r="E45" s="2" t="s">
        <v>1365</v>
      </c>
      <c r="F45" s="17" t="s">
        <v>1366</v>
      </c>
      <c r="G45" s="110">
        <v>1</v>
      </c>
    </row>
    <row r="46" spans="1:7" ht="11.25" customHeight="1" x14ac:dyDescent="0.25">
      <c r="B46" s="3"/>
      <c r="E46" s="2" t="s">
        <v>1367</v>
      </c>
      <c r="F46" s="17" t="s">
        <v>1368</v>
      </c>
      <c r="G46" s="110">
        <v>1</v>
      </c>
    </row>
    <row r="47" spans="1:7" ht="10.5" customHeight="1" x14ac:dyDescent="0.25">
      <c r="B47" s="3"/>
      <c r="E47" s="2" t="s">
        <v>1369</v>
      </c>
      <c r="F47" s="17" t="s">
        <v>1370</v>
      </c>
      <c r="G47" s="110">
        <v>1</v>
      </c>
    </row>
    <row r="48" spans="1:7" ht="11.25" customHeight="1" x14ac:dyDescent="0.25">
      <c r="B48" s="3"/>
      <c r="E48" s="2"/>
      <c r="F48" s="15"/>
      <c r="G48" s="110"/>
    </row>
    <row r="49" spans="1:7" ht="11.25" customHeight="1" x14ac:dyDescent="0.25">
      <c r="C49" s="1" t="s">
        <v>1371</v>
      </c>
      <c r="D49" s="1" t="s">
        <v>1372</v>
      </c>
      <c r="E49" s="1" t="s">
        <v>1373</v>
      </c>
      <c r="F49" s="15" t="s">
        <v>1374</v>
      </c>
      <c r="G49" s="110">
        <v>1</v>
      </c>
    </row>
    <row r="50" spans="1:7" ht="11.25" customHeight="1" x14ac:dyDescent="0.25">
      <c r="E50" s="1" t="s">
        <v>1375</v>
      </c>
      <c r="F50" s="15" t="s">
        <v>1376</v>
      </c>
      <c r="G50" s="110">
        <v>1</v>
      </c>
    </row>
    <row r="51" spans="1:7" ht="11.25" customHeight="1" x14ac:dyDescent="0.25">
      <c r="E51" s="1" t="s">
        <v>1377</v>
      </c>
      <c r="F51" s="17" t="s">
        <v>1378</v>
      </c>
      <c r="G51" s="110">
        <v>1</v>
      </c>
    </row>
    <row r="52" spans="1:7" ht="11.25" customHeight="1" x14ac:dyDescent="0.25">
      <c r="F52" s="15"/>
      <c r="G52" s="110"/>
    </row>
    <row r="53" spans="1:7" ht="11.25" customHeight="1" x14ac:dyDescent="0.25">
      <c r="C53" s="2" t="s">
        <v>1379</v>
      </c>
      <c r="D53" s="7" t="s">
        <v>1380</v>
      </c>
      <c r="E53" s="2" t="s">
        <v>1381</v>
      </c>
      <c r="F53" s="15" t="s">
        <v>1382</v>
      </c>
      <c r="G53" s="110">
        <v>1</v>
      </c>
    </row>
    <row r="54" spans="1:7" ht="11.25" customHeight="1" x14ac:dyDescent="0.25">
      <c r="E54" s="2" t="s">
        <v>1383</v>
      </c>
      <c r="F54" s="15" t="s">
        <v>1384</v>
      </c>
      <c r="G54" s="110">
        <v>1</v>
      </c>
    </row>
    <row r="55" spans="1:7" ht="11.25" customHeight="1" x14ac:dyDescent="0.25">
      <c r="E55" s="2" t="s">
        <v>1385</v>
      </c>
      <c r="F55" s="7" t="s">
        <v>1386</v>
      </c>
      <c r="G55" s="110">
        <v>1</v>
      </c>
    </row>
    <row r="56" spans="1:7" ht="11.25" customHeight="1" x14ac:dyDescent="0.25">
      <c r="E56" s="2"/>
      <c r="F56" s="15"/>
      <c r="G56" s="110"/>
    </row>
    <row r="57" spans="1:7" ht="11.25" customHeight="1" x14ac:dyDescent="0.25">
      <c r="C57" s="1" t="s">
        <v>1387</v>
      </c>
      <c r="D57" s="1" t="s">
        <v>1388</v>
      </c>
      <c r="E57" s="2" t="s">
        <v>1389</v>
      </c>
      <c r="F57" s="17" t="s">
        <v>1390</v>
      </c>
      <c r="G57" s="110">
        <v>1</v>
      </c>
    </row>
    <row r="58" spans="1:7" ht="11.25" customHeight="1" x14ac:dyDescent="0.25">
      <c r="E58" s="2" t="s">
        <v>1391</v>
      </c>
      <c r="F58" s="17" t="s">
        <v>1392</v>
      </c>
      <c r="G58" s="110">
        <v>1</v>
      </c>
    </row>
    <row r="59" spans="1:7" ht="11.25" customHeight="1" x14ac:dyDescent="0.25">
      <c r="D59" s="2"/>
      <c r="E59" s="2" t="s">
        <v>1393</v>
      </c>
      <c r="F59" s="15" t="s">
        <v>1394</v>
      </c>
      <c r="G59" s="110">
        <v>1</v>
      </c>
    </row>
    <row r="60" spans="1:7" ht="11.25" customHeight="1" x14ac:dyDescent="0.25">
      <c r="D60" s="2"/>
      <c r="E60" s="2" t="s">
        <v>1395</v>
      </c>
      <c r="F60" s="17" t="s">
        <v>1396</v>
      </c>
      <c r="G60" s="110">
        <v>1</v>
      </c>
    </row>
    <row r="61" spans="1:7" ht="11.25" customHeight="1" x14ac:dyDescent="0.25">
      <c r="G61" s="110"/>
    </row>
    <row r="62" spans="1:7" ht="11.25" customHeight="1" x14ac:dyDescent="0.25">
      <c r="A62" s="1" t="s">
        <v>1397</v>
      </c>
      <c r="B62" s="1" t="s">
        <v>1398</v>
      </c>
      <c r="C62" s="2" t="s">
        <v>1399</v>
      </c>
      <c r="D62" s="7" t="s">
        <v>1400</v>
      </c>
      <c r="E62" s="2" t="s">
        <v>1401</v>
      </c>
      <c r="F62" s="7" t="s">
        <v>1402</v>
      </c>
      <c r="G62" s="110">
        <v>1</v>
      </c>
    </row>
    <row r="63" spans="1:7" ht="11.25" customHeight="1" x14ac:dyDescent="0.25">
      <c r="E63" s="2" t="s">
        <v>1403</v>
      </c>
      <c r="F63" s="17" t="s">
        <v>1404</v>
      </c>
      <c r="G63" s="110">
        <v>1</v>
      </c>
    </row>
    <row r="64" spans="1:7" ht="11.25" customHeight="1" x14ac:dyDescent="0.25">
      <c r="F64" s="15"/>
      <c r="G64" s="110"/>
    </row>
    <row r="65" spans="2:7" ht="11.25" customHeight="1" x14ac:dyDescent="0.25">
      <c r="C65" s="1" t="s">
        <v>1405</v>
      </c>
      <c r="D65" s="1" t="s">
        <v>1406</v>
      </c>
      <c r="E65" s="1" t="s">
        <v>1407</v>
      </c>
      <c r="F65" s="15" t="s">
        <v>1408</v>
      </c>
      <c r="G65" s="110">
        <v>1</v>
      </c>
    </row>
    <row r="66" spans="2:7" ht="11.25" customHeight="1" x14ac:dyDescent="0.25">
      <c r="E66" s="1" t="s">
        <v>1409</v>
      </c>
      <c r="F66" s="15" t="s">
        <v>1410</v>
      </c>
      <c r="G66" s="110">
        <v>1</v>
      </c>
    </row>
    <row r="67" spans="2:7" ht="11.25" customHeight="1" x14ac:dyDescent="0.25">
      <c r="E67" s="1" t="s">
        <v>1411</v>
      </c>
      <c r="F67" s="15" t="s">
        <v>1412</v>
      </c>
      <c r="G67" s="110">
        <v>1</v>
      </c>
    </row>
    <row r="68" spans="2:7" ht="11.25" customHeight="1" x14ac:dyDescent="0.25">
      <c r="E68" s="1" t="s">
        <v>1413</v>
      </c>
      <c r="F68" s="15" t="s">
        <v>1414</v>
      </c>
      <c r="G68" s="110">
        <v>1</v>
      </c>
    </row>
    <row r="69" spans="2:7" ht="11.25" customHeight="1" x14ac:dyDescent="0.25">
      <c r="F69" s="15"/>
      <c r="G69" s="110"/>
    </row>
    <row r="70" spans="2:7" ht="11.25" customHeight="1" x14ac:dyDescent="0.25">
      <c r="C70" s="1" t="s">
        <v>1415</v>
      </c>
      <c r="D70" s="1" t="s">
        <v>1416</v>
      </c>
      <c r="E70" s="2" t="s">
        <v>1417</v>
      </c>
      <c r="F70" s="7" t="s">
        <v>1418</v>
      </c>
      <c r="G70" s="110">
        <v>1</v>
      </c>
    </row>
    <row r="71" spans="2:7" ht="11.25" customHeight="1" x14ac:dyDescent="0.25">
      <c r="E71" s="2" t="s">
        <v>1419</v>
      </c>
      <c r="F71" s="7" t="s">
        <v>1420</v>
      </c>
      <c r="G71" s="110">
        <v>1</v>
      </c>
    </row>
    <row r="72" spans="2:7" ht="11.25" customHeight="1" x14ac:dyDescent="0.25">
      <c r="E72" s="2" t="s">
        <v>1421</v>
      </c>
      <c r="F72" s="7" t="s">
        <v>1422</v>
      </c>
      <c r="G72" s="110">
        <v>1</v>
      </c>
    </row>
    <row r="73" spans="2:7" ht="11.25" customHeight="1" x14ac:dyDescent="0.25">
      <c r="E73" s="2" t="s">
        <v>1423</v>
      </c>
      <c r="F73" s="7" t="s">
        <v>1424</v>
      </c>
      <c r="G73" s="110">
        <v>1</v>
      </c>
    </row>
    <row r="74" spans="2:7" ht="11.25" customHeight="1" x14ac:dyDescent="0.25">
      <c r="E74" s="2" t="s">
        <v>1425</v>
      </c>
      <c r="F74" s="7" t="s">
        <v>1426</v>
      </c>
      <c r="G74" s="110">
        <v>1</v>
      </c>
    </row>
    <row r="75" spans="2:7" ht="11.25" customHeight="1" x14ac:dyDescent="0.25">
      <c r="B75" s="2"/>
      <c r="C75" s="2"/>
      <c r="D75" s="2"/>
      <c r="E75" s="2" t="s">
        <v>1427</v>
      </c>
      <c r="F75" s="7" t="s">
        <v>1428</v>
      </c>
      <c r="G75" s="110">
        <v>1</v>
      </c>
    </row>
    <row r="76" spans="2:7" ht="11.25" customHeight="1" x14ac:dyDescent="0.25">
      <c r="C76" s="2"/>
      <c r="F76" s="15"/>
      <c r="G76" s="110"/>
    </row>
    <row r="77" spans="2:7" ht="11.25" customHeight="1" x14ac:dyDescent="0.25">
      <c r="C77" s="1" t="s">
        <v>1429</v>
      </c>
      <c r="D77" s="1" t="s">
        <v>1430</v>
      </c>
      <c r="E77" s="1" t="s">
        <v>1431</v>
      </c>
      <c r="F77" s="1" t="s">
        <v>1432</v>
      </c>
      <c r="G77" s="110">
        <v>1</v>
      </c>
    </row>
    <row r="78" spans="2:7" ht="11.25" customHeight="1" x14ac:dyDescent="0.25">
      <c r="E78" s="1" t="s">
        <v>1433</v>
      </c>
      <c r="F78" s="1" t="s">
        <v>1434</v>
      </c>
      <c r="G78" s="110">
        <v>1</v>
      </c>
    </row>
    <row r="79" spans="2:7" ht="11.25" customHeight="1" x14ac:dyDescent="0.25">
      <c r="F79" s="15"/>
    </row>
    <row r="80" spans="2:7" ht="11.25" customHeight="1" x14ac:dyDescent="0.25">
      <c r="D80" s="15"/>
    </row>
    <row r="81" ht="11.25" customHeight="1" x14ac:dyDescent="0.25"/>
    <row r="82" ht="11.25" customHeight="1" x14ac:dyDescent="0.25"/>
    <row r="83" ht="11.25" customHeight="1" x14ac:dyDescent="0.25"/>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M64"/>
  <sheetViews>
    <sheetView workbookViewId="0">
      <selection activeCell="D22" sqref="D22"/>
    </sheetView>
  </sheetViews>
  <sheetFormatPr defaultColWidth="11.42578125" defaultRowHeight="15" x14ac:dyDescent="0.25"/>
  <cols>
    <col min="1" max="1" width="4.85546875" style="4" customWidth="1"/>
    <col min="2" max="2" width="40" style="4" customWidth="1"/>
    <col min="3" max="3" width="5.5703125" style="4" customWidth="1"/>
    <col min="4" max="4" width="43.5703125" style="4" customWidth="1"/>
    <col min="5" max="5" width="4.7109375" style="1" customWidth="1"/>
    <col min="6" max="6" width="114.7109375" style="1" customWidth="1"/>
    <col min="7" max="7" width="3.85546875" style="1" customWidth="1"/>
    <col min="8" max="8" width="18.7109375" style="1" customWidth="1"/>
    <col min="9" max="16384" width="11.42578125" style="4"/>
  </cols>
  <sheetData>
    <row r="1" spans="1:13" ht="12" customHeight="1" x14ac:dyDescent="0.25">
      <c r="B1" s="3" t="s">
        <v>1435</v>
      </c>
      <c r="D1" s="3" t="s">
        <v>1436</v>
      </c>
      <c r="E1" s="3" t="s">
        <v>1437</v>
      </c>
      <c r="G1" s="109" t="s">
        <v>1438</v>
      </c>
      <c r="H1" s="26"/>
      <c r="I1" s="26"/>
      <c r="J1" s="26"/>
      <c r="K1" s="26"/>
      <c r="L1" s="26"/>
      <c r="M1" s="28"/>
    </row>
    <row r="2" spans="1:13" ht="12.75" customHeight="1" x14ac:dyDescent="0.25">
      <c r="A2" s="1" t="s">
        <v>1439</v>
      </c>
      <c r="B2" s="1" t="s">
        <v>1440</v>
      </c>
      <c r="C2" s="2" t="s">
        <v>1441</v>
      </c>
      <c r="D2" s="1" t="s">
        <v>1442</v>
      </c>
      <c r="E2" s="1" t="s">
        <v>1443</v>
      </c>
      <c r="F2" s="1" t="s">
        <v>1444</v>
      </c>
      <c r="G2" s="110">
        <v>1</v>
      </c>
    </row>
    <row r="3" spans="1:13" ht="12.75" customHeight="1" x14ac:dyDescent="0.25">
      <c r="D3" s="108"/>
      <c r="E3" s="1" t="s">
        <v>1445</v>
      </c>
      <c r="F3" s="1" t="s">
        <v>1446</v>
      </c>
      <c r="G3" s="110">
        <v>1</v>
      </c>
    </row>
    <row r="4" spans="1:13" ht="12.75" customHeight="1" x14ac:dyDescent="0.25">
      <c r="B4" s="1"/>
      <c r="D4" s="108"/>
      <c r="E4" s="1" t="s">
        <v>1447</v>
      </c>
      <c r="F4" s="1" t="s">
        <v>1448</v>
      </c>
      <c r="G4" s="110">
        <v>1</v>
      </c>
    </row>
    <row r="5" spans="1:13" ht="12.75" customHeight="1" x14ac:dyDescent="0.25">
      <c r="B5" s="1"/>
      <c r="G5" s="110"/>
    </row>
    <row r="6" spans="1:13" ht="12.75" customHeight="1" x14ac:dyDescent="0.25">
      <c r="B6" s="1"/>
      <c r="C6" s="1" t="s">
        <v>1449</v>
      </c>
      <c r="D6" s="1" t="s">
        <v>1450</v>
      </c>
      <c r="E6" s="1" t="s">
        <v>1451</v>
      </c>
      <c r="F6" s="1" t="s">
        <v>1452</v>
      </c>
      <c r="G6" s="110">
        <v>1</v>
      </c>
    </row>
    <row r="7" spans="1:13" ht="12.75" customHeight="1" x14ac:dyDescent="0.25">
      <c r="B7" s="1"/>
      <c r="D7" s="108"/>
      <c r="E7" s="1" t="s">
        <v>1453</v>
      </c>
      <c r="F7" s="1" t="s">
        <v>1454</v>
      </c>
      <c r="G7" s="110">
        <v>1</v>
      </c>
    </row>
    <row r="8" spans="1:13" ht="12.75" customHeight="1" x14ac:dyDescent="0.25">
      <c r="E8" s="1" t="s">
        <v>1455</v>
      </c>
      <c r="F8" s="1" t="s">
        <v>1456</v>
      </c>
      <c r="G8" s="110">
        <v>1</v>
      </c>
    </row>
    <row r="9" spans="1:13" ht="12.75" customHeight="1" x14ac:dyDescent="0.25">
      <c r="A9" s="1"/>
      <c r="D9" s="1"/>
      <c r="E9" s="1" t="s">
        <v>1457</v>
      </c>
      <c r="F9" s="1" t="s">
        <v>1458</v>
      </c>
      <c r="G9" s="110">
        <v>1</v>
      </c>
    </row>
    <row r="10" spans="1:13" ht="12.75" customHeight="1" x14ac:dyDescent="0.25">
      <c r="D10" s="1"/>
      <c r="G10" s="110"/>
    </row>
    <row r="11" spans="1:13" ht="12.75" customHeight="1" x14ac:dyDescent="0.25">
      <c r="C11" s="1" t="s">
        <v>1459</v>
      </c>
      <c r="D11" s="1" t="s">
        <v>1460</v>
      </c>
      <c r="E11" s="1" t="s">
        <v>1461</v>
      </c>
      <c r="F11" s="1" t="s">
        <v>1462</v>
      </c>
      <c r="G11" s="110">
        <v>1</v>
      </c>
    </row>
    <row r="12" spans="1:13" ht="12.75" customHeight="1" x14ac:dyDescent="0.25">
      <c r="E12" s="1" t="s">
        <v>1463</v>
      </c>
      <c r="F12" s="1" t="s">
        <v>1464</v>
      </c>
      <c r="G12" s="110">
        <v>1</v>
      </c>
    </row>
    <row r="13" spans="1:13" ht="12.75" customHeight="1" x14ac:dyDescent="0.25">
      <c r="C13" s="1"/>
      <c r="D13" s="1"/>
      <c r="E13" s="4"/>
      <c r="F13" s="4"/>
      <c r="G13" s="110"/>
    </row>
    <row r="14" spans="1:13" ht="12.75" customHeight="1" x14ac:dyDescent="0.25">
      <c r="A14" s="1" t="s">
        <v>1465</v>
      </c>
      <c r="B14" s="1" t="s">
        <v>1466</v>
      </c>
      <c r="C14" s="1" t="s">
        <v>1467</v>
      </c>
      <c r="D14" s="1" t="s">
        <v>1468</v>
      </c>
      <c r="E14" s="1" t="s">
        <v>1469</v>
      </c>
      <c r="F14" s="1" t="s">
        <v>1470</v>
      </c>
      <c r="G14" s="110">
        <v>1</v>
      </c>
    </row>
    <row r="15" spans="1:13" ht="12.75" customHeight="1" x14ac:dyDescent="0.25">
      <c r="A15" s="1"/>
      <c r="B15" s="1"/>
      <c r="C15" s="1"/>
      <c r="D15" s="1"/>
      <c r="E15" s="1" t="s">
        <v>1471</v>
      </c>
      <c r="F15" s="1" t="s">
        <v>1472</v>
      </c>
      <c r="G15" s="110">
        <v>1</v>
      </c>
    </row>
    <row r="16" spans="1:13" ht="12.75" customHeight="1" x14ac:dyDescent="0.25">
      <c r="A16" s="1"/>
      <c r="B16" s="1"/>
      <c r="C16" s="1"/>
      <c r="D16" s="1"/>
      <c r="E16" s="1" t="s">
        <v>1473</v>
      </c>
      <c r="F16" s="1" t="s">
        <v>1474</v>
      </c>
      <c r="G16" s="110">
        <v>1</v>
      </c>
    </row>
    <row r="17" spans="1:7" ht="12.75" customHeight="1" x14ac:dyDescent="0.25">
      <c r="A17" s="1"/>
      <c r="B17" s="1"/>
      <c r="C17" s="1"/>
      <c r="D17" s="1"/>
      <c r="E17" s="1" t="s">
        <v>1475</v>
      </c>
      <c r="F17" s="1" t="s">
        <v>1476</v>
      </c>
      <c r="G17" s="110">
        <v>1</v>
      </c>
    </row>
    <row r="20" spans="1:7" x14ac:dyDescent="0.25">
      <c r="C20" s="1"/>
      <c r="D20" s="1"/>
    </row>
    <row r="27" spans="1:7" x14ac:dyDescent="0.25">
      <c r="C27" s="1"/>
      <c r="D27" s="1"/>
    </row>
    <row r="35" spans="3:4" x14ac:dyDescent="0.25">
      <c r="C35" s="1"/>
      <c r="D35" s="1"/>
    </row>
    <row r="48" spans="3:4" x14ac:dyDescent="0.25">
      <c r="D48" s="1"/>
    </row>
    <row r="58" spans="4:4" x14ac:dyDescent="0.25">
      <c r="D58" s="1"/>
    </row>
    <row r="64" spans="4:4" x14ac:dyDescent="0.25">
      <c r="D64" s="1"/>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3" tint="-0.24988555558946501"/>
  </sheetPr>
  <dimension ref="B1:E18"/>
  <sheetViews>
    <sheetView showGridLines="0" showRowColHeaders="0" tabSelected="1" zoomScale="70" zoomScaleNormal="70" workbookViewId="0">
      <selection activeCell="B8" sqref="B8:C8"/>
    </sheetView>
  </sheetViews>
  <sheetFormatPr defaultColWidth="11.42578125" defaultRowHeight="15" x14ac:dyDescent="0.25"/>
  <cols>
    <col min="1" max="1" width="4.140625" style="22" customWidth="1"/>
    <col min="2" max="2" width="11.42578125" style="22" customWidth="1"/>
    <col min="3" max="3" width="116.28515625" style="22" customWidth="1"/>
    <col min="4" max="16384" width="11.42578125" style="22"/>
  </cols>
  <sheetData>
    <row r="1" spans="2:5" ht="119.25" customHeight="1" x14ac:dyDescent="0.25">
      <c r="B1" s="342"/>
      <c r="C1" s="342"/>
    </row>
    <row r="2" spans="2:5" ht="57" customHeight="1" x14ac:dyDescent="0.25">
      <c r="B2" s="463" t="s">
        <v>0</v>
      </c>
      <c r="C2" s="463"/>
      <c r="D2" s="341"/>
      <c r="E2" s="341"/>
    </row>
    <row r="3" spans="2:5" ht="22.5" customHeight="1" x14ac:dyDescent="0.25">
      <c r="B3" s="343"/>
      <c r="C3" s="343"/>
    </row>
    <row r="4" spans="2:5" ht="15.75" customHeight="1" x14ac:dyDescent="0.25">
      <c r="B4" s="344" t="s">
        <v>1</v>
      </c>
      <c r="C4" s="344"/>
    </row>
    <row r="5" spans="2:5" ht="65.25" customHeight="1" x14ac:dyDescent="0.25">
      <c r="B5" s="340" t="s">
        <v>2</v>
      </c>
      <c r="C5" s="340"/>
      <c r="D5" s="23"/>
    </row>
    <row r="6" spans="2:5" ht="62.25" customHeight="1" x14ac:dyDescent="0.25">
      <c r="B6" s="340" t="s">
        <v>3</v>
      </c>
      <c r="C6" s="340"/>
      <c r="D6" s="23"/>
    </row>
    <row r="7" spans="2:5" ht="58.5" customHeight="1" x14ac:dyDescent="0.25">
      <c r="B7" s="340" t="s">
        <v>4</v>
      </c>
      <c r="C7" s="340"/>
      <c r="D7" s="23"/>
    </row>
    <row r="8" spans="2:5" ht="26.25" customHeight="1" x14ac:dyDescent="0.25">
      <c r="B8" s="344" t="s">
        <v>5</v>
      </c>
      <c r="C8" s="344"/>
    </row>
    <row r="9" spans="2:5" ht="41.25" customHeight="1" x14ac:dyDescent="0.25">
      <c r="B9" s="345" t="s">
        <v>6</v>
      </c>
      <c r="C9" s="345"/>
    </row>
    <row r="10" spans="2:5" ht="13.5" customHeight="1" x14ac:dyDescent="0.25">
      <c r="B10" s="346"/>
      <c r="C10" s="346"/>
    </row>
    <row r="11" spans="2:5" ht="20.25" customHeight="1" x14ac:dyDescent="0.25">
      <c r="B11" s="345" t="s">
        <v>7</v>
      </c>
      <c r="C11" s="345"/>
    </row>
    <row r="12" spans="2:5" ht="15.75" customHeight="1" x14ac:dyDescent="0.25"/>
    <row r="13" spans="2:5" s="29" customFormat="1" ht="22.5" customHeight="1" x14ac:dyDescent="0.25">
      <c r="B13" s="339" t="s">
        <v>8</v>
      </c>
      <c r="C13" s="340"/>
    </row>
    <row r="14" spans="2:5" s="29" customFormat="1" ht="12" customHeight="1" x14ac:dyDescent="0.25">
      <c r="B14" s="338"/>
      <c r="C14" s="338"/>
    </row>
    <row r="15" spans="2:5" ht="12.75" customHeight="1" x14ac:dyDescent="0.25">
      <c r="B15" s="338"/>
      <c r="C15" s="338"/>
    </row>
    <row r="16" spans="2:5" ht="12.75" customHeight="1" x14ac:dyDescent="0.25">
      <c r="B16" s="338"/>
      <c r="C16" s="338"/>
    </row>
    <row r="17" spans="2:3" ht="12.75" customHeight="1" x14ac:dyDescent="0.25">
      <c r="B17" s="338"/>
      <c r="C17" s="338"/>
    </row>
    <row r="18" spans="2:3" ht="12.75" customHeight="1" x14ac:dyDescent="0.25">
      <c r="B18" s="338"/>
      <c r="C18" s="338"/>
    </row>
  </sheetData>
  <sheetProtection formatCells="0" formatColumns="0" formatRows="0" insertColumns="0" insertRows="0" insertHyperlinks="0" deleteColumns="0" deleteRows="0" sort="0" autoFilter="0" pivotTables="0"/>
  <mergeCells count="18">
    <mergeCell ref="D2:E2"/>
    <mergeCell ref="B17:C17"/>
    <mergeCell ref="B1:C1"/>
    <mergeCell ref="B2:C2"/>
    <mergeCell ref="B3:C3"/>
    <mergeCell ref="B4:C4"/>
    <mergeCell ref="B5:C5"/>
    <mergeCell ref="B11:C11"/>
    <mergeCell ref="B6:C6"/>
    <mergeCell ref="B7:C7"/>
    <mergeCell ref="B8:C8"/>
    <mergeCell ref="B9:C9"/>
    <mergeCell ref="B10:C10"/>
    <mergeCell ref="B18:C18"/>
    <mergeCell ref="B13:C13"/>
    <mergeCell ref="B14:C14"/>
    <mergeCell ref="B15:C15"/>
    <mergeCell ref="B16:C16"/>
  </mergeCells>
  <pageMargins left="0.7" right="0.7" top="0.75" bottom="0.75" header="0.3" footer="0.3"/>
  <pageSetup paperSize="9" scale="6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3" tint="-0.24988555558946501"/>
  </sheetPr>
  <dimension ref="A3:Z64"/>
  <sheetViews>
    <sheetView showGridLines="0" showRowColHeaders="0" topLeftCell="A16" zoomScale="60" zoomScaleNormal="60" zoomScaleSheetLayoutView="90" workbookViewId="0">
      <selection activeCell="E17" sqref="E17"/>
    </sheetView>
  </sheetViews>
  <sheetFormatPr defaultColWidth="11.42578125" defaultRowHeight="12.75" x14ac:dyDescent="0.2"/>
  <cols>
    <col min="1" max="2" width="3.85546875" style="21" customWidth="1"/>
    <col min="3" max="3" width="8.140625" style="21" customWidth="1"/>
    <col min="4" max="4" width="19.140625" style="25" customWidth="1"/>
    <col min="5" max="5" width="91.140625" style="21" customWidth="1"/>
    <col min="6" max="6" width="17" style="21" customWidth="1"/>
    <col min="7" max="7" width="17.5703125" style="21" customWidth="1"/>
    <col min="8" max="9" width="18.28515625" style="21" customWidth="1"/>
    <col min="10" max="10" width="3.42578125" style="21" customWidth="1"/>
    <col min="11" max="16384" width="11.42578125" style="21"/>
  </cols>
  <sheetData>
    <row r="3" spans="1:26" ht="22.5" customHeight="1" x14ac:dyDescent="0.2">
      <c r="C3" s="352" t="s">
        <v>9</v>
      </c>
      <c r="D3" s="352"/>
      <c r="E3" s="352"/>
      <c r="F3" s="352"/>
      <c r="G3" s="352"/>
      <c r="H3" s="165"/>
      <c r="I3" s="165"/>
    </row>
    <row r="4" spans="1:26" ht="59.25" customHeight="1" x14ac:dyDescent="0.2">
      <c r="C4" s="353" t="s">
        <v>1663</v>
      </c>
      <c r="D4" s="345"/>
      <c r="E4" s="345"/>
      <c r="F4" s="345"/>
      <c r="G4" s="345"/>
      <c r="H4" s="23"/>
      <c r="I4" s="23"/>
    </row>
    <row r="5" spans="1:26" ht="55.5" customHeight="1" x14ac:dyDescent="0.2">
      <c r="C5" s="345" t="s">
        <v>10</v>
      </c>
      <c r="D5" s="345"/>
      <c r="E5" s="345"/>
      <c r="F5" s="345"/>
      <c r="G5" s="345"/>
      <c r="H5" s="23"/>
      <c r="I5" s="23"/>
    </row>
    <row r="6" spans="1:26" ht="20.25" customHeight="1" x14ac:dyDescent="0.2">
      <c r="C6" s="359"/>
      <c r="D6" s="346"/>
      <c r="E6" s="346"/>
      <c r="F6" s="185"/>
      <c r="G6" s="185"/>
      <c r="H6" s="23"/>
      <c r="I6" s="23"/>
    </row>
    <row r="7" spans="1:26" ht="252.75" customHeight="1" x14ac:dyDescent="0.2">
      <c r="C7" s="354"/>
      <c r="D7" s="354"/>
      <c r="E7" s="354"/>
      <c r="F7" s="354"/>
      <c r="G7" s="166"/>
    </row>
    <row r="8" spans="1:26" ht="15" customHeight="1" x14ac:dyDescent="0.2">
      <c r="C8" s="354"/>
      <c r="D8" s="354"/>
      <c r="E8" s="354"/>
      <c r="F8" s="354"/>
      <c r="G8" s="166"/>
    </row>
    <row r="9" spans="1:26" ht="117" customHeight="1" x14ac:dyDescent="0.2">
      <c r="C9" s="355"/>
      <c r="D9" s="355"/>
      <c r="E9" s="355"/>
      <c r="F9" s="355"/>
      <c r="G9" s="166"/>
    </row>
    <row r="10" spans="1:26" ht="9.9499999999999993" customHeight="1" x14ac:dyDescent="0.2">
      <c r="A10" s="331"/>
      <c r="C10" s="329"/>
      <c r="D10" s="329"/>
      <c r="E10" s="329"/>
      <c r="F10" s="329"/>
      <c r="G10" s="166"/>
    </row>
    <row r="11" spans="1:26" s="19" customFormat="1" ht="41.25" customHeight="1" x14ac:dyDescent="0.25">
      <c r="C11" s="356" t="s">
        <v>11</v>
      </c>
      <c r="D11" s="356"/>
      <c r="E11" s="323" t="s">
        <v>12</v>
      </c>
      <c r="F11" s="357" t="s">
        <v>13</v>
      </c>
      <c r="G11" s="358"/>
    </row>
    <row r="12" spans="1:26" s="19" customFormat="1" ht="97.5" customHeight="1" x14ac:dyDescent="0.25">
      <c r="C12" s="347" t="s">
        <v>14</v>
      </c>
      <c r="D12" s="305" t="s">
        <v>15</v>
      </c>
      <c r="E12" s="304" t="s">
        <v>16</v>
      </c>
      <c r="F12" s="314">
        <v>13</v>
      </c>
      <c r="G12" s="310">
        <v>38</v>
      </c>
    </row>
    <row r="13" spans="1:26" s="19" customFormat="1" ht="136.5" customHeight="1" x14ac:dyDescent="0.25">
      <c r="C13" s="347"/>
      <c r="D13" s="299" t="s">
        <v>17</v>
      </c>
      <c r="E13" s="322" t="s">
        <v>18</v>
      </c>
      <c r="F13" s="312">
        <v>8</v>
      </c>
      <c r="G13" s="311">
        <v>13</v>
      </c>
    </row>
    <row r="14" spans="1:26" s="19" customFormat="1" ht="135" customHeight="1" x14ac:dyDescent="0.25">
      <c r="C14" s="347"/>
      <c r="D14" s="321" t="s">
        <v>19</v>
      </c>
      <c r="E14" s="330" t="s">
        <v>20</v>
      </c>
      <c r="F14" s="313">
        <v>6</v>
      </c>
      <c r="G14" s="320">
        <v>19</v>
      </c>
      <c r="I14" s="24"/>
      <c r="J14" s="24"/>
      <c r="K14" s="24"/>
      <c r="L14" s="24"/>
      <c r="M14" s="24"/>
      <c r="N14" s="24"/>
      <c r="O14" s="24"/>
      <c r="P14" s="24"/>
      <c r="Q14" s="24"/>
      <c r="R14" s="24"/>
      <c r="S14" s="24"/>
      <c r="T14" s="24"/>
      <c r="U14" s="24"/>
      <c r="V14" s="24"/>
      <c r="W14" s="24"/>
      <c r="X14" s="24"/>
      <c r="Y14" s="24"/>
      <c r="Z14" s="24"/>
    </row>
    <row r="15" spans="1:26" s="19" customFormat="1" ht="111" customHeight="1" x14ac:dyDescent="0.25">
      <c r="C15" s="348" t="s">
        <v>21</v>
      </c>
      <c r="D15" s="317" t="s">
        <v>22</v>
      </c>
      <c r="E15" s="318" t="s">
        <v>23</v>
      </c>
      <c r="F15" s="319">
        <v>3</v>
      </c>
      <c r="G15" s="315">
        <v>17</v>
      </c>
      <c r="I15" s="24"/>
      <c r="J15" s="24"/>
      <c r="K15" s="24"/>
      <c r="L15" s="24"/>
      <c r="M15" s="24"/>
      <c r="N15" s="24"/>
      <c r="O15" s="24"/>
      <c r="P15" s="24"/>
      <c r="Q15" s="24"/>
      <c r="R15" s="24"/>
      <c r="S15" s="24"/>
      <c r="T15" s="24"/>
      <c r="U15" s="24"/>
      <c r="V15" s="24"/>
      <c r="W15" s="24"/>
      <c r="X15" s="24"/>
      <c r="Y15" s="24"/>
      <c r="Z15" s="24"/>
    </row>
    <row r="16" spans="1:26" s="19" customFormat="1" ht="219.75" customHeight="1" x14ac:dyDescent="0.25">
      <c r="C16" s="349"/>
      <c r="D16" s="300" t="s">
        <v>24</v>
      </c>
      <c r="E16" s="301" t="s">
        <v>25</v>
      </c>
      <c r="F16" s="319">
        <v>12</v>
      </c>
      <c r="G16" s="315">
        <v>51</v>
      </c>
      <c r="I16" s="24"/>
      <c r="J16" s="24"/>
      <c r="K16" s="24"/>
      <c r="L16" s="24"/>
      <c r="M16" s="24"/>
      <c r="N16" s="24"/>
      <c r="O16" s="24"/>
      <c r="P16" s="24"/>
      <c r="Q16" s="24"/>
      <c r="R16" s="24"/>
      <c r="S16" s="24"/>
      <c r="T16" s="24"/>
      <c r="U16" s="24"/>
      <c r="V16" s="24"/>
      <c r="W16" s="24"/>
      <c r="X16" s="24"/>
      <c r="Y16" s="24"/>
      <c r="Z16" s="24"/>
    </row>
    <row r="17" spans="3:26" s="19" customFormat="1" ht="78" customHeight="1" x14ac:dyDescent="0.25">
      <c r="C17" s="350" t="s">
        <v>26</v>
      </c>
      <c r="D17" s="307" t="s">
        <v>27</v>
      </c>
      <c r="E17" s="306" t="s">
        <v>28</v>
      </c>
      <c r="F17" s="316">
        <v>3</v>
      </c>
      <c r="G17" s="308">
        <v>8</v>
      </c>
      <c r="I17" s="24"/>
      <c r="J17" s="24"/>
      <c r="K17" s="24"/>
      <c r="L17" s="24"/>
      <c r="M17" s="24"/>
      <c r="N17" s="24"/>
      <c r="O17" s="24"/>
      <c r="P17" s="24"/>
      <c r="Q17" s="24"/>
      <c r="R17" s="24"/>
      <c r="S17" s="24"/>
      <c r="T17" s="24"/>
      <c r="U17" s="24"/>
      <c r="V17" s="24"/>
      <c r="W17" s="24"/>
      <c r="X17" s="24"/>
      <c r="Y17" s="24"/>
      <c r="Z17" s="24"/>
    </row>
    <row r="18" spans="3:26" s="19" customFormat="1" ht="76.5" customHeight="1" x14ac:dyDescent="0.25">
      <c r="C18" s="351"/>
      <c r="D18" s="307" t="s">
        <v>1662</v>
      </c>
      <c r="E18" s="337" t="s">
        <v>1674</v>
      </c>
      <c r="F18" s="302">
        <v>3</v>
      </c>
      <c r="G18" s="308">
        <v>5</v>
      </c>
    </row>
    <row r="19" spans="3:26" s="19" customFormat="1" ht="54.75" customHeight="1" x14ac:dyDescent="0.25">
      <c r="C19" s="111"/>
      <c r="D19" s="112"/>
      <c r="E19" s="113"/>
      <c r="F19" s="303">
        <f>SUM(F12:F18)</f>
        <v>48</v>
      </c>
      <c r="G19" s="309">
        <f>SUM(G12:G18)</f>
        <v>151</v>
      </c>
    </row>
    <row r="20" spans="3:26" ht="14.25" customHeight="1" x14ac:dyDescent="0.2">
      <c r="C20" s="114"/>
      <c r="D20" s="114"/>
    </row>
    <row r="21" spans="3:26" ht="14.25" customHeight="1" x14ac:dyDescent="0.2">
      <c r="C21" s="164"/>
      <c r="D21" s="164"/>
      <c r="E21" s="164"/>
      <c r="F21" s="164"/>
      <c r="G21" s="164"/>
    </row>
    <row r="22" spans="3:26" ht="14.25" customHeight="1" x14ac:dyDescent="0.2">
      <c r="H22" s="164"/>
      <c r="I22" s="164"/>
    </row>
    <row r="23" spans="3:26" ht="14.25" customHeight="1" x14ac:dyDescent="0.2"/>
    <row r="24" spans="3:26" ht="14.25" customHeight="1" x14ac:dyDescent="0.2"/>
    <row r="38" spans="4:4" x14ac:dyDescent="0.2">
      <c r="D38" s="21"/>
    </row>
    <row r="39" spans="4:4" x14ac:dyDescent="0.2">
      <c r="D39" s="21"/>
    </row>
    <row r="40" spans="4:4" x14ac:dyDescent="0.2">
      <c r="D40" s="21"/>
    </row>
    <row r="41" spans="4:4" x14ac:dyDescent="0.2">
      <c r="D41" s="21"/>
    </row>
    <row r="42" spans="4:4" x14ac:dyDescent="0.2">
      <c r="D42" s="21"/>
    </row>
    <row r="43" spans="4:4" x14ac:dyDescent="0.2">
      <c r="D43" s="21"/>
    </row>
    <row r="44" spans="4:4" x14ac:dyDescent="0.2">
      <c r="D44" s="21"/>
    </row>
    <row r="45" spans="4:4" x14ac:dyDescent="0.2">
      <c r="D45" s="21"/>
    </row>
    <row r="46" spans="4:4" x14ac:dyDescent="0.2">
      <c r="D46" s="21"/>
    </row>
    <row r="47" spans="4:4" x14ac:dyDescent="0.2">
      <c r="D47" s="21"/>
    </row>
    <row r="48" spans="4:4" x14ac:dyDescent="0.2">
      <c r="D48" s="21"/>
    </row>
    <row r="49" spans="4:4" x14ac:dyDescent="0.2">
      <c r="D49" s="21"/>
    </row>
    <row r="50" spans="4:4" x14ac:dyDescent="0.2">
      <c r="D50" s="21"/>
    </row>
    <row r="51" spans="4:4" x14ac:dyDescent="0.2">
      <c r="D51" s="21"/>
    </row>
    <row r="52" spans="4:4" x14ac:dyDescent="0.2">
      <c r="D52" s="21"/>
    </row>
    <row r="53" spans="4:4" x14ac:dyDescent="0.2">
      <c r="D53" s="21"/>
    </row>
    <row r="54" spans="4:4" x14ac:dyDescent="0.2">
      <c r="D54" s="21"/>
    </row>
    <row r="55" spans="4:4" x14ac:dyDescent="0.2">
      <c r="D55" s="21"/>
    </row>
    <row r="56" spans="4:4" x14ac:dyDescent="0.2">
      <c r="D56" s="21"/>
    </row>
    <row r="57" spans="4:4" x14ac:dyDescent="0.2">
      <c r="D57" s="21"/>
    </row>
    <row r="58" spans="4:4" x14ac:dyDescent="0.2">
      <c r="D58" s="21"/>
    </row>
    <row r="59" spans="4:4" x14ac:dyDescent="0.2">
      <c r="D59" s="21"/>
    </row>
    <row r="60" spans="4:4" x14ac:dyDescent="0.2">
      <c r="D60" s="21"/>
    </row>
    <row r="61" spans="4:4" x14ac:dyDescent="0.2">
      <c r="D61" s="21"/>
    </row>
    <row r="62" spans="4:4" x14ac:dyDescent="0.2">
      <c r="D62" s="21"/>
    </row>
    <row r="63" spans="4:4" x14ac:dyDescent="0.2">
      <c r="D63" s="21"/>
    </row>
    <row r="64" spans="4:4" x14ac:dyDescent="0.2">
      <c r="D64" s="21"/>
    </row>
  </sheetData>
  <sheetProtection formatCells="0" formatColumns="0" formatRows="0" insertColumns="0" insertRows="0" insertHyperlinks="0" deleteColumns="0" deleteRows="0" sort="0" autoFilter="0" pivotTables="0"/>
  <mergeCells count="10">
    <mergeCell ref="C12:C14"/>
    <mergeCell ref="C15:C16"/>
    <mergeCell ref="C17:C18"/>
    <mergeCell ref="C3:G3"/>
    <mergeCell ref="C4:G4"/>
    <mergeCell ref="C5:G5"/>
    <mergeCell ref="C7:F9"/>
    <mergeCell ref="C11:D11"/>
    <mergeCell ref="F11:G11"/>
    <mergeCell ref="C6:E6"/>
  </mergeCells>
  <pageMargins left="0.7" right="0.7" top="0.75" bottom="0.75" header="0.3" footer="0.3"/>
  <pageSetup paperSize="9" scale="48" orientation="portrait" horizontalDpi="300" verticalDpi="300" r:id="rId1"/>
  <colBreaks count="1" manualBreakCount="1">
    <brk id="8" max="1048575" man="1"/>
  </col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5" tint="-0.24988555558946501"/>
  </sheetPr>
  <dimension ref="B1:AO63"/>
  <sheetViews>
    <sheetView showGridLines="0" showRowColHeaders="0" zoomScale="70" zoomScaleNormal="70" zoomScaleSheetLayoutView="90" workbookViewId="0">
      <pane ySplit="8" topLeftCell="A9" activePane="bottomLeft" state="frozen"/>
      <selection pane="bottomLeft" activeCell="C6" sqref="C6:S6"/>
    </sheetView>
  </sheetViews>
  <sheetFormatPr defaultRowHeight="15" outlineLevelCol="1" x14ac:dyDescent="0.25"/>
  <cols>
    <col min="1" max="1" width="2" style="150" customWidth="1"/>
    <col min="2" max="2" width="6.7109375" style="150" customWidth="1"/>
    <col min="3" max="3" width="65.85546875" style="150" customWidth="1"/>
    <col min="4" max="4" width="2.85546875" style="126" customWidth="1" outlineLevel="1"/>
    <col min="5" max="5" width="7.28515625" style="150" customWidth="1" outlineLevel="1"/>
    <col min="6" max="6" width="3.140625" style="150" customWidth="1" outlineLevel="1" collapsed="1"/>
    <col min="7" max="7" width="5.7109375" style="150" customWidth="1" outlineLevel="1"/>
    <col min="8" max="8" width="2.5703125" style="150" customWidth="1"/>
    <col min="9" max="11" width="4.42578125" style="150" hidden="1" customWidth="1"/>
    <col min="12" max="13" width="4" style="150" customWidth="1"/>
    <col min="14" max="14" width="3.28515625" style="150" customWidth="1"/>
    <col min="15" max="15" width="4.42578125" style="150" customWidth="1"/>
    <col min="16" max="16" width="4.140625" style="150" customWidth="1"/>
    <col min="17" max="17" width="3.42578125" style="150" customWidth="1"/>
    <col min="18" max="18" width="3.7109375" style="150" customWidth="1"/>
    <col min="19" max="19" width="6.140625" style="150" customWidth="1"/>
    <col min="20" max="20" width="13.28515625" style="150" customWidth="1"/>
    <col min="21" max="21" width="8.28515625" style="150" hidden="1" customWidth="1"/>
    <col min="22" max="22" width="9.140625" style="150" hidden="1" customWidth="1"/>
    <col min="23" max="23" width="10.42578125" style="150" hidden="1" customWidth="1"/>
    <col min="24" max="24" width="9.5703125" style="150" hidden="1" customWidth="1"/>
    <col min="25" max="25" width="6.28515625" style="150" customWidth="1"/>
    <col min="26" max="26" width="13.7109375" style="150" customWidth="1"/>
    <col min="27" max="27" width="19.28515625" style="150" customWidth="1"/>
    <col min="28" max="28" width="15.140625" style="150" customWidth="1"/>
    <col min="29" max="29" width="9.140625" style="150"/>
    <col min="30" max="30" width="51.7109375" style="150" customWidth="1"/>
    <col min="31" max="31" width="9.140625" style="150"/>
    <col min="32" max="32" width="13.28515625" style="150" customWidth="1"/>
    <col min="33" max="16384" width="9.140625" style="150"/>
  </cols>
  <sheetData>
    <row r="1" spans="2:39" ht="28.5" customHeight="1" x14ac:dyDescent="0.25">
      <c r="B1" s="369" t="s">
        <v>29</v>
      </c>
      <c r="C1" s="369"/>
      <c r="D1" s="369"/>
      <c r="E1" s="369"/>
      <c r="F1" s="369"/>
      <c r="G1" s="369"/>
      <c r="H1" s="369"/>
      <c r="I1" s="369"/>
      <c r="J1" s="369"/>
      <c r="K1" s="369"/>
      <c r="L1" s="369"/>
      <c r="M1" s="369"/>
      <c r="N1" s="369"/>
      <c r="O1" s="369"/>
      <c r="P1" s="369"/>
      <c r="Q1" s="369"/>
      <c r="R1" s="369"/>
      <c r="S1" s="369"/>
      <c r="T1" s="369"/>
      <c r="U1" s="369"/>
      <c r="V1" s="369"/>
      <c r="W1" s="369"/>
      <c r="X1" s="369"/>
      <c r="Y1" s="369"/>
      <c r="Z1" s="369"/>
      <c r="AA1" s="369"/>
    </row>
    <row r="2" spans="2:39" x14ac:dyDescent="0.25">
      <c r="B2" s="173"/>
      <c r="C2" s="173" t="s">
        <v>1664</v>
      </c>
      <c r="D2" s="173"/>
      <c r="E2" s="173"/>
      <c r="F2" s="173"/>
      <c r="G2" s="173"/>
      <c r="H2" s="173"/>
      <c r="I2" s="173"/>
      <c r="J2" s="173"/>
      <c r="K2" s="173"/>
      <c r="L2" s="173"/>
      <c r="M2" s="173"/>
      <c r="N2" s="173"/>
      <c r="O2" s="173"/>
      <c r="P2" s="173"/>
      <c r="Q2" s="173"/>
      <c r="R2" s="173"/>
      <c r="S2" s="173"/>
      <c r="T2" s="173"/>
      <c r="U2" s="173"/>
      <c r="V2" s="173"/>
      <c r="W2" s="173"/>
      <c r="X2" s="173"/>
      <c r="Y2" s="173"/>
    </row>
    <row r="3" spans="2:39" x14ac:dyDescent="0.25">
      <c r="B3" s="173"/>
      <c r="C3" s="173" t="s">
        <v>1665</v>
      </c>
      <c r="D3" s="173"/>
      <c r="E3" s="173"/>
      <c r="F3" s="173"/>
      <c r="G3" s="173"/>
      <c r="H3" s="173"/>
      <c r="I3" s="173"/>
      <c r="J3" s="173"/>
      <c r="K3" s="173"/>
      <c r="L3" s="173"/>
      <c r="M3" s="173"/>
      <c r="N3" s="173"/>
      <c r="O3" s="173"/>
      <c r="P3" s="173"/>
      <c r="Q3" s="173"/>
      <c r="R3" s="173"/>
      <c r="S3" s="173"/>
      <c r="T3"/>
      <c r="U3"/>
      <c r="V3"/>
      <c r="W3"/>
      <c r="X3"/>
      <c r="Y3"/>
    </row>
    <row r="4" spans="2:39" x14ac:dyDescent="0.25">
      <c r="B4" s="148"/>
      <c r="C4" s="149"/>
      <c r="D4" s="149"/>
      <c r="E4" s="149"/>
      <c r="F4" s="149"/>
      <c r="G4" s="149"/>
      <c r="H4" s="149"/>
      <c r="I4" s="149"/>
      <c r="J4" s="149"/>
      <c r="K4" s="149"/>
      <c r="L4" s="149"/>
      <c r="M4" s="149"/>
      <c r="N4" s="149"/>
      <c r="O4" s="149"/>
      <c r="P4" s="149"/>
      <c r="Q4" s="149"/>
      <c r="R4" s="149"/>
      <c r="S4" s="149"/>
      <c r="T4"/>
      <c r="U4"/>
      <c r="V4"/>
      <c r="W4"/>
      <c r="X4"/>
      <c r="Y4"/>
    </row>
    <row r="5" spans="2:39" s="153" customFormat="1" ht="14.25" customHeight="1" x14ac:dyDescent="0.25">
      <c r="B5" s="174"/>
      <c r="C5" s="333"/>
      <c r="D5" s="174"/>
      <c r="E5" s="174"/>
      <c r="F5" s="174"/>
      <c r="G5" s="174"/>
      <c r="H5" s="174"/>
      <c r="I5" s="174"/>
      <c r="J5" s="174"/>
      <c r="K5" s="174"/>
      <c r="L5" s="370"/>
      <c r="M5" s="370"/>
      <c r="N5" s="370"/>
      <c r="O5" s="370"/>
      <c r="P5" s="370"/>
      <c r="Q5" s="370"/>
      <c r="R5" s="370"/>
      <c r="S5" s="370"/>
      <c r="T5" s="370"/>
      <c r="U5" s="370"/>
      <c r="V5" s="370"/>
      <c r="W5" s="370"/>
      <c r="X5" s="370"/>
      <c r="Y5" s="370"/>
      <c r="Z5" s="370"/>
      <c r="AA5" s="370"/>
      <c r="AB5" s="370"/>
      <c r="AC5" s="370"/>
      <c r="AD5" s="370"/>
    </row>
    <row r="6" spans="2:39" s="153" customFormat="1" x14ac:dyDescent="0.25">
      <c r="B6" s="154"/>
      <c r="C6" s="465"/>
      <c r="D6" s="465"/>
      <c r="E6" s="465"/>
      <c r="F6" s="465"/>
      <c r="G6" s="465"/>
      <c r="H6" s="465"/>
      <c r="I6" s="465"/>
      <c r="J6" s="465"/>
      <c r="K6" s="465"/>
      <c r="L6" s="465"/>
      <c r="M6" s="465"/>
      <c r="N6" s="465"/>
      <c r="O6" s="465"/>
      <c r="P6" s="465"/>
      <c r="Q6" s="465"/>
      <c r="R6" s="465"/>
      <c r="S6" s="465"/>
      <c r="T6" s="154"/>
      <c r="U6" s="154"/>
      <c r="V6" s="154"/>
      <c r="W6" s="154"/>
      <c r="X6" s="154"/>
      <c r="Y6" s="154"/>
    </row>
    <row r="7" spans="2:39" s="153" customFormat="1" ht="37.5" customHeight="1" x14ac:dyDescent="0.25">
      <c r="B7" s="168"/>
      <c r="C7" s="361" t="s">
        <v>30</v>
      </c>
      <c r="D7" s="324"/>
      <c r="E7" s="364" t="s">
        <v>31</v>
      </c>
      <c r="F7" s="326"/>
      <c r="G7" s="364" t="s">
        <v>32</v>
      </c>
      <c r="I7" s="156"/>
      <c r="J7" s="367" t="s">
        <v>1675</v>
      </c>
      <c r="K7" s="368"/>
      <c r="L7" s="368"/>
      <c r="M7" s="368"/>
      <c r="N7" s="368"/>
      <c r="O7" s="368"/>
      <c r="P7" s="368"/>
      <c r="Q7" s="368"/>
      <c r="R7" s="368"/>
      <c r="S7" s="156"/>
      <c r="T7" s="365" t="s">
        <v>1666</v>
      </c>
      <c r="U7" s="366"/>
      <c r="V7" s="366"/>
      <c r="W7" s="157"/>
      <c r="X7" s="157"/>
      <c r="Y7" s="157"/>
      <c r="Z7" s="157"/>
      <c r="AG7" s="361" t="s">
        <v>33</v>
      </c>
      <c r="AH7" s="361"/>
      <c r="AI7" s="361"/>
      <c r="AJ7" s="361"/>
      <c r="AK7" s="361"/>
      <c r="AL7" s="361"/>
      <c r="AM7" s="361"/>
    </row>
    <row r="8" spans="2:39" s="153" customFormat="1" ht="80.25" customHeight="1" x14ac:dyDescent="0.25">
      <c r="B8" s="168"/>
      <c r="C8" s="361"/>
      <c r="D8" s="324"/>
      <c r="E8" s="364"/>
      <c r="F8" s="327"/>
      <c r="G8" s="364"/>
      <c r="J8" s="159" t="s">
        <v>146</v>
      </c>
      <c r="K8" s="159" t="s">
        <v>147</v>
      </c>
      <c r="L8" s="179">
        <v>0</v>
      </c>
      <c r="M8" s="179">
        <v>0.2</v>
      </c>
      <c r="N8" s="179">
        <v>0.4</v>
      </c>
      <c r="O8" s="179">
        <v>0.6</v>
      </c>
      <c r="P8" s="179">
        <v>0.8</v>
      </c>
      <c r="Q8" s="179">
        <v>1</v>
      </c>
      <c r="R8" s="180" t="s">
        <v>34</v>
      </c>
      <c r="T8" s="161"/>
      <c r="U8" s="161" t="s">
        <v>148</v>
      </c>
      <c r="V8" s="160" t="s">
        <v>149</v>
      </c>
      <c r="W8" s="158"/>
      <c r="Y8" s="158"/>
      <c r="AG8" s="361"/>
      <c r="AH8" s="361"/>
      <c r="AI8" s="361"/>
      <c r="AJ8" s="361"/>
      <c r="AK8" s="361"/>
      <c r="AL8" s="361"/>
      <c r="AM8" s="361"/>
    </row>
    <row r="9" spans="2:39" ht="42" customHeight="1" x14ac:dyDescent="0.25">
      <c r="H9" s="126"/>
      <c r="K9" s="32"/>
      <c r="L9" s="32"/>
      <c r="M9" s="32"/>
      <c r="N9" s="32"/>
      <c r="O9" s="32"/>
      <c r="P9" s="33"/>
      <c r="Q9" s="116"/>
      <c r="R9" s="117"/>
      <c r="T9" s="34"/>
      <c r="U9" s="34"/>
      <c r="V9" s="33"/>
      <c r="W9" s="150" t="s">
        <v>150</v>
      </c>
      <c r="X9" s="150" t="s">
        <v>151</v>
      </c>
      <c r="Z9" s="118" t="s">
        <v>35</v>
      </c>
    </row>
    <row r="10" spans="2:39" ht="49.5" customHeight="1" x14ac:dyDescent="0.25">
      <c r="B10" s="288">
        <v>1</v>
      </c>
      <c r="C10" s="140" t="s">
        <v>36</v>
      </c>
      <c r="D10" s="175"/>
      <c r="E10" s="264" t="s">
        <v>37</v>
      </c>
      <c r="F10" s="268"/>
      <c r="G10" s="268"/>
      <c r="H10" s="126"/>
      <c r="I10" s="152">
        <f>SUM(K10:K47)</f>
        <v>0</v>
      </c>
      <c r="J10" s="124">
        <f>SUM(L10:Q10)</f>
        <v>0</v>
      </c>
      <c r="K10" s="124">
        <f t="shared" ref="K10" si="0">SUM(L10:Q10)</f>
        <v>0</v>
      </c>
      <c r="L10" s="122"/>
      <c r="M10" s="122"/>
      <c r="N10" s="122"/>
      <c r="O10" s="122"/>
      <c r="P10" s="123"/>
      <c r="Q10" s="184"/>
      <c r="R10" s="123"/>
      <c r="T10" s="125" t="str">
        <f t="shared" ref="T10" si="1">IF(SUM(L10:Q10)=1,((L10*0)+(M10*20)+(N10*40)+(O10*60)+(P10*80)+(Q10*100)),"")</f>
        <v/>
      </c>
      <c r="U10" s="147" t="e">
        <f>1/$J$48</f>
        <v>#DIV/0!</v>
      </c>
      <c r="V10" s="127" t="e">
        <f t="shared" ref="V10" si="2">1/$K$48</f>
        <v>#DIV/0!</v>
      </c>
      <c r="W10" s="139" t="e">
        <f>IF(R10=1,0,T10*U10)</f>
        <v>#VALUE!</v>
      </c>
      <c r="X10" s="35" t="e">
        <f t="shared" ref="X10" si="3">IF(R10=1,0,T10*V10)</f>
        <v>#VALUE!</v>
      </c>
      <c r="Z10" s="360"/>
      <c r="AA10" s="360"/>
    </row>
    <row r="11" spans="2:39" ht="50.25" customHeight="1" x14ac:dyDescent="0.25">
      <c r="B11" s="288">
        <v>2</v>
      </c>
      <c r="C11" s="140" t="s">
        <v>38</v>
      </c>
      <c r="D11" s="175"/>
      <c r="E11" s="264" t="s">
        <v>39</v>
      </c>
      <c r="F11" s="268"/>
      <c r="G11" s="268"/>
      <c r="H11" s="126"/>
      <c r="I11" s="152"/>
      <c r="J11" s="124">
        <f>SUM(L11:Q11)</f>
        <v>0</v>
      </c>
      <c r="K11" s="124">
        <f t="shared" ref="K11" si="4">SUM(L11:Q11)</f>
        <v>0</v>
      </c>
      <c r="L11" s="122"/>
      <c r="M11" s="122"/>
      <c r="N11" s="122"/>
      <c r="O11" s="122"/>
      <c r="P11" s="123"/>
      <c r="Q11" s="122"/>
      <c r="R11" s="123"/>
      <c r="T11" s="125" t="str">
        <f t="shared" ref="T11" si="5">IF(SUM(L11:Q11)=1,((L11*0)+(M11*20)+(N11*40)+(O11*60)+(P11*80)+(Q11*100)),"")</f>
        <v/>
      </c>
      <c r="U11" s="147" t="e">
        <f>1/$J$48</f>
        <v>#DIV/0!</v>
      </c>
      <c r="V11" s="127" t="e">
        <f t="shared" ref="V11" si="6">1/$K$48</f>
        <v>#DIV/0!</v>
      </c>
      <c r="W11" s="139" t="e">
        <f>IF(R11=1,0,T11*U11)</f>
        <v>#VALUE!</v>
      </c>
      <c r="X11" s="35" t="e">
        <f t="shared" ref="X11" si="7">IF(R11=1,0,T11*V11)</f>
        <v>#VALUE!</v>
      </c>
      <c r="Z11" s="360"/>
      <c r="AA11" s="360"/>
    </row>
    <row r="12" spans="2:39" ht="51.75" customHeight="1" x14ac:dyDescent="0.25">
      <c r="B12" s="288">
        <v>3</v>
      </c>
      <c r="C12" s="140" t="s">
        <v>40</v>
      </c>
      <c r="D12" s="175"/>
      <c r="E12" s="264" t="s">
        <v>41</v>
      </c>
      <c r="F12" s="268"/>
      <c r="G12" s="265" t="s">
        <v>42</v>
      </c>
      <c r="H12" s="119"/>
      <c r="I12" s="152"/>
      <c r="J12" s="124">
        <f>SUM(L12:Q12)</f>
        <v>0</v>
      </c>
      <c r="K12" s="124">
        <f t="shared" ref="K12:K47" si="8">SUM(L12:Q12)</f>
        <v>0</v>
      </c>
      <c r="L12" s="122"/>
      <c r="M12" s="122"/>
      <c r="N12" s="122"/>
      <c r="O12" s="122"/>
      <c r="P12" s="123"/>
      <c r="Q12" s="122"/>
      <c r="R12" s="123"/>
      <c r="T12" s="125" t="str">
        <f t="shared" ref="T12:T47" si="9">IF(SUM(L12:Q12)=1,((L12*0)+(M12*20)+(N12*40)+(O12*60)+(P12*80)+(Q12*100)),"")</f>
        <v/>
      </c>
      <c r="U12" s="147" t="e">
        <f>1/$J$48</f>
        <v>#DIV/0!</v>
      </c>
      <c r="V12" s="127" t="e">
        <f t="shared" ref="V12:V47" si="10">1/$K$48</f>
        <v>#DIV/0!</v>
      </c>
      <c r="W12" s="139" t="e">
        <f>IF(R12=1,0,T12*U12)</f>
        <v>#VALUE!</v>
      </c>
      <c r="X12" s="35" t="e">
        <f t="shared" ref="X12:X47" si="11">IF(R12=1,0,T12*V12)</f>
        <v>#VALUE!</v>
      </c>
      <c r="Z12" s="360"/>
      <c r="AA12" s="360"/>
      <c r="AG12" s="362" t="s">
        <v>1524</v>
      </c>
      <c r="AH12" s="362"/>
      <c r="AI12" s="362"/>
      <c r="AJ12" s="362"/>
      <c r="AK12" s="362"/>
      <c r="AL12" s="362"/>
    </row>
    <row r="13" spans="2:39" ht="52.5" customHeight="1" x14ac:dyDescent="0.25">
      <c r="B13" s="288" t="s">
        <v>43</v>
      </c>
      <c r="C13" s="142" t="s">
        <v>44</v>
      </c>
      <c r="D13" s="176"/>
      <c r="E13" s="264" t="s">
        <v>45</v>
      </c>
      <c r="F13" s="266"/>
      <c r="G13" s="265" t="s">
        <v>46</v>
      </c>
      <c r="H13" s="126"/>
      <c r="I13" s="152"/>
      <c r="J13" s="152"/>
      <c r="K13" s="124">
        <f t="shared" si="8"/>
        <v>0</v>
      </c>
      <c r="L13" s="122"/>
      <c r="M13" s="122"/>
      <c r="N13" s="122"/>
      <c r="O13" s="122"/>
      <c r="P13" s="123"/>
      <c r="Q13" s="122"/>
      <c r="R13" s="123"/>
      <c r="T13" s="125" t="str">
        <f t="shared" si="9"/>
        <v/>
      </c>
      <c r="U13" s="147"/>
      <c r="V13" s="127" t="e">
        <f t="shared" si="10"/>
        <v>#DIV/0!</v>
      </c>
      <c r="W13" s="139"/>
      <c r="X13" s="35" t="e">
        <f t="shared" si="11"/>
        <v>#VALUE!</v>
      </c>
      <c r="Z13" s="360"/>
      <c r="AA13" s="360"/>
    </row>
    <row r="14" spans="2:39" ht="54" customHeight="1" x14ac:dyDescent="0.25">
      <c r="B14" s="288" t="s">
        <v>47</v>
      </c>
      <c r="C14" s="143" t="s">
        <v>48</v>
      </c>
      <c r="D14" s="176"/>
      <c r="E14" s="264" t="s">
        <v>49</v>
      </c>
      <c r="F14" s="266"/>
      <c r="G14" s="265"/>
      <c r="H14" s="115"/>
      <c r="I14" s="152"/>
      <c r="J14" s="152"/>
      <c r="K14" s="124">
        <f t="shared" si="8"/>
        <v>0</v>
      </c>
      <c r="L14" s="122"/>
      <c r="M14" s="122"/>
      <c r="N14" s="122"/>
      <c r="O14" s="122"/>
      <c r="P14" s="123"/>
      <c r="Q14" s="122"/>
      <c r="R14" s="123"/>
      <c r="T14" s="125" t="str">
        <f t="shared" si="9"/>
        <v/>
      </c>
      <c r="U14" s="147"/>
      <c r="V14" s="127" t="e">
        <f t="shared" si="10"/>
        <v>#DIV/0!</v>
      </c>
      <c r="W14" s="139"/>
      <c r="X14" s="35" t="e">
        <f t="shared" si="11"/>
        <v>#VALUE!</v>
      </c>
      <c r="Z14" s="360"/>
      <c r="AA14" s="360"/>
      <c r="AG14" s="362" t="s">
        <v>1525</v>
      </c>
      <c r="AH14" s="362"/>
      <c r="AI14" s="362"/>
      <c r="AJ14" s="362"/>
      <c r="AK14" s="362"/>
      <c r="AL14" s="362"/>
    </row>
    <row r="15" spans="2:39" ht="62.25" customHeight="1" x14ac:dyDescent="0.25">
      <c r="B15" s="288" t="s">
        <v>50</v>
      </c>
      <c r="C15" s="144" t="s">
        <v>51</v>
      </c>
      <c r="D15" s="176"/>
      <c r="E15" s="264" t="s">
        <v>52</v>
      </c>
      <c r="F15" s="266"/>
      <c r="G15" s="266"/>
      <c r="H15" s="115"/>
      <c r="I15" s="152"/>
      <c r="J15" s="152"/>
      <c r="K15" s="124">
        <f t="shared" si="8"/>
        <v>0</v>
      </c>
      <c r="L15" s="122"/>
      <c r="M15" s="122"/>
      <c r="N15" s="122"/>
      <c r="O15" s="122"/>
      <c r="P15" s="123"/>
      <c r="Q15" s="122"/>
      <c r="R15" s="123"/>
      <c r="T15" s="125" t="str">
        <f t="shared" si="9"/>
        <v/>
      </c>
      <c r="U15" s="147"/>
      <c r="V15" s="127" t="e">
        <f t="shared" si="10"/>
        <v>#DIV/0!</v>
      </c>
      <c r="W15" s="139"/>
      <c r="X15" s="35" t="e">
        <f t="shared" si="11"/>
        <v>#VALUE!</v>
      </c>
      <c r="Z15" s="360"/>
      <c r="AA15" s="360"/>
      <c r="AG15" s="363" t="s">
        <v>1526</v>
      </c>
      <c r="AH15" s="363"/>
      <c r="AI15" s="363"/>
      <c r="AJ15" s="363"/>
      <c r="AK15" s="363"/>
      <c r="AL15" s="363"/>
      <c r="AM15" s="363"/>
    </row>
    <row r="16" spans="2:39" ht="61.5" customHeight="1" x14ac:dyDescent="0.25">
      <c r="B16" s="288">
        <v>4</v>
      </c>
      <c r="C16" s="141" t="s">
        <v>53</v>
      </c>
      <c r="D16" s="176"/>
      <c r="E16" s="264" t="s">
        <v>54</v>
      </c>
      <c r="F16" s="266"/>
      <c r="G16" s="266"/>
      <c r="H16" s="115"/>
      <c r="I16" s="152"/>
      <c r="J16" s="124">
        <f>SUM(L16:Q16)</f>
        <v>0</v>
      </c>
      <c r="K16" s="124">
        <f t="shared" si="8"/>
        <v>0</v>
      </c>
      <c r="L16" s="122"/>
      <c r="M16" s="122"/>
      <c r="N16" s="122"/>
      <c r="O16" s="122"/>
      <c r="P16" s="123"/>
      <c r="Q16" s="122"/>
      <c r="R16" s="123"/>
      <c r="T16" s="125" t="str">
        <f t="shared" si="9"/>
        <v/>
      </c>
      <c r="U16" s="147" t="e">
        <f>1/$J$48</f>
        <v>#DIV/0!</v>
      </c>
      <c r="V16" s="127" t="e">
        <f t="shared" si="10"/>
        <v>#DIV/0!</v>
      </c>
      <c r="W16" s="139" t="e">
        <f>IF(R16=1,0,T16*U16)</f>
        <v>#VALUE!</v>
      </c>
      <c r="X16" s="35" t="e">
        <f t="shared" si="11"/>
        <v>#VALUE!</v>
      </c>
      <c r="Z16" s="360"/>
      <c r="AA16" s="360"/>
      <c r="AG16" s="332"/>
      <c r="AH16" s="332"/>
      <c r="AI16" s="332"/>
      <c r="AJ16" s="332"/>
      <c r="AK16" s="332"/>
      <c r="AL16" s="332"/>
      <c r="AM16" s="332"/>
    </row>
    <row r="17" spans="2:39" ht="55.5" customHeight="1" x14ac:dyDescent="0.25">
      <c r="B17" s="288" t="s">
        <v>55</v>
      </c>
      <c r="C17" s="145" t="s">
        <v>56</v>
      </c>
      <c r="D17" s="176"/>
      <c r="E17" s="264" t="s">
        <v>57</v>
      </c>
      <c r="F17" s="266"/>
      <c r="G17" s="266"/>
      <c r="H17" s="115"/>
      <c r="I17" s="152"/>
      <c r="J17" s="152"/>
      <c r="K17" s="124">
        <f t="shared" si="8"/>
        <v>0</v>
      </c>
      <c r="L17" s="122"/>
      <c r="M17" s="122"/>
      <c r="N17" s="122"/>
      <c r="O17" s="122"/>
      <c r="P17" s="123"/>
      <c r="Q17" s="122"/>
      <c r="R17" s="123"/>
      <c r="T17" s="125" t="str">
        <f t="shared" si="9"/>
        <v/>
      </c>
      <c r="U17" s="147"/>
      <c r="V17" s="127" t="e">
        <f t="shared" si="10"/>
        <v>#DIV/0!</v>
      </c>
      <c r="W17" s="139"/>
      <c r="X17" s="35" t="e">
        <f t="shared" si="11"/>
        <v>#VALUE!</v>
      </c>
      <c r="Z17" s="360"/>
      <c r="AA17" s="360"/>
      <c r="AG17" s="332"/>
      <c r="AH17" s="332"/>
      <c r="AI17" s="332"/>
      <c r="AJ17" s="332"/>
      <c r="AK17" s="332"/>
      <c r="AL17" s="332"/>
      <c r="AM17" s="332"/>
    </row>
    <row r="18" spans="2:39" ht="61.5" customHeight="1" x14ac:dyDescent="0.25">
      <c r="B18" s="288">
        <v>5</v>
      </c>
      <c r="C18" s="140" t="s">
        <v>58</v>
      </c>
      <c r="D18" s="175"/>
      <c r="E18" s="264" t="s">
        <v>59</v>
      </c>
      <c r="F18" s="268"/>
      <c r="G18" s="268"/>
      <c r="H18" s="126"/>
      <c r="I18" s="152"/>
      <c r="J18" s="124">
        <f>SUM(L18:Q18)</f>
        <v>0</v>
      </c>
      <c r="K18" s="124">
        <f t="shared" si="8"/>
        <v>0</v>
      </c>
      <c r="L18" s="122"/>
      <c r="M18" s="122"/>
      <c r="N18" s="122"/>
      <c r="O18" s="122"/>
      <c r="P18" s="123"/>
      <c r="Q18" s="122"/>
      <c r="R18" s="123"/>
      <c r="T18" s="125" t="str">
        <f t="shared" si="9"/>
        <v/>
      </c>
      <c r="U18" s="147" t="e">
        <f>1/$J$48</f>
        <v>#DIV/0!</v>
      </c>
      <c r="V18" s="127" t="e">
        <f t="shared" si="10"/>
        <v>#DIV/0!</v>
      </c>
      <c r="W18" s="139" t="e">
        <f>IF(R18=1,0,T18*U18)</f>
        <v>#VALUE!</v>
      </c>
      <c r="X18" s="35" t="e">
        <f t="shared" si="11"/>
        <v>#VALUE!</v>
      </c>
      <c r="Z18" s="360"/>
      <c r="AA18" s="360"/>
      <c r="AG18" s="362" t="s">
        <v>1527</v>
      </c>
      <c r="AH18" s="362"/>
      <c r="AI18" s="362"/>
      <c r="AJ18" s="362"/>
      <c r="AK18" s="362"/>
      <c r="AL18" s="362"/>
      <c r="AM18" s="362"/>
    </row>
    <row r="19" spans="2:39" ht="58.5" customHeight="1" x14ac:dyDescent="0.25">
      <c r="B19" s="288" t="s">
        <v>60</v>
      </c>
      <c r="C19" s="287" t="s">
        <v>61</v>
      </c>
      <c r="D19" s="176"/>
      <c r="E19" s="264" t="s">
        <v>62</v>
      </c>
      <c r="F19" s="266"/>
      <c r="G19" s="266"/>
      <c r="H19" s="126"/>
      <c r="I19" s="152"/>
      <c r="J19" s="152"/>
      <c r="K19" s="124">
        <f t="shared" si="8"/>
        <v>0</v>
      </c>
      <c r="L19" s="122"/>
      <c r="M19" s="122"/>
      <c r="N19" s="122"/>
      <c r="O19" s="122"/>
      <c r="P19" s="123"/>
      <c r="Q19" s="122"/>
      <c r="R19" s="123"/>
      <c r="T19" s="125" t="str">
        <f t="shared" si="9"/>
        <v/>
      </c>
      <c r="U19" s="147"/>
      <c r="V19" s="127" t="e">
        <f t="shared" si="10"/>
        <v>#DIV/0!</v>
      </c>
      <c r="W19" s="139"/>
      <c r="X19" s="35" t="e">
        <f t="shared" si="11"/>
        <v>#VALUE!</v>
      </c>
      <c r="Z19" s="360"/>
      <c r="AA19" s="360"/>
      <c r="AG19" s="362" t="s">
        <v>1528</v>
      </c>
      <c r="AH19" s="362"/>
      <c r="AI19" s="362"/>
      <c r="AJ19" s="362"/>
      <c r="AK19" s="362"/>
      <c r="AL19" s="362"/>
      <c r="AM19" s="362"/>
    </row>
    <row r="20" spans="2:39" ht="53.25" customHeight="1" x14ac:dyDescent="0.25">
      <c r="B20" s="288" t="s">
        <v>63</v>
      </c>
      <c r="C20" s="143" t="s">
        <v>64</v>
      </c>
      <c r="D20" s="176"/>
      <c r="E20" s="266" t="s">
        <v>65</v>
      </c>
      <c r="F20" s="266"/>
      <c r="G20" s="266"/>
      <c r="I20" s="152"/>
      <c r="J20" s="152"/>
      <c r="K20" s="124">
        <f t="shared" si="8"/>
        <v>0</v>
      </c>
      <c r="L20" s="122"/>
      <c r="M20" s="122"/>
      <c r="N20" s="122"/>
      <c r="O20" s="122"/>
      <c r="P20" s="123"/>
      <c r="Q20" s="122"/>
      <c r="R20" s="123"/>
      <c r="T20" s="125" t="str">
        <f t="shared" si="9"/>
        <v/>
      </c>
      <c r="U20" s="147"/>
      <c r="V20" s="127" t="e">
        <f t="shared" si="10"/>
        <v>#DIV/0!</v>
      </c>
      <c r="W20" s="139"/>
      <c r="X20" s="35" t="e">
        <f t="shared" si="11"/>
        <v>#VALUE!</v>
      </c>
      <c r="Z20" s="360"/>
      <c r="AA20" s="360"/>
      <c r="AG20" s="362" t="s">
        <v>1529</v>
      </c>
      <c r="AH20" s="362"/>
      <c r="AI20" s="362"/>
      <c r="AJ20" s="362"/>
      <c r="AK20" s="362"/>
      <c r="AL20" s="362"/>
      <c r="AM20" s="362"/>
    </row>
    <row r="21" spans="2:39" ht="51" customHeight="1" x14ac:dyDescent="0.25">
      <c r="B21" s="288" t="s">
        <v>66</v>
      </c>
      <c r="C21" s="144" t="s">
        <v>67</v>
      </c>
      <c r="D21" s="176"/>
      <c r="E21" s="266" t="s">
        <v>68</v>
      </c>
      <c r="F21" s="266"/>
      <c r="G21" s="266"/>
      <c r="I21" s="152"/>
      <c r="J21" s="152"/>
      <c r="K21" s="124">
        <f t="shared" si="8"/>
        <v>0</v>
      </c>
      <c r="L21" s="122"/>
      <c r="M21" s="122"/>
      <c r="N21" s="122"/>
      <c r="O21" s="122"/>
      <c r="P21" s="123"/>
      <c r="Q21" s="122"/>
      <c r="R21" s="123"/>
      <c r="T21" s="125" t="str">
        <f t="shared" si="9"/>
        <v/>
      </c>
      <c r="U21" s="147"/>
      <c r="V21" s="127" t="e">
        <f t="shared" si="10"/>
        <v>#DIV/0!</v>
      </c>
      <c r="W21" s="139"/>
      <c r="X21" s="35" t="e">
        <f t="shared" si="11"/>
        <v>#VALUE!</v>
      </c>
      <c r="Z21" s="360"/>
      <c r="AA21" s="360"/>
      <c r="AG21" s="362" t="s">
        <v>1530</v>
      </c>
      <c r="AH21" s="362"/>
      <c r="AI21" s="362"/>
      <c r="AJ21" s="362"/>
      <c r="AK21" s="362"/>
      <c r="AL21" s="362"/>
      <c r="AM21" s="362"/>
    </row>
    <row r="22" spans="2:39" ht="47.25" customHeight="1" x14ac:dyDescent="0.25">
      <c r="B22" s="288">
        <v>6</v>
      </c>
      <c r="C22" s="141" t="s">
        <v>69</v>
      </c>
      <c r="D22" s="176"/>
      <c r="E22" s="264" t="s">
        <v>70</v>
      </c>
      <c r="F22" s="266"/>
      <c r="G22" s="266"/>
      <c r="H22" s="115"/>
      <c r="I22" s="152"/>
      <c r="J22" s="124">
        <f>SUM(L22:Q22)</f>
        <v>0</v>
      </c>
      <c r="K22" s="124">
        <f t="shared" si="8"/>
        <v>0</v>
      </c>
      <c r="L22" s="122"/>
      <c r="M22" s="122"/>
      <c r="N22" s="122"/>
      <c r="O22" s="122"/>
      <c r="P22" s="123"/>
      <c r="Q22" s="122"/>
      <c r="R22" s="123"/>
      <c r="T22" s="125" t="str">
        <f t="shared" si="9"/>
        <v/>
      </c>
      <c r="U22" s="147" t="e">
        <f>1/$J$48</f>
        <v>#DIV/0!</v>
      </c>
      <c r="V22" s="127" t="e">
        <f t="shared" si="10"/>
        <v>#DIV/0!</v>
      </c>
      <c r="W22" s="139" t="e">
        <f>IF(R22=1,0,T22*U22)</f>
        <v>#VALUE!</v>
      </c>
      <c r="X22" s="35" t="e">
        <f t="shared" si="11"/>
        <v>#VALUE!</v>
      </c>
      <c r="Z22" s="360"/>
      <c r="AA22" s="360"/>
      <c r="AG22" s="332"/>
      <c r="AH22" s="332"/>
      <c r="AI22" s="332"/>
      <c r="AJ22" s="332"/>
      <c r="AK22" s="332"/>
      <c r="AL22" s="332"/>
      <c r="AM22" s="332"/>
    </row>
    <row r="23" spans="2:39" ht="46.5" customHeight="1" x14ac:dyDescent="0.25">
      <c r="B23" s="288" t="s">
        <v>71</v>
      </c>
      <c r="C23" s="145" t="s">
        <v>72</v>
      </c>
      <c r="D23" s="176"/>
      <c r="E23" s="264" t="s">
        <v>73</v>
      </c>
      <c r="F23" s="266"/>
      <c r="G23" s="266"/>
      <c r="H23" s="119"/>
      <c r="I23" s="152"/>
      <c r="J23" s="152"/>
      <c r="K23" s="124">
        <f t="shared" si="8"/>
        <v>0</v>
      </c>
      <c r="L23" s="122"/>
      <c r="M23" s="122"/>
      <c r="N23" s="122"/>
      <c r="O23" s="122"/>
      <c r="P23" s="123"/>
      <c r="Q23" s="122"/>
      <c r="R23" s="123"/>
      <c r="T23" s="125" t="str">
        <f t="shared" si="9"/>
        <v/>
      </c>
      <c r="U23" s="147"/>
      <c r="V23" s="127" t="e">
        <f t="shared" si="10"/>
        <v>#DIV/0!</v>
      </c>
      <c r="W23" s="139"/>
      <c r="X23" s="35" t="e">
        <f t="shared" si="11"/>
        <v>#VALUE!</v>
      </c>
      <c r="Z23" s="360"/>
      <c r="AA23" s="360"/>
      <c r="AG23" s="362" t="s">
        <v>1531</v>
      </c>
      <c r="AH23" s="362"/>
      <c r="AI23" s="362"/>
      <c r="AJ23" s="362"/>
      <c r="AK23" s="362"/>
      <c r="AL23" s="362"/>
      <c r="AM23" s="362"/>
    </row>
    <row r="24" spans="2:39" ht="59.25" customHeight="1" x14ac:dyDescent="0.25">
      <c r="B24" s="288">
        <v>7</v>
      </c>
      <c r="C24" s="141" t="s">
        <v>74</v>
      </c>
      <c r="D24" s="176"/>
      <c r="E24" s="266" t="s">
        <v>75</v>
      </c>
      <c r="F24" s="266"/>
      <c r="G24" s="265" t="s">
        <v>76</v>
      </c>
      <c r="H24" s="115"/>
      <c r="I24" s="152"/>
      <c r="J24" s="124">
        <f>SUM(L24:Q24)</f>
        <v>0</v>
      </c>
      <c r="K24" s="124">
        <f t="shared" si="8"/>
        <v>0</v>
      </c>
      <c r="L24" s="122"/>
      <c r="M24" s="122"/>
      <c r="N24" s="122"/>
      <c r="O24" s="122"/>
      <c r="P24" s="123"/>
      <c r="Q24" s="122"/>
      <c r="R24" s="123"/>
      <c r="T24" s="125" t="str">
        <f t="shared" si="9"/>
        <v/>
      </c>
      <c r="U24" s="147" t="e">
        <f>1/$J$48</f>
        <v>#DIV/0!</v>
      </c>
      <c r="V24" s="127" t="e">
        <f t="shared" si="10"/>
        <v>#DIV/0!</v>
      </c>
      <c r="W24" s="186" t="e">
        <f>IF(R24=1,0,T24*U24)</f>
        <v>#VALUE!</v>
      </c>
      <c r="X24" s="35" t="e">
        <f t="shared" si="11"/>
        <v>#VALUE!</v>
      </c>
      <c r="Z24" s="360"/>
      <c r="AA24" s="360"/>
      <c r="AG24" s="362" t="s">
        <v>1532</v>
      </c>
      <c r="AH24" s="362"/>
      <c r="AI24" s="362"/>
      <c r="AJ24" s="362"/>
      <c r="AK24" s="362"/>
      <c r="AL24" s="362"/>
      <c r="AM24" s="362"/>
    </row>
    <row r="25" spans="2:39" ht="64.5" customHeight="1" x14ac:dyDescent="0.25">
      <c r="B25" s="288" t="s">
        <v>77</v>
      </c>
      <c r="C25" s="142" t="s">
        <v>78</v>
      </c>
      <c r="D25" s="176"/>
      <c r="E25" s="266" t="s">
        <v>79</v>
      </c>
      <c r="F25" s="266"/>
      <c r="G25" s="265" t="s">
        <v>80</v>
      </c>
      <c r="H25" s="115"/>
      <c r="I25" s="152"/>
      <c r="J25" s="152"/>
      <c r="K25" s="124">
        <f t="shared" si="8"/>
        <v>0</v>
      </c>
      <c r="L25" s="122"/>
      <c r="M25" s="122"/>
      <c r="N25" s="122"/>
      <c r="O25" s="122"/>
      <c r="P25" s="123"/>
      <c r="Q25" s="122"/>
      <c r="R25" s="123"/>
      <c r="T25" s="125" t="str">
        <f t="shared" si="9"/>
        <v/>
      </c>
      <c r="U25" s="147"/>
      <c r="V25" s="127" t="e">
        <f t="shared" si="10"/>
        <v>#DIV/0!</v>
      </c>
      <c r="W25" s="139"/>
      <c r="X25" s="35" t="e">
        <f t="shared" si="11"/>
        <v>#VALUE!</v>
      </c>
      <c r="Z25" s="360"/>
      <c r="AA25" s="360"/>
      <c r="AG25" s="362" t="s">
        <v>1533</v>
      </c>
      <c r="AH25" s="362"/>
      <c r="AI25" s="362"/>
      <c r="AJ25" s="362"/>
      <c r="AK25" s="362"/>
      <c r="AL25" s="362"/>
      <c r="AM25" s="362"/>
    </row>
    <row r="26" spans="2:39" ht="50.25" customHeight="1" x14ac:dyDescent="0.25">
      <c r="B26" s="288" t="s">
        <v>81</v>
      </c>
      <c r="C26" s="143" t="s">
        <v>82</v>
      </c>
      <c r="D26" s="176"/>
      <c r="E26" s="266" t="s">
        <v>83</v>
      </c>
      <c r="F26" s="266"/>
      <c r="G26" s="266"/>
      <c r="H26" s="115"/>
      <c r="I26" s="152"/>
      <c r="J26" s="152"/>
      <c r="K26" s="124">
        <f t="shared" si="8"/>
        <v>0</v>
      </c>
      <c r="L26" s="122"/>
      <c r="M26" s="122"/>
      <c r="N26" s="122"/>
      <c r="O26" s="122"/>
      <c r="P26" s="123"/>
      <c r="Q26" s="122"/>
      <c r="R26" s="123"/>
      <c r="T26" s="125" t="str">
        <f t="shared" si="9"/>
        <v/>
      </c>
      <c r="U26" s="147"/>
      <c r="V26" s="127" t="e">
        <f t="shared" si="10"/>
        <v>#DIV/0!</v>
      </c>
      <c r="W26" s="139"/>
      <c r="X26" s="35" t="e">
        <f t="shared" si="11"/>
        <v>#VALUE!</v>
      </c>
      <c r="Z26" s="360"/>
      <c r="AA26" s="360"/>
      <c r="AG26" s="362" t="s">
        <v>1534</v>
      </c>
      <c r="AH26" s="362"/>
      <c r="AI26" s="362"/>
      <c r="AJ26" s="362"/>
      <c r="AK26" s="362"/>
      <c r="AL26" s="362"/>
      <c r="AM26" s="362"/>
    </row>
    <row r="27" spans="2:39" ht="59.25" customHeight="1" x14ac:dyDescent="0.25">
      <c r="B27" s="288" t="s">
        <v>84</v>
      </c>
      <c r="C27" s="143" t="s">
        <v>85</v>
      </c>
      <c r="D27" s="176"/>
      <c r="E27" s="266" t="s">
        <v>86</v>
      </c>
      <c r="F27" s="266"/>
      <c r="G27" s="266"/>
      <c r="H27" s="115"/>
      <c r="I27" s="152"/>
      <c r="J27" s="152"/>
      <c r="K27" s="124">
        <f t="shared" si="8"/>
        <v>0</v>
      </c>
      <c r="L27" s="122"/>
      <c r="M27" s="122"/>
      <c r="N27" s="122"/>
      <c r="O27" s="122"/>
      <c r="P27" s="123"/>
      <c r="Q27" s="122"/>
      <c r="R27" s="123"/>
      <c r="T27" s="125" t="str">
        <f t="shared" si="9"/>
        <v/>
      </c>
      <c r="U27" s="147"/>
      <c r="V27" s="127" t="e">
        <f t="shared" si="10"/>
        <v>#DIV/0!</v>
      </c>
      <c r="W27" s="139"/>
      <c r="X27" s="35" t="e">
        <f t="shared" si="11"/>
        <v>#VALUE!</v>
      </c>
      <c r="Z27" s="360"/>
      <c r="AA27" s="360"/>
      <c r="AG27" s="362" t="s">
        <v>1535</v>
      </c>
      <c r="AH27" s="362"/>
      <c r="AI27" s="362"/>
      <c r="AJ27" s="362"/>
      <c r="AK27" s="362"/>
      <c r="AL27" s="362"/>
      <c r="AM27" s="362"/>
    </row>
    <row r="28" spans="2:39" ht="59.25" customHeight="1" x14ac:dyDescent="0.25">
      <c r="B28" s="288" t="s">
        <v>87</v>
      </c>
      <c r="C28" s="144" t="s">
        <v>88</v>
      </c>
      <c r="D28" s="176"/>
      <c r="E28" s="266" t="s">
        <v>89</v>
      </c>
      <c r="F28" s="266"/>
      <c r="G28" s="266"/>
      <c r="H28" s="115"/>
      <c r="I28" s="152"/>
      <c r="J28" s="152"/>
      <c r="K28" s="124">
        <f t="shared" si="8"/>
        <v>0</v>
      </c>
      <c r="L28" s="122"/>
      <c r="M28" s="122"/>
      <c r="N28" s="122"/>
      <c r="O28" s="122"/>
      <c r="P28" s="123"/>
      <c r="Q28" s="122"/>
      <c r="R28" s="123"/>
      <c r="T28" s="125" t="str">
        <f t="shared" si="9"/>
        <v/>
      </c>
      <c r="U28" s="147"/>
      <c r="V28" s="127" t="e">
        <f t="shared" si="10"/>
        <v>#DIV/0!</v>
      </c>
      <c r="W28" s="139"/>
      <c r="X28" s="35" t="e">
        <f t="shared" si="11"/>
        <v>#VALUE!</v>
      </c>
      <c r="Z28" s="360"/>
      <c r="AA28" s="360"/>
      <c r="AG28" s="363" t="s">
        <v>1536</v>
      </c>
      <c r="AH28" s="363"/>
      <c r="AI28" s="363"/>
      <c r="AJ28" s="363"/>
      <c r="AK28" s="363"/>
      <c r="AL28" s="363"/>
      <c r="AM28" s="363"/>
    </row>
    <row r="29" spans="2:39" ht="49.5" customHeight="1" x14ac:dyDescent="0.25">
      <c r="B29" s="288">
        <v>8</v>
      </c>
      <c r="C29" s="141" t="s">
        <v>90</v>
      </c>
      <c r="D29" s="176"/>
      <c r="E29" s="266" t="s">
        <v>91</v>
      </c>
      <c r="F29" s="266"/>
      <c r="G29" s="265" t="s">
        <v>92</v>
      </c>
      <c r="H29" s="115"/>
      <c r="I29" s="152"/>
      <c r="J29" s="124">
        <f>SUM(L29:Q29)</f>
        <v>0</v>
      </c>
      <c r="K29" s="124">
        <f t="shared" si="8"/>
        <v>0</v>
      </c>
      <c r="L29" s="122"/>
      <c r="M29" s="122"/>
      <c r="N29" s="122"/>
      <c r="O29" s="122"/>
      <c r="P29" s="123"/>
      <c r="Q29" s="122"/>
      <c r="R29" s="123"/>
      <c r="T29" s="125" t="str">
        <f t="shared" si="9"/>
        <v/>
      </c>
      <c r="U29" s="147" t="e">
        <f>1/$J$48</f>
        <v>#DIV/0!</v>
      </c>
      <c r="V29" s="127" t="e">
        <f t="shared" si="10"/>
        <v>#DIV/0!</v>
      </c>
      <c r="W29" s="186" t="e">
        <f>IF(R29=1,0,T29*U29)</f>
        <v>#VALUE!</v>
      </c>
      <c r="X29" s="35" t="e">
        <f t="shared" si="11"/>
        <v>#VALUE!</v>
      </c>
      <c r="Z29" s="360"/>
      <c r="AA29" s="360"/>
      <c r="AG29" s="362" t="s">
        <v>1537</v>
      </c>
      <c r="AH29" s="362"/>
      <c r="AI29" s="362"/>
      <c r="AJ29" s="362"/>
      <c r="AK29" s="362"/>
      <c r="AL29" s="362"/>
      <c r="AM29" s="362"/>
    </row>
    <row r="30" spans="2:39" ht="52.5" customHeight="1" x14ac:dyDescent="0.25">
      <c r="B30" s="288" t="s">
        <v>93</v>
      </c>
      <c r="C30" s="142" t="s">
        <v>94</v>
      </c>
      <c r="D30" s="176"/>
      <c r="E30" s="264" t="s">
        <v>95</v>
      </c>
      <c r="F30" s="266"/>
      <c r="G30" s="265" t="s">
        <v>96</v>
      </c>
      <c r="H30" s="115"/>
      <c r="I30" s="152"/>
      <c r="J30" s="152"/>
      <c r="K30" s="124">
        <f t="shared" si="8"/>
        <v>0</v>
      </c>
      <c r="L30" s="122"/>
      <c r="M30" s="122"/>
      <c r="N30" s="122"/>
      <c r="O30" s="122"/>
      <c r="P30" s="123"/>
      <c r="Q30" s="122"/>
      <c r="R30" s="123"/>
      <c r="T30" s="125" t="str">
        <f t="shared" si="9"/>
        <v/>
      </c>
      <c r="U30" s="147"/>
      <c r="V30" s="127" t="e">
        <f t="shared" si="10"/>
        <v>#DIV/0!</v>
      </c>
      <c r="W30" s="139"/>
      <c r="X30" s="35" t="e">
        <f t="shared" si="11"/>
        <v>#VALUE!</v>
      </c>
      <c r="Z30" s="360"/>
      <c r="AA30" s="360"/>
      <c r="AG30" s="362" t="s">
        <v>1538</v>
      </c>
      <c r="AH30" s="362"/>
      <c r="AI30" s="362"/>
      <c r="AJ30" s="362"/>
      <c r="AK30" s="362"/>
      <c r="AL30" s="362"/>
      <c r="AM30" s="362"/>
    </row>
    <row r="31" spans="2:39" ht="51.75" customHeight="1" x14ac:dyDescent="0.25">
      <c r="B31" s="288" t="s">
        <v>97</v>
      </c>
      <c r="C31" s="144" t="s">
        <v>98</v>
      </c>
      <c r="D31" s="176"/>
      <c r="E31" s="266" t="s">
        <v>99</v>
      </c>
      <c r="F31" s="266"/>
      <c r="G31" s="266"/>
      <c r="H31" s="115"/>
      <c r="I31" s="152"/>
      <c r="J31" s="152"/>
      <c r="K31" s="124">
        <f t="shared" si="8"/>
        <v>0</v>
      </c>
      <c r="L31" s="122"/>
      <c r="M31" s="122"/>
      <c r="N31" s="122"/>
      <c r="O31" s="122"/>
      <c r="P31" s="123"/>
      <c r="Q31" s="122"/>
      <c r="R31" s="123"/>
      <c r="T31" s="125" t="str">
        <f t="shared" si="9"/>
        <v/>
      </c>
      <c r="U31" s="147"/>
      <c r="V31" s="127" t="e">
        <f t="shared" si="10"/>
        <v>#DIV/0!</v>
      </c>
      <c r="W31" s="139"/>
      <c r="X31" s="35" t="e">
        <f t="shared" si="11"/>
        <v>#VALUE!</v>
      </c>
      <c r="Z31" s="360"/>
      <c r="AA31" s="360"/>
      <c r="AG31" s="362" t="s">
        <v>1539</v>
      </c>
      <c r="AH31" s="362"/>
      <c r="AI31" s="362"/>
      <c r="AJ31" s="362"/>
      <c r="AK31" s="362"/>
      <c r="AL31" s="362"/>
      <c r="AM31" s="362"/>
    </row>
    <row r="32" spans="2:39" ht="49.5" customHeight="1" x14ac:dyDescent="0.25">
      <c r="B32" s="288">
        <v>9</v>
      </c>
      <c r="C32" s="141" t="s">
        <v>100</v>
      </c>
      <c r="D32" s="176"/>
      <c r="E32" s="266" t="s">
        <v>101</v>
      </c>
      <c r="F32" s="266"/>
      <c r="G32" s="266"/>
      <c r="H32" s="120"/>
      <c r="I32" s="152"/>
      <c r="J32" s="124">
        <f>SUM(L32:Q32)</f>
        <v>0</v>
      </c>
      <c r="K32" s="124">
        <f t="shared" si="8"/>
        <v>0</v>
      </c>
      <c r="L32" s="122"/>
      <c r="M32" s="122"/>
      <c r="N32" s="122"/>
      <c r="O32" s="122"/>
      <c r="P32" s="123"/>
      <c r="Q32" s="122"/>
      <c r="R32" s="123"/>
      <c r="T32" s="125" t="str">
        <f t="shared" si="9"/>
        <v/>
      </c>
      <c r="U32" s="147" t="e">
        <f>1/$J$48</f>
        <v>#DIV/0!</v>
      </c>
      <c r="V32" s="127" t="e">
        <f t="shared" si="10"/>
        <v>#DIV/0!</v>
      </c>
      <c r="W32" s="186" t="e">
        <f>IF(R32=1,0,T32*U32)</f>
        <v>#VALUE!</v>
      </c>
      <c r="X32" s="35" t="e">
        <f t="shared" si="11"/>
        <v>#VALUE!</v>
      </c>
      <c r="Z32" s="360"/>
      <c r="AA32" s="360"/>
      <c r="AG32" s="332"/>
      <c r="AH32" s="332"/>
      <c r="AI32" s="332"/>
      <c r="AJ32" s="332"/>
      <c r="AK32" s="332"/>
      <c r="AL32" s="332"/>
      <c r="AM32" s="332"/>
    </row>
    <row r="33" spans="2:41" ht="62.25" customHeight="1" x14ac:dyDescent="0.25">
      <c r="B33" s="288" t="s">
        <v>102</v>
      </c>
      <c r="C33" s="142" t="s">
        <v>103</v>
      </c>
      <c r="D33" s="176"/>
      <c r="E33" s="266" t="s">
        <v>104</v>
      </c>
      <c r="F33" s="266"/>
      <c r="G33" s="265" t="s">
        <v>105</v>
      </c>
      <c r="H33" s="115"/>
      <c r="I33" s="152"/>
      <c r="J33" s="152"/>
      <c r="K33" s="124">
        <f t="shared" si="8"/>
        <v>0</v>
      </c>
      <c r="L33" s="122"/>
      <c r="M33" s="122"/>
      <c r="N33" s="122"/>
      <c r="O33" s="122"/>
      <c r="P33" s="123"/>
      <c r="Q33" s="122"/>
      <c r="R33" s="123"/>
      <c r="T33" s="125" t="str">
        <f t="shared" si="9"/>
        <v/>
      </c>
      <c r="U33" s="147"/>
      <c r="V33" s="127" t="e">
        <f t="shared" si="10"/>
        <v>#DIV/0!</v>
      </c>
      <c r="W33" s="139"/>
      <c r="X33" s="35" t="e">
        <f t="shared" si="11"/>
        <v>#VALUE!</v>
      </c>
      <c r="Z33" s="360"/>
      <c r="AA33" s="360"/>
      <c r="AG33" s="362" t="s">
        <v>1540</v>
      </c>
      <c r="AH33" s="362"/>
      <c r="AI33" s="362"/>
      <c r="AJ33" s="362"/>
      <c r="AK33" s="362"/>
      <c r="AL33" s="362"/>
      <c r="AM33" s="362"/>
    </row>
    <row r="34" spans="2:41" ht="50.25" customHeight="1" x14ac:dyDescent="0.25">
      <c r="B34" s="288" t="s">
        <v>106</v>
      </c>
      <c r="C34" s="144" t="s">
        <v>107</v>
      </c>
      <c r="D34" s="176"/>
      <c r="E34" s="266" t="s">
        <v>108</v>
      </c>
      <c r="F34" s="266"/>
      <c r="G34" s="266"/>
      <c r="H34" s="115"/>
      <c r="I34" s="152"/>
      <c r="J34" s="152"/>
      <c r="K34" s="124">
        <f t="shared" si="8"/>
        <v>0</v>
      </c>
      <c r="L34" s="122"/>
      <c r="M34" s="122"/>
      <c r="N34" s="122"/>
      <c r="O34" s="122"/>
      <c r="P34" s="123"/>
      <c r="Q34" s="122"/>
      <c r="R34" s="123"/>
      <c r="T34" s="125" t="str">
        <f t="shared" si="9"/>
        <v/>
      </c>
      <c r="U34" s="147"/>
      <c r="V34" s="127" t="e">
        <f t="shared" si="10"/>
        <v>#DIV/0!</v>
      </c>
      <c r="W34" s="139"/>
      <c r="X34" s="35" t="e">
        <f t="shared" si="11"/>
        <v>#VALUE!</v>
      </c>
      <c r="Z34" s="360"/>
      <c r="AA34" s="360"/>
      <c r="AG34" s="362" t="s">
        <v>1541</v>
      </c>
      <c r="AH34" s="362"/>
      <c r="AI34" s="362"/>
      <c r="AJ34" s="362"/>
      <c r="AK34" s="362"/>
      <c r="AL34" s="362"/>
      <c r="AM34" s="362"/>
    </row>
    <row r="35" spans="2:41" ht="60.75" customHeight="1" x14ac:dyDescent="0.25">
      <c r="B35" s="288">
        <v>10</v>
      </c>
      <c r="C35" s="141" t="s">
        <v>109</v>
      </c>
      <c r="D35" s="176"/>
      <c r="E35" s="266" t="s">
        <v>110</v>
      </c>
      <c r="F35" s="266"/>
      <c r="G35" s="266"/>
      <c r="H35" s="115"/>
      <c r="I35" s="152"/>
      <c r="J35" s="124">
        <f>SUM(L35:Q35)</f>
        <v>0</v>
      </c>
      <c r="K35" s="124">
        <f t="shared" si="8"/>
        <v>0</v>
      </c>
      <c r="L35" s="122"/>
      <c r="M35" s="122"/>
      <c r="N35" s="122"/>
      <c r="O35" s="122"/>
      <c r="P35" s="123"/>
      <c r="Q35" s="122"/>
      <c r="R35" s="123"/>
      <c r="T35" s="125" t="str">
        <f t="shared" si="9"/>
        <v/>
      </c>
      <c r="U35" s="147" t="e">
        <f>1/$J$48</f>
        <v>#DIV/0!</v>
      </c>
      <c r="V35" s="127" t="e">
        <f t="shared" si="10"/>
        <v>#DIV/0!</v>
      </c>
      <c r="W35" s="186" t="e">
        <f>IF(R35=1,0,T35*U35)</f>
        <v>#VALUE!</v>
      </c>
      <c r="X35" s="35" t="e">
        <f t="shared" si="11"/>
        <v>#VALUE!</v>
      </c>
      <c r="Z35" s="360"/>
      <c r="AA35" s="360"/>
      <c r="AG35" s="362" t="s">
        <v>1542</v>
      </c>
      <c r="AH35" s="362"/>
      <c r="AI35" s="362"/>
      <c r="AJ35" s="362"/>
      <c r="AK35" s="362"/>
      <c r="AL35" s="362"/>
      <c r="AM35" s="362"/>
    </row>
    <row r="36" spans="2:41" ht="48" customHeight="1" x14ac:dyDescent="0.25">
      <c r="B36" s="288">
        <v>11</v>
      </c>
      <c r="C36" s="141" t="s">
        <v>111</v>
      </c>
      <c r="D36" s="176"/>
      <c r="E36" s="266"/>
      <c r="F36" s="266"/>
      <c r="G36" s="266"/>
      <c r="H36" s="115"/>
      <c r="I36" s="152"/>
      <c r="J36" s="124">
        <f>SUM(L36:Q36)</f>
        <v>0</v>
      </c>
      <c r="K36" s="124">
        <f t="shared" si="8"/>
        <v>0</v>
      </c>
      <c r="L36" s="122"/>
      <c r="M36" s="122"/>
      <c r="N36" s="122"/>
      <c r="O36" s="122"/>
      <c r="P36" s="123"/>
      <c r="Q36" s="122"/>
      <c r="R36" s="123"/>
      <c r="T36" s="125" t="str">
        <f t="shared" si="9"/>
        <v/>
      </c>
      <c r="U36" s="147" t="e">
        <f>1/$J$48</f>
        <v>#DIV/0!</v>
      </c>
      <c r="V36" s="127" t="e">
        <f t="shared" si="10"/>
        <v>#DIV/0!</v>
      </c>
      <c r="W36" s="186" t="e">
        <f>IF(R36=1,0,T36*U36)</f>
        <v>#VALUE!</v>
      </c>
      <c r="X36" s="35" t="e">
        <f t="shared" si="11"/>
        <v>#VALUE!</v>
      </c>
      <c r="Z36" s="360"/>
      <c r="AA36" s="360"/>
      <c r="AG36" s="362" t="s">
        <v>1543</v>
      </c>
      <c r="AH36" s="362"/>
      <c r="AI36" s="362"/>
      <c r="AJ36" s="362"/>
      <c r="AK36" s="362"/>
      <c r="AL36" s="362"/>
      <c r="AM36" s="362"/>
    </row>
    <row r="37" spans="2:41" ht="50.25" customHeight="1" x14ac:dyDescent="0.25">
      <c r="B37" s="288">
        <v>12</v>
      </c>
      <c r="C37" s="141" t="s">
        <v>112</v>
      </c>
      <c r="D37" s="176"/>
      <c r="E37" s="266"/>
      <c r="F37" s="266"/>
      <c r="G37" s="266" t="s">
        <v>113</v>
      </c>
      <c r="H37" s="115"/>
      <c r="I37" s="152"/>
      <c r="J37" s="124">
        <f>SUM(L37:Q37)</f>
        <v>0</v>
      </c>
      <c r="K37" s="124">
        <f t="shared" si="8"/>
        <v>0</v>
      </c>
      <c r="L37" s="122"/>
      <c r="M37" s="122"/>
      <c r="N37" s="122"/>
      <c r="O37" s="122"/>
      <c r="P37" s="123"/>
      <c r="Q37" s="122"/>
      <c r="R37" s="123"/>
      <c r="T37" s="125" t="str">
        <f t="shared" si="9"/>
        <v/>
      </c>
      <c r="U37" s="147" t="e">
        <f>1/$J$48</f>
        <v>#DIV/0!</v>
      </c>
      <c r="V37" s="127" t="e">
        <f t="shared" si="10"/>
        <v>#DIV/0!</v>
      </c>
      <c r="W37" s="186" t="e">
        <f>IF(R37=1,0,T37*U37)</f>
        <v>#VALUE!</v>
      </c>
      <c r="X37" s="35" t="e">
        <f t="shared" si="11"/>
        <v>#VALUE!</v>
      </c>
      <c r="Z37" s="360"/>
      <c r="AA37" s="360"/>
      <c r="AG37" s="371" t="s">
        <v>1544</v>
      </c>
      <c r="AH37" s="371"/>
      <c r="AI37" s="371"/>
      <c r="AJ37" s="371"/>
      <c r="AK37" s="371"/>
      <c r="AL37" s="371"/>
      <c r="AM37" s="371"/>
      <c r="AO37" s="238"/>
    </row>
    <row r="38" spans="2:41" ht="60" customHeight="1" x14ac:dyDescent="0.25">
      <c r="B38" s="288">
        <v>13</v>
      </c>
      <c r="C38" s="141" t="s">
        <v>114</v>
      </c>
      <c r="D38" s="176"/>
      <c r="E38" s="266" t="s">
        <v>115</v>
      </c>
      <c r="F38" s="266"/>
      <c r="G38" s="265" t="s">
        <v>116</v>
      </c>
      <c r="H38" s="115"/>
      <c r="I38" s="152"/>
      <c r="J38" s="124">
        <f>SUM(L38:Q38)</f>
        <v>0</v>
      </c>
      <c r="K38" s="124">
        <f t="shared" si="8"/>
        <v>0</v>
      </c>
      <c r="L38" s="122"/>
      <c r="M38" s="122"/>
      <c r="N38" s="122"/>
      <c r="O38" s="122"/>
      <c r="P38" s="123"/>
      <c r="Q38" s="122"/>
      <c r="R38" s="123"/>
      <c r="T38" s="125" t="str">
        <f t="shared" si="9"/>
        <v/>
      </c>
      <c r="U38" s="147" t="e">
        <f>1/$J$48</f>
        <v>#DIV/0!</v>
      </c>
      <c r="V38" s="127" t="e">
        <f t="shared" si="10"/>
        <v>#DIV/0!</v>
      </c>
      <c r="W38" s="186" t="e">
        <f>IF(R38=1,0,T38*U38)</f>
        <v>#VALUE!</v>
      </c>
      <c r="X38" s="35" t="e">
        <f t="shared" si="11"/>
        <v>#VALUE!</v>
      </c>
      <c r="Z38" s="360"/>
      <c r="AA38" s="360"/>
      <c r="AG38" s="363" t="s">
        <v>1545</v>
      </c>
      <c r="AH38" s="363"/>
      <c r="AI38" s="363"/>
      <c r="AJ38" s="363"/>
      <c r="AK38" s="363"/>
      <c r="AL38" s="363"/>
      <c r="AM38" s="363"/>
    </row>
    <row r="39" spans="2:41" ht="45" customHeight="1" x14ac:dyDescent="0.25">
      <c r="B39" s="288" t="s">
        <v>117</v>
      </c>
      <c r="C39" s="142" t="s">
        <v>118</v>
      </c>
      <c r="D39" s="176"/>
      <c r="E39" s="266" t="s">
        <v>119</v>
      </c>
      <c r="F39" s="266"/>
      <c r="G39" s="266"/>
      <c r="H39" s="115"/>
      <c r="I39" s="152"/>
      <c r="J39" s="152"/>
      <c r="K39" s="124">
        <f t="shared" si="8"/>
        <v>0</v>
      </c>
      <c r="L39" s="122"/>
      <c r="M39" s="122"/>
      <c r="N39" s="122"/>
      <c r="O39" s="122"/>
      <c r="P39" s="123"/>
      <c r="Q39" s="122"/>
      <c r="R39" s="123"/>
      <c r="T39" s="125" t="str">
        <f t="shared" si="9"/>
        <v/>
      </c>
      <c r="U39" s="147"/>
      <c r="V39" s="127" t="e">
        <f t="shared" si="10"/>
        <v>#DIV/0!</v>
      </c>
      <c r="W39" s="139"/>
      <c r="X39" s="35" t="e">
        <f t="shared" si="11"/>
        <v>#VALUE!</v>
      </c>
      <c r="Z39" s="360"/>
      <c r="AA39" s="360"/>
      <c r="AG39" s="362" t="s">
        <v>1546</v>
      </c>
      <c r="AH39" s="362"/>
      <c r="AI39" s="362"/>
      <c r="AJ39" s="362"/>
      <c r="AK39" s="362"/>
      <c r="AL39" s="362"/>
      <c r="AM39" s="362"/>
    </row>
    <row r="40" spans="2:41" ht="51.75" customHeight="1" x14ac:dyDescent="0.25">
      <c r="B40" s="288" t="s">
        <v>120</v>
      </c>
      <c r="C40" s="143" t="s">
        <v>121</v>
      </c>
      <c r="D40" s="176"/>
      <c r="E40" s="266" t="s">
        <v>122</v>
      </c>
      <c r="F40" s="266"/>
      <c r="G40" s="266"/>
      <c r="H40" s="126"/>
      <c r="I40" s="152"/>
      <c r="J40" s="152"/>
      <c r="K40" s="124">
        <f t="shared" si="8"/>
        <v>0</v>
      </c>
      <c r="L40" s="122"/>
      <c r="M40" s="122"/>
      <c r="N40" s="122"/>
      <c r="O40" s="122"/>
      <c r="P40" s="123"/>
      <c r="Q40" s="122"/>
      <c r="R40" s="123"/>
      <c r="T40" s="125" t="str">
        <f t="shared" si="9"/>
        <v/>
      </c>
      <c r="U40" s="147"/>
      <c r="V40" s="127" t="e">
        <f t="shared" si="10"/>
        <v>#DIV/0!</v>
      </c>
      <c r="W40" s="139"/>
      <c r="X40" s="35" t="e">
        <f t="shared" si="11"/>
        <v>#VALUE!</v>
      </c>
      <c r="Z40" s="360"/>
      <c r="AA40" s="360"/>
      <c r="AG40" s="362" t="s">
        <v>1547</v>
      </c>
      <c r="AH40" s="362"/>
      <c r="AI40" s="362"/>
      <c r="AJ40" s="362"/>
      <c r="AK40" s="362"/>
      <c r="AL40" s="362"/>
      <c r="AM40" s="362"/>
    </row>
    <row r="41" spans="2:41" ht="51" customHeight="1" x14ac:dyDescent="0.25">
      <c r="B41" s="288" t="s">
        <v>123</v>
      </c>
      <c r="C41" s="143" t="s">
        <v>124</v>
      </c>
      <c r="D41" s="176"/>
      <c r="E41" s="266" t="s">
        <v>125</v>
      </c>
      <c r="F41" s="266"/>
      <c r="G41" s="266"/>
      <c r="H41" s="115"/>
      <c r="I41" s="152"/>
      <c r="J41" s="152"/>
      <c r="K41" s="124">
        <f t="shared" si="8"/>
        <v>0</v>
      </c>
      <c r="L41" s="122"/>
      <c r="M41" s="122"/>
      <c r="N41" s="122"/>
      <c r="O41" s="122"/>
      <c r="P41" s="123"/>
      <c r="Q41" s="122"/>
      <c r="R41" s="123"/>
      <c r="T41" s="125" t="str">
        <f t="shared" si="9"/>
        <v/>
      </c>
      <c r="U41" s="147"/>
      <c r="V41" s="127" t="e">
        <f t="shared" si="10"/>
        <v>#DIV/0!</v>
      </c>
      <c r="W41" s="139"/>
      <c r="X41" s="35" t="e">
        <f t="shared" si="11"/>
        <v>#VALUE!</v>
      </c>
      <c r="Z41" s="360"/>
      <c r="AA41" s="360"/>
      <c r="AG41" s="362" t="s">
        <v>1548</v>
      </c>
      <c r="AH41" s="362"/>
      <c r="AI41" s="362"/>
      <c r="AJ41" s="362"/>
      <c r="AK41" s="362"/>
      <c r="AL41" s="362"/>
      <c r="AM41" s="362"/>
    </row>
    <row r="42" spans="2:41" ht="46.5" customHeight="1" x14ac:dyDescent="0.25">
      <c r="B42" s="288" t="s">
        <v>126</v>
      </c>
      <c r="C42" s="143" t="s">
        <v>127</v>
      </c>
      <c r="D42" s="176"/>
      <c r="E42" s="266" t="s">
        <v>128</v>
      </c>
      <c r="F42" s="266"/>
      <c r="G42" s="266"/>
      <c r="H42" s="115"/>
      <c r="I42" s="152"/>
      <c r="J42" s="152"/>
      <c r="K42" s="124">
        <f t="shared" si="8"/>
        <v>0</v>
      </c>
      <c r="L42" s="122"/>
      <c r="M42" s="122"/>
      <c r="N42" s="122"/>
      <c r="O42" s="122"/>
      <c r="P42" s="123"/>
      <c r="Q42" s="122"/>
      <c r="R42" s="123"/>
      <c r="T42" s="125" t="str">
        <f t="shared" si="9"/>
        <v/>
      </c>
      <c r="U42" s="147"/>
      <c r="V42" s="127" t="e">
        <f t="shared" si="10"/>
        <v>#DIV/0!</v>
      </c>
      <c r="W42" s="139"/>
      <c r="X42" s="35" t="e">
        <f t="shared" si="11"/>
        <v>#VALUE!</v>
      </c>
      <c r="Z42" s="360"/>
      <c r="AA42" s="360"/>
      <c r="AG42" s="362" t="s">
        <v>1549</v>
      </c>
      <c r="AH42" s="362"/>
      <c r="AI42" s="362"/>
      <c r="AJ42" s="362"/>
      <c r="AK42" s="362"/>
      <c r="AL42" s="362"/>
      <c r="AM42" s="362"/>
    </row>
    <row r="43" spans="2:41" ht="50.25" customHeight="1" x14ac:dyDescent="0.25">
      <c r="B43" s="288" t="s">
        <v>129</v>
      </c>
      <c r="C43" s="143" t="s">
        <v>130</v>
      </c>
      <c r="D43" s="176"/>
      <c r="E43" s="266" t="s">
        <v>131</v>
      </c>
      <c r="F43" s="266"/>
      <c r="G43" s="266"/>
      <c r="H43" s="115"/>
      <c r="I43" s="152"/>
      <c r="J43" s="152"/>
      <c r="K43" s="124">
        <f t="shared" si="8"/>
        <v>0</v>
      </c>
      <c r="L43" s="122"/>
      <c r="M43" s="122"/>
      <c r="N43" s="122"/>
      <c r="O43" s="122"/>
      <c r="P43" s="123"/>
      <c r="Q43" s="122"/>
      <c r="R43" s="123"/>
      <c r="T43" s="125" t="str">
        <f t="shared" si="9"/>
        <v/>
      </c>
      <c r="U43" s="147"/>
      <c r="V43" s="127" t="e">
        <f t="shared" si="10"/>
        <v>#DIV/0!</v>
      </c>
      <c r="W43" s="139"/>
      <c r="X43" s="35" t="e">
        <f t="shared" si="11"/>
        <v>#VALUE!</v>
      </c>
      <c r="Z43" s="360"/>
      <c r="AA43" s="360"/>
      <c r="AG43" s="362" t="s">
        <v>1550</v>
      </c>
      <c r="AH43" s="362"/>
      <c r="AI43" s="362"/>
      <c r="AJ43" s="362"/>
      <c r="AK43" s="362"/>
      <c r="AL43" s="362"/>
      <c r="AM43" s="362"/>
    </row>
    <row r="44" spans="2:41" ht="51" customHeight="1" x14ac:dyDescent="0.25">
      <c r="B44" s="288" t="s">
        <v>132</v>
      </c>
      <c r="C44" s="143" t="s">
        <v>133</v>
      </c>
      <c r="D44" s="176"/>
      <c r="E44" s="266" t="s">
        <v>134</v>
      </c>
      <c r="F44" s="266"/>
      <c r="G44" s="266"/>
      <c r="H44" s="121"/>
      <c r="I44" s="152"/>
      <c r="J44" s="152"/>
      <c r="K44" s="124">
        <f t="shared" si="8"/>
        <v>0</v>
      </c>
      <c r="L44" s="122"/>
      <c r="M44" s="122"/>
      <c r="N44" s="122"/>
      <c r="O44" s="122"/>
      <c r="P44" s="123"/>
      <c r="Q44" s="122"/>
      <c r="R44" s="123"/>
      <c r="T44" s="125" t="str">
        <f t="shared" si="9"/>
        <v/>
      </c>
      <c r="U44" s="147"/>
      <c r="V44" s="127" t="e">
        <f t="shared" si="10"/>
        <v>#DIV/0!</v>
      </c>
      <c r="W44" s="139"/>
      <c r="X44" s="35" t="e">
        <f t="shared" si="11"/>
        <v>#VALUE!</v>
      </c>
      <c r="Z44" s="360"/>
      <c r="AA44" s="360"/>
      <c r="AG44" s="362" t="s">
        <v>1551</v>
      </c>
      <c r="AH44" s="362"/>
      <c r="AI44" s="362"/>
      <c r="AJ44" s="362"/>
      <c r="AK44" s="362"/>
      <c r="AL44" s="362"/>
      <c r="AM44" s="362"/>
    </row>
    <row r="45" spans="2:41" ht="52.5" customHeight="1" x14ac:dyDescent="0.25">
      <c r="B45" s="288" t="s">
        <v>135</v>
      </c>
      <c r="C45" s="143" t="s">
        <v>136</v>
      </c>
      <c r="D45" s="176"/>
      <c r="E45" s="266" t="s">
        <v>137</v>
      </c>
      <c r="F45" s="266"/>
      <c r="G45" s="266"/>
      <c r="H45" s="120"/>
      <c r="I45" s="152"/>
      <c r="J45" s="152"/>
      <c r="K45" s="124">
        <f t="shared" si="8"/>
        <v>0</v>
      </c>
      <c r="L45" s="122"/>
      <c r="M45" s="122"/>
      <c r="N45" s="122"/>
      <c r="O45" s="122"/>
      <c r="P45" s="123"/>
      <c r="Q45" s="122"/>
      <c r="R45" s="123"/>
      <c r="T45" s="125" t="str">
        <f t="shared" si="9"/>
        <v/>
      </c>
      <c r="U45" s="147"/>
      <c r="V45" s="127" t="e">
        <f t="shared" si="10"/>
        <v>#DIV/0!</v>
      </c>
      <c r="W45" s="139"/>
      <c r="X45" s="35" t="e">
        <f t="shared" si="11"/>
        <v>#VALUE!</v>
      </c>
      <c r="Z45" s="360"/>
      <c r="AA45" s="360"/>
      <c r="AG45" s="362" t="s">
        <v>1552</v>
      </c>
      <c r="AH45" s="362"/>
      <c r="AI45" s="362"/>
      <c r="AJ45" s="362"/>
      <c r="AK45" s="362"/>
      <c r="AL45" s="362"/>
      <c r="AM45" s="362"/>
    </row>
    <row r="46" spans="2:41" ht="50.25" customHeight="1" x14ac:dyDescent="0.25">
      <c r="B46" s="288" t="s">
        <v>138</v>
      </c>
      <c r="C46" s="143" t="s">
        <v>139</v>
      </c>
      <c r="D46" s="176"/>
      <c r="E46" s="266" t="s">
        <v>140</v>
      </c>
      <c r="F46" s="266"/>
      <c r="G46" s="266"/>
      <c r="H46" s="126"/>
      <c r="I46" s="152"/>
      <c r="J46" s="152"/>
      <c r="K46" s="124">
        <f t="shared" si="8"/>
        <v>0</v>
      </c>
      <c r="L46" s="122"/>
      <c r="M46" s="122"/>
      <c r="N46" s="122"/>
      <c r="O46" s="122"/>
      <c r="P46" s="123"/>
      <c r="Q46" s="122"/>
      <c r="R46" s="123"/>
      <c r="T46" s="125" t="str">
        <f t="shared" si="9"/>
        <v/>
      </c>
      <c r="U46" s="147"/>
      <c r="V46" s="127" t="e">
        <f t="shared" si="10"/>
        <v>#DIV/0!</v>
      </c>
      <c r="W46" s="139"/>
      <c r="X46" s="35" t="e">
        <f t="shared" si="11"/>
        <v>#VALUE!</v>
      </c>
      <c r="Z46" s="360"/>
      <c r="AA46" s="360"/>
      <c r="AG46" s="362" t="s">
        <v>1553</v>
      </c>
      <c r="AH46" s="362"/>
      <c r="AI46" s="362"/>
      <c r="AJ46" s="362"/>
      <c r="AK46" s="362"/>
      <c r="AL46" s="362"/>
      <c r="AM46" s="362"/>
    </row>
    <row r="47" spans="2:41" ht="56.25" customHeight="1" x14ac:dyDescent="0.25">
      <c r="B47" s="288" t="s">
        <v>141</v>
      </c>
      <c r="C47" s="144" t="s">
        <v>142</v>
      </c>
      <c r="D47" s="176"/>
      <c r="E47" s="266" t="s">
        <v>143</v>
      </c>
      <c r="F47" s="266"/>
      <c r="G47" s="266"/>
      <c r="H47" s="126"/>
      <c r="I47" s="152"/>
      <c r="J47" s="152"/>
      <c r="K47" s="124">
        <f t="shared" si="8"/>
        <v>0</v>
      </c>
      <c r="L47" s="122"/>
      <c r="M47" s="122"/>
      <c r="N47" s="122"/>
      <c r="O47" s="122"/>
      <c r="P47" s="123"/>
      <c r="Q47" s="122"/>
      <c r="R47" s="123"/>
      <c r="T47" s="125" t="str">
        <f t="shared" si="9"/>
        <v/>
      </c>
      <c r="U47" s="147"/>
      <c r="V47" s="127" t="e">
        <f t="shared" si="10"/>
        <v>#DIV/0!</v>
      </c>
      <c r="W47" s="139"/>
      <c r="X47" s="35" t="e">
        <f t="shared" si="11"/>
        <v>#VALUE!</v>
      </c>
      <c r="Z47" s="360"/>
      <c r="AA47" s="360"/>
      <c r="AG47" s="362" t="s">
        <v>1554</v>
      </c>
      <c r="AH47" s="362"/>
      <c r="AI47" s="362"/>
      <c r="AJ47" s="362"/>
      <c r="AK47" s="362"/>
      <c r="AL47" s="362"/>
      <c r="AM47" s="362"/>
    </row>
    <row r="48" spans="2:41" x14ac:dyDescent="0.25">
      <c r="C48" s="152"/>
      <c r="D48" s="178"/>
      <c r="E48" s="152"/>
      <c r="F48" s="152"/>
      <c r="G48" s="152"/>
      <c r="J48" s="150">
        <f>SUM(J10:J47)</f>
        <v>0</v>
      </c>
      <c r="K48" s="150">
        <f>SUM(K10:K47)</f>
        <v>0</v>
      </c>
      <c r="W48" s="171" t="e">
        <f>SUM(W10:W47)</f>
        <v>#VALUE!</v>
      </c>
      <c r="X48" s="171" t="e">
        <f>SUM(X10:X47)</f>
        <v>#VALUE!</v>
      </c>
      <c r="Z48" s="167"/>
      <c r="AA48" s="167"/>
    </row>
    <row r="49" spans="3:33" x14ac:dyDescent="0.25">
      <c r="C49" s="152"/>
      <c r="D49" s="178"/>
      <c r="E49" s="152"/>
      <c r="F49" s="152"/>
      <c r="G49" s="152"/>
      <c r="S49" s="118" t="s">
        <v>144</v>
      </c>
      <c r="T49" s="129">
        <f>SUMIF(J48,13-X51,W48)</f>
        <v>0</v>
      </c>
      <c r="Z49" s="167"/>
      <c r="AA49" s="167"/>
    </row>
    <row r="50" spans="3:33" x14ac:dyDescent="0.25">
      <c r="C50" s="152"/>
      <c r="D50" s="178"/>
      <c r="E50" s="152"/>
      <c r="F50" s="152"/>
      <c r="G50" s="152"/>
      <c r="S50" s="118" t="s">
        <v>145</v>
      </c>
      <c r="T50" s="129">
        <f>SUMIF(K48,38-X52,X48)</f>
        <v>0</v>
      </c>
      <c r="Y50" s="128"/>
    </row>
    <row r="51" spans="3:33" x14ac:dyDescent="0.25">
      <c r="C51" s="152"/>
      <c r="D51" s="178"/>
      <c r="E51" s="152"/>
      <c r="F51" s="152"/>
      <c r="G51" s="152"/>
      <c r="W51" s="150" t="s">
        <v>152</v>
      </c>
      <c r="X51" s="150">
        <f>SUM(R10:R12,R16,R18,R22,R24,R29,R32,'A5'!R12,'A5'!R14,R35:R38,'A5'!R54)</f>
        <v>0</v>
      </c>
      <c r="Y51" s="128"/>
    </row>
    <row r="52" spans="3:33" x14ac:dyDescent="0.25">
      <c r="C52" s="152"/>
      <c r="D52" s="178"/>
      <c r="E52" s="152"/>
      <c r="F52" s="152"/>
      <c r="G52" s="152"/>
      <c r="W52" s="150" t="s">
        <v>153</v>
      </c>
      <c r="X52" s="150">
        <f>SUM('A5'!R53:R53,R10:R47)</f>
        <v>0</v>
      </c>
    </row>
    <row r="53" spans="3:33" ht="13.5" customHeight="1" x14ac:dyDescent="0.25">
      <c r="C53" s="152"/>
      <c r="D53" s="178"/>
      <c r="E53" s="152"/>
      <c r="F53" s="152"/>
      <c r="G53" s="152"/>
    </row>
    <row r="54" spans="3:33" x14ac:dyDescent="0.25">
      <c r="C54" s="152"/>
      <c r="D54" s="178"/>
      <c r="E54" s="152"/>
      <c r="F54" s="152"/>
      <c r="G54" s="152"/>
    </row>
    <row r="61" spans="3:33" ht="22.5" customHeight="1" x14ac:dyDescent="0.25">
      <c r="AB61" s="151"/>
      <c r="AC61" s="151"/>
      <c r="AD61" s="151"/>
    </row>
    <row r="63" spans="3:33" ht="15" customHeight="1" x14ac:dyDescent="0.25">
      <c r="AB63" s="151"/>
      <c r="AC63" s="151"/>
      <c r="AD63" s="151"/>
      <c r="AE63" s="151"/>
      <c r="AF63" s="151"/>
      <c r="AG63" s="151"/>
    </row>
  </sheetData>
  <sheetProtection formatCells="0" formatColumns="0" formatRows="0" insertColumns="0" insertRows="0" insertHyperlinks="0" deleteColumns="0" deleteRows="0" sort="0" autoFilter="0" pivotTables="0"/>
  <mergeCells count="78">
    <mergeCell ref="C6:S6"/>
    <mergeCell ref="B1:AA1"/>
    <mergeCell ref="AG20:AM20"/>
    <mergeCell ref="AG21:AM21"/>
    <mergeCell ref="L5:AD5"/>
    <mergeCell ref="AG45:AM45"/>
    <mergeCell ref="AG31:AM31"/>
    <mergeCell ref="AG33:AM33"/>
    <mergeCell ref="AG34:AM34"/>
    <mergeCell ref="AG37:AM37"/>
    <mergeCell ref="AG14:AL14"/>
    <mergeCell ref="AG38:AM38"/>
    <mergeCell ref="AG35:AM35"/>
    <mergeCell ref="AG36:AM36"/>
    <mergeCell ref="AG25:AM25"/>
    <mergeCell ref="AG26:AM26"/>
    <mergeCell ref="AG27:AM27"/>
    <mergeCell ref="AG47:AM47"/>
    <mergeCell ref="AG39:AM39"/>
    <mergeCell ref="AG40:AM40"/>
    <mergeCell ref="AG41:AM41"/>
    <mergeCell ref="AG42:AM42"/>
    <mergeCell ref="AG43:AM43"/>
    <mergeCell ref="AG44:AM44"/>
    <mergeCell ref="AG46:AM46"/>
    <mergeCell ref="AG28:AM28"/>
    <mergeCell ref="AG29:AM29"/>
    <mergeCell ref="AG30:AM30"/>
    <mergeCell ref="Z18:AA18"/>
    <mergeCell ref="AG23:AM23"/>
    <mergeCell ref="AG24:AM24"/>
    <mergeCell ref="AG19:AM19"/>
    <mergeCell ref="AG18:AM18"/>
    <mergeCell ref="Z16:AA16"/>
    <mergeCell ref="Z17:AA17"/>
    <mergeCell ref="G7:G8"/>
    <mergeCell ref="C7:C8"/>
    <mergeCell ref="T7:V7"/>
    <mergeCell ref="E7:E8"/>
    <mergeCell ref="J7:R7"/>
    <mergeCell ref="AG7:AM8"/>
    <mergeCell ref="AG12:AL12"/>
    <mergeCell ref="Z13:AA13"/>
    <mergeCell ref="Z14:AA14"/>
    <mergeCell ref="Z15:AA15"/>
    <mergeCell ref="Z10:AA10"/>
    <mergeCell ref="Z11:AA11"/>
    <mergeCell ref="Z12:AA12"/>
    <mergeCell ref="AG15:AM15"/>
    <mergeCell ref="Z31:AA31"/>
    <mergeCell ref="Z19:AA19"/>
    <mergeCell ref="Z22:AA22"/>
    <mergeCell ref="Z23:AA23"/>
    <mergeCell ref="Z24:AA24"/>
    <mergeCell ref="Z25:AA25"/>
    <mergeCell ref="Z20:AA20"/>
    <mergeCell ref="Z21:AA21"/>
    <mergeCell ref="Z26:AA26"/>
    <mergeCell ref="Z27:AA27"/>
    <mergeCell ref="Z28:AA28"/>
    <mergeCell ref="Z29:AA29"/>
    <mergeCell ref="Z30:AA30"/>
    <mergeCell ref="Z32:AA32"/>
    <mergeCell ref="Z33:AA33"/>
    <mergeCell ref="Z34:AA34"/>
    <mergeCell ref="Z42:AA42"/>
    <mergeCell ref="Z43:AA43"/>
    <mergeCell ref="Z35:AA35"/>
    <mergeCell ref="Z36:AA36"/>
    <mergeCell ref="Z47:AA47"/>
    <mergeCell ref="Z37:AA37"/>
    <mergeCell ref="Z38:AA38"/>
    <mergeCell ref="Z39:AA39"/>
    <mergeCell ref="Z40:AA40"/>
    <mergeCell ref="Z46:AA46"/>
    <mergeCell ref="Z41:AA41"/>
    <mergeCell ref="Z45:AA45"/>
    <mergeCell ref="Z44:AA44"/>
  </mergeCells>
  <conditionalFormatting sqref="K10:K47">
    <cfRule type="cellIs" dxfId="743" priority="1151" stopIfTrue="1" operator="notEqual">
      <formula>1</formula>
    </cfRule>
    <cfRule type="cellIs" dxfId="742" priority="1152" stopIfTrue="1" operator="equal">
      <formula>1</formula>
    </cfRule>
  </conditionalFormatting>
  <conditionalFormatting sqref="Q40">
    <cfRule type="expression" dxfId="741" priority="877" stopIfTrue="1">
      <formula>$P$10</formula>
    </cfRule>
  </conditionalFormatting>
  <conditionalFormatting sqref="T49">
    <cfRule type="containsBlanks" dxfId="740" priority="649" stopIfTrue="1">
      <formula>LEN(TRIM(T49))=0</formula>
    </cfRule>
    <cfRule type="cellIs" dxfId="739" priority="650" stopIfTrue="1" operator="lessThan">
      <formula>19.999</formula>
    </cfRule>
    <cfRule type="cellIs" dxfId="738" priority="651" stopIfTrue="1" operator="lessThan">
      <formula>39.999</formula>
    </cfRule>
    <cfRule type="cellIs" dxfId="737" priority="652" stopIfTrue="1" operator="lessThan">
      <formula>59.999</formula>
    </cfRule>
    <cfRule type="cellIs" dxfId="736" priority="653" stopIfTrue="1" operator="lessThan">
      <formula>79.999</formula>
    </cfRule>
    <cfRule type="cellIs" dxfId="735" priority="654" stopIfTrue="1" operator="lessThan">
      <formula>89.999</formula>
    </cfRule>
    <cfRule type="cellIs" dxfId="734" priority="655" stopIfTrue="1" operator="between">
      <formula>90</formula>
      <formula>100</formula>
    </cfRule>
  </conditionalFormatting>
  <conditionalFormatting sqref="J10">
    <cfRule type="cellIs" dxfId="733" priority="452" stopIfTrue="1" operator="notEqual">
      <formula>1</formula>
    </cfRule>
    <cfRule type="cellIs" dxfId="732" priority="453" stopIfTrue="1" operator="equal">
      <formula>1</formula>
    </cfRule>
  </conditionalFormatting>
  <conditionalFormatting sqref="T10:T47">
    <cfRule type="cellIs" dxfId="731" priority="424" stopIfTrue="1" operator="lessThan">
      <formula>19.999</formula>
    </cfRule>
    <cfRule type="cellIs" dxfId="730" priority="425" stopIfTrue="1" operator="lessThan">
      <formula>39.999</formula>
    </cfRule>
    <cfRule type="cellIs" dxfId="729" priority="426" stopIfTrue="1" operator="lessThan">
      <formula>59.999</formula>
    </cfRule>
    <cfRule type="cellIs" dxfId="728" priority="427" stopIfTrue="1" operator="lessThan">
      <formula>79.999</formula>
    </cfRule>
    <cfRule type="cellIs" dxfId="727" priority="428" stopIfTrue="1" operator="lessThan">
      <formula>89.999</formula>
    </cfRule>
    <cfRule type="cellIs" dxfId="726" priority="429" stopIfTrue="1" operator="between">
      <formula>90</formula>
      <formula>100</formula>
    </cfRule>
    <cfRule type="containsBlanks" dxfId="725" priority="430">
      <formula>LEN(TRIM(T10))=0</formula>
    </cfRule>
  </conditionalFormatting>
  <conditionalFormatting sqref="J11">
    <cfRule type="cellIs" dxfId="724" priority="51" stopIfTrue="1" operator="notEqual">
      <formula>1</formula>
    </cfRule>
    <cfRule type="cellIs" dxfId="723" priority="52" stopIfTrue="1" operator="equal">
      <formula>1</formula>
    </cfRule>
  </conditionalFormatting>
  <conditionalFormatting sqref="J12">
    <cfRule type="cellIs" dxfId="722" priority="49" stopIfTrue="1" operator="notEqual">
      <formula>1</formula>
    </cfRule>
    <cfRule type="cellIs" dxfId="721" priority="50" stopIfTrue="1" operator="equal">
      <formula>1</formula>
    </cfRule>
  </conditionalFormatting>
  <conditionalFormatting sqref="J16">
    <cfRule type="cellIs" dxfId="720" priority="47" stopIfTrue="1" operator="notEqual">
      <formula>1</formula>
    </cfRule>
    <cfRule type="cellIs" dxfId="719" priority="48" stopIfTrue="1" operator="equal">
      <formula>1</formula>
    </cfRule>
  </conditionalFormatting>
  <conditionalFormatting sqref="J18">
    <cfRule type="cellIs" dxfId="718" priority="45" stopIfTrue="1" operator="notEqual">
      <formula>1</formula>
    </cfRule>
    <cfRule type="cellIs" dxfId="717" priority="46" stopIfTrue="1" operator="equal">
      <formula>1</formula>
    </cfRule>
  </conditionalFormatting>
  <conditionalFormatting sqref="J22">
    <cfRule type="cellIs" dxfId="716" priority="43" stopIfTrue="1" operator="notEqual">
      <formula>1</formula>
    </cfRule>
    <cfRule type="cellIs" dxfId="715" priority="44" stopIfTrue="1" operator="equal">
      <formula>1</formula>
    </cfRule>
  </conditionalFormatting>
  <conditionalFormatting sqref="J24">
    <cfRule type="cellIs" dxfId="714" priority="41" stopIfTrue="1" operator="notEqual">
      <formula>1</formula>
    </cfRule>
    <cfRule type="cellIs" dxfId="713" priority="42" stopIfTrue="1" operator="equal">
      <formula>1</formula>
    </cfRule>
  </conditionalFormatting>
  <conditionalFormatting sqref="J29">
    <cfRule type="cellIs" dxfId="712" priority="39" stopIfTrue="1" operator="notEqual">
      <formula>1</formula>
    </cfRule>
    <cfRule type="cellIs" dxfId="711" priority="40" stopIfTrue="1" operator="equal">
      <formula>1</formula>
    </cfRule>
  </conditionalFormatting>
  <conditionalFormatting sqref="J32">
    <cfRule type="cellIs" dxfId="710" priority="37" stopIfTrue="1" operator="notEqual">
      <formula>1</formula>
    </cfRule>
    <cfRule type="cellIs" dxfId="709" priority="38" stopIfTrue="1" operator="equal">
      <formula>1</formula>
    </cfRule>
  </conditionalFormatting>
  <conditionalFormatting sqref="J35">
    <cfRule type="cellIs" dxfId="708" priority="31" stopIfTrue="1" operator="notEqual">
      <formula>1</formula>
    </cfRule>
    <cfRule type="cellIs" dxfId="707" priority="32" stopIfTrue="1" operator="equal">
      <formula>1</formula>
    </cfRule>
  </conditionalFormatting>
  <conditionalFormatting sqref="J36">
    <cfRule type="cellIs" dxfId="706" priority="29" stopIfTrue="1" operator="notEqual">
      <formula>1</formula>
    </cfRule>
    <cfRule type="cellIs" dxfId="705" priority="30" stopIfTrue="1" operator="equal">
      <formula>1</formula>
    </cfRule>
  </conditionalFormatting>
  <conditionalFormatting sqref="J37">
    <cfRule type="cellIs" dxfId="704" priority="27" stopIfTrue="1" operator="notEqual">
      <formula>1</formula>
    </cfRule>
    <cfRule type="cellIs" dxfId="703" priority="28" stopIfTrue="1" operator="equal">
      <formula>1</formula>
    </cfRule>
  </conditionalFormatting>
  <conditionalFormatting sqref="J38">
    <cfRule type="cellIs" dxfId="702" priority="25" stopIfTrue="1" operator="notEqual">
      <formula>1</formula>
    </cfRule>
    <cfRule type="cellIs" dxfId="701" priority="26" stopIfTrue="1" operator="equal">
      <formula>1</formula>
    </cfRule>
  </conditionalFormatting>
  <conditionalFormatting sqref="X10:X47">
    <cfRule type="expression" dxfId="700" priority="1188" stopIfTrue="1">
      <formula>#REF!=0</formula>
    </cfRule>
  </conditionalFormatting>
  <pageMargins left="0.7" right="0.7" top="0.75" bottom="0.75" header="0.3" footer="0.3"/>
  <pageSetup paperSize="9" scale="41" orientation="landscape" r:id="rId1"/>
  <colBreaks count="1" manualBreakCount="1">
    <brk id="32" max="1048575" man="1"/>
  </colBreaks>
  <ignoredErrors>
    <ignoredError sqref="T10:T38"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562260" r:id="rId4" name="Button 9876">
              <controlPr defaultSize="0" print="0" autoLine="0" autoPict="0" macro="[0]!ButtonOpenAll">
                <anchor moveWithCells="1" sizeWithCells="1">
                  <from>
                    <xdr:col>2</xdr:col>
                    <xdr:colOff>2819400</xdr:colOff>
                    <xdr:row>3</xdr:row>
                    <xdr:rowOff>114300</xdr:rowOff>
                  </from>
                  <to>
                    <xdr:col>2</xdr:col>
                    <xdr:colOff>3895725</xdr:colOff>
                    <xdr:row>5</xdr:row>
                    <xdr:rowOff>104775</xdr:rowOff>
                  </to>
                </anchor>
              </controlPr>
            </control>
          </mc:Choice>
        </mc:AlternateContent>
        <mc:AlternateContent xmlns:mc="http://schemas.openxmlformats.org/markup-compatibility/2006">
          <mc:Choice Requires="x14">
            <control shapeId="1620178" r:id="rId5" name="Button 10450">
              <controlPr defaultSize="0" print="0" autoLine="0" autoPict="0" macro="[0]!ButtonD1_CloseAll">
                <anchor moveWithCells="1" sizeWithCells="1">
                  <from>
                    <xdr:col>2</xdr:col>
                    <xdr:colOff>4057650</xdr:colOff>
                    <xdr:row>3</xdr:row>
                    <xdr:rowOff>104775</xdr:rowOff>
                  </from>
                  <to>
                    <xdr:col>5</xdr:col>
                    <xdr:colOff>76200</xdr:colOff>
                    <xdr:row>5</xdr:row>
                    <xdr:rowOff>95250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5" tint="-0.24988555558946501"/>
  </sheetPr>
  <dimension ref="B1:AN38"/>
  <sheetViews>
    <sheetView showGridLines="0" showRowColHeaders="0" zoomScale="80" zoomScaleNormal="80" zoomScaleSheetLayoutView="90" workbookViewId="0">
      <pane ySplit="8" topLeftCell="A9" activePane="bottomLeft" state="frozen"/>
      <selection pane="bottomLeft" activeCell="AH17" sqref="AH17:AN17"/>
    </sheetView>
  </sheetViews>
  <sheetFormatPr defaultRowHeight="15" outlineLevelCol="1" x14ac:dyDescent="0.25"/>
  <cols>
    <col min="1" max="1" width="2" style="150" customWidth="1"/>
    <col min="2" max="2" width="4.5703125" style="150" customWidth="1"/>
    <col min="3" max="3" width="65.85546875" style="150" customWidth="1"/>
    <col min="4" max="4" width="2" style="150" customWidth="1" outlineLevel="1"/>
    <col min="5" max="5" width="5.5703125" style="150" customWidth="1" outlineLevel="1"/>
    <col min="6" max="6" width="2.7109375" style="150" customWidth="1" outlineLevel="1"/>
    <col min="7" max="7" width="6.140625" style="150" customWidth="1" outlineLevel="1"/>
    <col min="8" max="8" width="2.5703125" style="150" customWidth="1"/>
    <col min="9" max="11" width="4.42578125" style="150" hidden="1" customWidth="1"/>
    <col min="12" max="13" width="4" style="150" customWidth="1"/>
    <col min="14" max="14" width="3.28515625" style="150" customWidth="1"/>
    <col min="15" max="15" width="4.42578125" style="150" customWidth="1"/>
    <col min="16" max="16" width="4.140625" style="150" customWidth="1"/>
    <col min="17" max="17" width="3.42578125" style="150" customWidth="1"/>
    <col min="18" max="18" width="3.7109375" style="150" customWidth="1"/>
    <col min="19" max="19" width="5.7109375" style="150" customWidth="1"/>
    <col min="20" max="20" width="13.28515625" style="150" customWidth="1"/>
    <col min="21" max="21" width="8.28515625" style="150" hidden="1" customWidth="1"/>
    <col min="22" max="22" width="11.140625" style="150" hidden="1" customWidth="1"/>
    <col min="23" max="23" width="10.42578125" style="150" hidden="1" customWidth="1"/>
    <col min="24" max="24" width="9" style="150" hidden="1" customWidth="1"/>
    <col min="25" max="25" width="7.140625" style="150" customWidth="1"/>
    <col min="26" max="26" width="13.7109375" style="150" customWidth="1"/>
    <col min="27" max="27" width="19.28515625" style="150" customWidth="1"/>
    <col min="28" max="28" width="15.140625" style="150" customWidth="1"/>
    <col min="29" max="29" width="9.140625" style="150"/>
    <col min="30" max="30" width="51.7109375" style="150" customWidth="1"/>
    <col min="31" max="32" width="9.140625" style="150"/>
    <col min="33" max="33" width="4.28515625" style="150" customWidth="1"/>
    <col min="34" max="16384" width="9.140625" style="150"/>
  </cols>
  <sheetData>
    <row r="1" spans="2:40" ht="27" customHeight="1" x14ac:dyDescent="0.25">
      <c r="B1" s="369" t="s">
        <v>154</v>
      </c>
      <c r="C1" s="369"/>
      <c r="D1" s="369"/>
      <c r="E1" s="369"/>
      <c r="F1" s="369"/>
      <c r="G1" s="369"/>
      <c r="H1" s="369"/>
      <c r="I1" s="369"/>
      <c r="J1" s="369"/>
      <c r="K1" s="369"/>
      <c r="L1" s="369"/>
      <c r="M1" s="369"/>
      <c r="N1" s="369"/>
      <c r="O1" s="369"/>
      <c r="P1" s="369"/>
      <c r="Q1" s="369"/>
      <c r="R1" s="369"/>
      <c r="S1" s="369"/>
      <c r="T1" s="369"/>
      <c r="U1" s="369"/>
      <c r="V1" s="369"/>
      <c r="W1" s="369"/>
      <c r="X1" s="369"/>
      <c r="Y1" s="369"/>
      <c r="Z1" s="369"/>
      <c r="AA1" s="369"/>
    </row>
    <row r="2" spans="2:40" x14ac:dyDescent="0.25">
      <c r="B2" s="173"/>
      <c r="C2" s="373" t="s">
        <v>1664</v>
      </c>
      <c r="D2" s="373"/>
      <c r="E2" s="373"/>
      <c r="F2" s="373"/>
      <c r="G2" s="373"/>
      <c r="H2" s="373"/>
      <c r="I2" s="373"/>
      <c r="J2" s="373"/>
      <c r="K2" s="373"/>
      <c r="L2" s="373"/>
      <c r="M2" s="373"/>
      <c r="N2" s="373"/>
      <c r="O2" s="373"/>
      <c r="P2" s="373"/>
      <c r="Q2" s="373"/>
      <c r="R2" s="373"/>
      <c r="S2" s="373"/>
      <c r="T2" s="373"/>
      <c r="U2" s="173"/>
      <c r="V2" s="173"/>
      <c r="W2" s="173"/>
      <c r="X2" s="173"/>
      <c r="Y2" s="173"/>
    </row>
    <row r="3" spans="2:40" x14ac:dyDescent="0.25">
      <c r="B3" s="173"/>
      <c r="C3" s="373" t="s">
        <v>1665</v>
      </c>
      <c r="D3" s="373"/>
      <c r="E3" s="373"/>
      <c r="F3" s="373"/>
      <c r="G3" s="373"/>
      <c r="H3" s="373"/>
      <c r="I3" s="373"/>
      <c r="J3" s="373"/>
      <c r="K3" s="373"/>
      <c r="L3" s="373"/>
      <c r="M3" s="373"/>
      <c r="N3" s="373"/>
      <c r="O3" s="373"/>
      <c r="P3" s="373"/>
      <c r="Q3" s="373"/>
      <c r="R3" s="373"/>
      <c r="S3" s="373"/>
      <c r="T3" s="373"/>
      <c r="U3" s="173"/>
      <c r="V3" s="173"/>
      <c r="W3" s="173"/>
      <c r="X3" s="173"/>
      <c r="Y3" s="173"/>
    </row>
    <row r="4" spans="2:40" x14ac:dyDescent="0.25">
      <c r="B4" s="148"/>
      <c r="C4" s="149"/>
      <c r="D4" s="149"/>
      <c r="E4" s="149"/>
      <c r="F4" s="149"/>
      <c r="G4" s="149"/>
      <c r="H4" s="149"/>
      <c r="I4" s="149"/>
      <c r="J4" s="149"/>
      <c r="K4" s="149"/>
      <c r="L4" s="149"/>
      <c r="M4" s="149"/>
      <c r="N4" s="149"/>
      <c r="O4" s="149"/>
      <c r="P4" s="149"/>
      <c r="Q4" s="149"/>
      <c r="R4" s="149"/>
      <c r="S4" s="149"/>
      <c r="T4" s="149"/>
      <c r="U4" s="149"/>
      <c r="V4" s="149"/>
      <c r="W4" s="149"/>
      <c r="X4" s="149"/>
      <c r="Y4" s="149"/>
    </row>
    <row r="5" spans="2:40" s="153" customFormat="1" ht="14.25" customHeight="1" x14ac:dyDescent="0.25">
      <c r="B5" s="174"/>
      <c r="C5" s="289"/>
      <c r="D5" s="289"/>
      <c r="E5" s="289"/>
      <c r="F5" s="289"/>
      <c r="G5" s="289"/>
      <c r="H5" s="289"/>
      <c r="I5" s="289"/>
      <c r="J5" s="292" t="s">
        <v>195</v>
      </c>
      <c r="K5" s="292"/>
      <c r="L5" s="372"/>
      <c r="M5" s="372"/>
      <c r="N5" s="372"/>
      <c r="O5" s="372"/>
      <c r="P5" s="372"/>
      <c r="Q5" s="372"/>
      <c r="R5" s="372"/>
      <c r="S5" s="372"/>
      <c r="T5" s="372"/>
      <c r="U5" s="372"/>
      <c r="V5" s="372"/>
      <c r="W5" s="372"/>
      <c r="X5" s="372"/>
      <c r="Y5" s="372"/>
      <c r="Z5" s="372"/>
      <c r="AA5" s="372"/>
      <c r="AB5" s="372"/>
      <c r="AC5" s="372"/>
      <c r="AD5" s="372"/>
    </row>
    <row r="6" spans="2:40" s="153" customFormat="1" x14ac:dyDescent="0.25">
      <c r="B6" s="154"/>
      <c r="C6" s="464"/>
      <c r="D6" s="464"/>
      <c r="E6" s="464"/>
      <c r="F6" s="464"/>
      <c r="G6" s="464"/>
      <c r="H6" s="464"/>
      <c r="I6" s="464"/>
      <c r="J6" s="464"/>
      <c r="K6" s="464"/>
      <c r="L6" s="464"/>
      <c r="M6" s="464"/>
      <c r="N6" s="464"/>
      <c r="O6" s="464"/>
      <c r="P6" s="464"/>
      <c r="Q6" s="464"/>
      <c r="R6" s="464"/>
      <c r="S6" s="464"/>
      <c r="T6" s="464"/>
      <c r="U6" s="154"/>
      <c r="V6" s="154"/>
      <c r="W6" s="154"/>
      <c r="X6" s="154"/>
      <c r="Y6" s="154"/>
    </row>
    <row r="7" spans="2:40" s="153" customFormat="1" ht="37.5" customHeight="1" x14ac:dyDescent="0.25">
      <c r="B7" s="168"/>
      <c r="C7" s="361" t="s">
        <v>155</v>
      </c>
      <c r="D7" s="324"/>
      <c r="E7" s="364" t="s">
        <v>156</v>
      </c>
      <c r="F7" s="326"/>
      <c r="G7" s="364" t="s">
        <v>157</v>
      </c>
      <c r="H7" s="155"/>
      <c r="I7" s="156"/>
      <c r="J7" s="367" t="s">
        <v>1667</v>
      </c>
      <c r="K7" s="368"/>
      <c r="L7" s="368"/>
      <c r="M7" s="368"/>
      <c r="N7" s="368"/>
      <c r="O7" s="368"/>
      <c r="P7" s="368"/>
      <c r="Q7" s="368"/>
      <c r="R7" s="368"/>
      <c r="S7" s="156"/>
      <c r="T7" s="365" t="s">
        <v>1666</v>
      </c>
      <c r="U7" s="366"/>
      <c r="V7" s="366"/>
      <c r="W7" s="157"/>
      <c r="X7" s="157"/>
      <c r="Y7" s="157"/>
      <c r="Z7" s="157"/>
      <c r="AH7" s="361" t="s">
        <v>158</v>
      </c>
      <c r="AI7" s="361"/>
      <c r="AJ7" s="361"/>
      <c r="AK7" s="361"/>
      <c r="AL7" s="361"/>
      <c r="AM7" s="361"/>
      <c r="AN7" s="361"/>
    </row>
    <row r="8" spans="2:40" s="153" customFormat="1" ht="72.75" customHeight="1" x14ac:dyDescent="0.25">
      <c r="B8" s="168"/>
      <c r="C8" s="361"/>
      <c r="D8" s="324"/>
      <c r="E8" s="364"/>
      <c r="F8" s="327"/>
      <c r="G8" s="364"/>
      <c r="H8" s="155"/>
      <c r="J8" s="159" t="s">
        <v>196</v>
      </c>
      <c r="K8" s="159" t="s">
        <v>197</v>
      </c>
      <c r="L8" s="179">
        <v>0</v>
      </c>
      <c r="M8" s="179">
        <v>0.2</v>
      </c>
      <c r="N8" s="179">
        <v>0.4</v>
      </c>
      <c r="O8" s="179">
        <v>0.6</v>
      </c>
      <c r="P8" s="179">
        <v>0.8</v>
      </c>
      <c r="Q8" s="179">
        <v>1</v>
      </c>
      <c r="R8" s="180" t="s">
        <v>159</v>
      </c>
      <c r="T8" s="161"/>
      <c r="U8" s="161" t="s">
        <v>198</v>
      </c>
      <c r="V8" s="160" t="s">
        <v>199</v>
      </c>
      <c r="W8" s="158"/>
      <c r="Y8" s="158"/>
      <c r="AH8" s="361"/>
      <c r="AI8" s="361"/>
      <c r="AJ8" s="361"/>
      <c r="AK8" s="361"/>
      <c r="AL8" s="361"/>
      <c r="AM8" s="361"/>
      <c r="AN8" s="361"/>
    </row>
    <row r="9" spans="2:40" ht="36" customHeight="1" x14ac:dyDescent="0.25">
      <c r="H9" s="126"/>
      <c r="K9" s="32"/>
      <c r="L9" s="32"/>
      <c r="M9" s="32"/>
      <c r="N9" s="32"/>
      <c r="O9" s="32"/>
      <c r="P9" s="33"/>
      <c r="Q9" s="116"/>
      <c r="R9" s="117"/>
      <c r="T9" s="34"/>
      <c r="U9" s="34"/>
      <c r="V9" s="33"/>
      <c r="W9" s="150" t="s">
        <v>200</v>
      </c>
      <c r="X9" s="150" t="s">
        <v>201</v>
      </c>
      <c r="Z9" s="118" t="s">
        <v>160</v>
      </c>
    </row>
    <row r="10" spans="2:40" ht="49.5" customHeight="1" x14ac:dyDescent="0.25">
      <c r="B10" s="288">
        <v>1</v>
      </c>
      <c r="C10" s="141" t="s">
        <v>161</v>
      </c>
      <c r="D10" s="176"/>
      <c r="E10" s="266" t="s">
        <v>162</v>
      </c>
      <c r="F10" s="263"/>
      <c r="G10" s="266" t="s">
        <v>163</v>
      </c>
      <c r="H10" s="126"/>
      <c r="I10" s="152">
        <f>SUM(K10:K22)</f>
        <v>0</v>
      </c>
      <c r="J10" s="124">
        <f>SUM(L10:Q10)</f>
        <v>0</v>
      </c>
      <c r="K10" s="124">
        <f>SUM(L10:Q10)</f>
        <v>0</v>
      </c>
      <c r="L10" s="122"/>
      <c r="M10" s="122"/>
      <c r="N10" s="122"/>
      <c r="O10" s="122"/>
      <c r="P10" s="123"/>
      <c r="Q10" s="184"/>
      <c r="R10" s="123"/>
      <c r="T10" s="125" t="str">
        <f>IF(SUM(L10:Q10)=1,((L10*0)+(M10*20)+(N10*40)+(O10*60)+(P10*80)+(Q10*100)),"")</f>
        <v/>
      </c>
      <c r="U10" s="147" t="e">
        <f>1/$J$27</f>
        <v>#DIV/0!</v>
      </c>
      <c r="V10" s="127" t="e">
        <f t="shared" ref="V10" si="0">1/$K$27</f>
        <v>#DIV/0!</v>
      </c>
      <c r="W10" s="139" t="e">
        <f>IF(R10=1,0,T10*U10)</f>
        <v>#VALUE!</v>
      </c>
      <c r="X10" s="35" t="e">
        <f>IF(R10=1,0,T10*V10)</f>
        <v>#VALUE!</v>
      </c>
      <c r="Z10" s="360"/>
      <c r="AA10" s="360"/>
      <c r="AH10" s="363" t="s">
        <v>1555</v>
      </c>
      <c r="AI10" s="363"/>
      <c r="AJ10" s="363"/>
      <c r="AK10" s="363"/>
      <c r="AL10" s="363"/>
      <c r="AM10" s="363"/>
      <c r="AN10" s="363"/>
    </row>
    <row r="11" spans="2:40" ht="45.75" customHeight="1" x14ac:dyDescent="0.25">
      <c r="B11" s="288">
        <v>2</v>
      </c>
      <c r="C11" s="141" t="s">
        <v>164</v>
      </c>
      <c r="D11" s="176"/>
      <c r="E11" s="266" t="s">
        <v>165</v>
      </c>
      <c r="F11" s="266"/>
      <c r="G11" s="265" t="s">
        <v>166</v>
      </c>
      <c r="I11" s="152"/>
      <c r="J11" s="124">
        <f>SUM(L11:Q11)</f>
        <v>0</v>
      </c>
      <c r="K11" s="124">
        <f>SUM(L11:Q11)</f>
        <v>0</v>
      </c>
      <c r="L11" s="122"/>
      <c r="M11" s="122"/>
      <c r="N11" s="122"/>
      <c r="O11" s="122"/>
      <c r="P11" s="123"/>
      <c r="Q11" s="122"/>
      <c r="R11" s="123"/>
      <c r="T11" s="125" t="str">
        <f>IF(SUM(L11:Q11)=1,((L11*0)+(M11*20)+(N11*40)+(O11*60)+(P11*80)+(Q11*100)),"")</f>
        <v/>
      </c>
      <c r="U11" s="147" t="e">
        <f>1/$J$27</f>
        <v>#DIV/0!</v>
      </c>
      <c r="V11" s="127" t="e">
        <f t="shared" ref="V11" si="1">1/$K$27</f>
        <v>#DIV/0!</v>
      </c>
      <c r="W11" s="139" t="e">
        <f>IF(R11=1,0,T11*U11)</f>
        <v>#VALUE!</v>
      </c>
      <c r="X11" s="35" t="e">
        <f>IF(R11=1,0,T11*V11)</f>
        <v>#VALUE!</v>
      </c>
      <c r="Z11" s="360"/>
      <c r="AA11" s="360"/>
      <c r="AH11" s="363" t="s">
        <v>1556</v>
      </c>
      <c r="AI11" s="363"/>
      <c r="AJ11" s="363"/>
      <c r="AK11" s="363"/>
      <c r="AL11" s="363"/>
      <c r="AM11" s="363"/>
      <c r="AN11" s="363"/>
    </row>
    <row r="12" spans="2:40" ht="51" customHeight="1" x14ac:dyDescent="0.25">
      <c r="B12" s="288">
        <v>3</v>
      </c>
      <c r="C12" s="141" t="s">
        <v>167</v>
      </c>
      <c r="D12" s="176"/>
      <c r="E12" s="264" t="s">
        <v>168</v>
      </c>
      <c r="F12" s="266"/>
      <c r="G12" s="266"/>
      <c r="H12" s="115"/>
      <c r="I12" s="152"/>
      <c r="J12" s="124">
        <f>SUM(L12:Q12)</f>
        <v>0</v>
      </c>
      <c r="K12" s="124">
        <f>SUM(L12:Q12)</f>
        <v>0</v>
      </c>
      <c r="L12" s="122"/>
      <c r="M12" s="122"/>
      <c r="N12" s="122"/>
      <c r="O12" s="122"/>
      <c r="P12" s="123"/>
      <c r="Q12" s="122"/>
      <c r="R12" s="123"/>
      <c r="T12" s="125" t="str">
        <f>IF(SUM(L12:Q12)=1,((L12*0)+(M12*20)+(N12*40)+(O12*60)+(P12*80)+(Q12*100)),"")</f>
        <v/>
      </c>
      <c r="U12" s="147" t="e">
        <f>1/$J$27</f>
        <v>#DIV/0!</v>
      </c>
      <c r="V12" s="127" t="e">
        <f t="shared" ref="V12:V22" si="2">1/$K$27</f>
        <v>#DIV/0!</v>
      </c>
      <c r="W12" s="139" t="e">
        <f>IF(R12=1,0,T12*U12)</f>
        <v>#VALUE!</v>
      </c>
      <c r="X12" s="35" t="e">
        <f>IF(R12=1,0,T12*V12)</f>
        <v>#VALUE!</v>
      </c>
      <c r="Z12" s="360"/>
      <c r="AA12" s="360"/>
      <c r="AH12" s="363" t="s">
        <v>1557</v>
      </c>
      <c r="AI12" s="363"/>
      <c r="AJ12" s="363"/>
      <c r="AK12" s="363"/>
      <c r="AL12" s="363"/>
      <c r="AM12" s="363"/>
      <c r="AN12" s="363"/>
    </row>
    <row r="13" spans="2:40" ht="50.25" customHeight="1" x14ac:dyDescent="0.25">
      <c r="B13" s="288">
        <v>4</v>
      </c>
      <c r="C13" s="141" t="s">
        <v>169</v>
      </c>
      <c r="D13" s="176"/>
      <c r="E13" s="266" t="s">
        <v>170</v>
      </c>
      <c r="F13" s="263"/>
      <c r="G13" s="267"/>
      <c r="H13" s="126"/>
      <c r="I13" s="152"/>
      <c r="J13" s="124">
        <f>SUM(L13:Q13)</f>
        <v>0</v>
      </c>
      <c r="K13" s="124">
        <f t="shared" ref="K13" si="3">SUM(L13:Q13)</f>
        <v>0</v>
      </c>
      <c r="L13" s="122"/>
      <c r="M13" s="122"/>
      <c r="N13" s="122"/>
      <c r="O13" s="122"/>
      <c r="P13" s="123"/>
      <c r="Q13" s="122"/>
      <c r="R13" s="123"/>
      <c r="T13" s="125" t="str">
        <f t="shared" ref="T13" si="4">IF(SUM(L13:Q13)=1,((L13*0)+(M13*20)+(N13*40)+(O13*60)+(P13*80)+(Q13*100)),"")</f>
        <v/>
      </c>
      <c r="U13" s="147" t="e">
        <f>1/$J$27</f>
        <v>#DIV/0!</v>
      </c>
      <c r="V13" s="127" t="e">
        <f t="shared" si="2"/>
        <v>#DIV/0!</v>
      </c>
      <c r="W13" s="139" t="e">
        <f>IF(R13=1,0,T13*U13)</f>
        <v>#VALUE!</v>
      </c>
      <c r="X13" s="35" t="e">
        <f t="shared" ref="X13" si="5">IF(R13=1,0,T13*V13)</f>
        <v>#VALUE!</v>
      </c>
      <c r="Z13" s="374"/>
      <c r="AA13" s="374"/>
      <c r="AH13" s="363" t="s">
        <v>1558</v>
      </c>
      <c r="AI13" s="363"/>
      <c r="AJ13" s="363"/>
      <c r="AK13" s="363"/>
      <c r="AL13" s="363"/>
      <c r="AM13" s="363"/>
      <c r="AN13" s="363"/>
    </row>
    <row r="14" spans="2:40" ht="51.75" customHeight="1" x14ac:dyDescent="0.25">
      <c r="B14" s="288" t="s">
        <v>171</v>
      </c>
      <c r="C14" s="145" t="s">
        <v>172</v>
      </c>
      <c r="D14" s="176"/>
      <c r="E14" s="266" t="s">
        <v>173</v>
      </c>
      <c r="F14" s="263"/>
      <c r="G14" s="267"/>
      <c r="H14" s="119"/>
      <c r="I14" s="152"/>
      <c r="J14" s="152"/>
      <c r="K14" s="124">
        <f t="shared" ref="K14" si="6">SUM(L14:Q14)</f>
        <v>0</v>
      </c>
      <c r="L14" s="122"/>
      <c r="M14" s="122"/>
      <c r="N14" s="122"/>
      <c r="O14" s="122"/>
      <c r="P14" s="123"/>
      <c r="Q14" s="122"/>
      <c r="R14" s="123"/>
      <c r="T14" s="125" t="str">
        <f t="shared" ref="T14" si="7">IF(SUM(L14:Q14)=1,((L14*0)+(M14*20)+(N14*40)+(O14*60)+(P14*80)+(Q14*100)),"")</f>
        <v/>
      </c>
      <c r="U14" s="147"/>
      <c r="V14" s="127" t="e">
        <f t="shared" si="2"/>
        <v>#DIV/0!</v>
      </c>
      <c r="W14" s="139"/>
      <c r="X14" s="35" t="e">
        <f t="shared" ref="X14" si="8">IF(R14=1,0,T14*V14)</f>
        <v>#VALUE!</v>
      </c>
      <c r="Z14" s="360"/>
      <c r="AA14" s="360"/>
      <c r="AH14" s="332"/>
      <c r="AI14" s="332"/>
      <c r="AJ14" s="332"/>
      <c r="AK14" s="332"/>
      <c r="AL14" s="332"/>
      <c r="AM14" s="332"/>
      <c r="AN14" s="332"/>
    </row>
    <row r="15" spans="2:40" ht="47.25" customHeight="1" x14ac:dyDescent="0.25">
      <c r="B15" s="288">
        <v>5</v>
      </c>
      <c r="C15" s="141" t="s">
        <v>174</v>
      </c>
      <c r="D15" s="176"/>
      <c r="E15" s="266"/>
      <c r="F15" s="263"/>
      <c r="G15" s="267"/>
      <c r="H15" s="126"/>
      <c r="I15" s="152"/>
      <c r="J15" s="124">
        <f>SUM(L15:Q15)</f>
        <v>0</v>
      </c>
      <c r="K15" s="124">
        <f t="shared" ref="K15:K22" si="9">SUM(L15:Q15)</f>
        <v>0</v>
      </c>
      <c r="L15" s="122"/>
      <c r="M15" s="122"/>
      <c r="N15" s="122"/>
      <c r="O15" s="122"/>
      <c r="P15" s="123"/>
      <c r="Q15" s="122"/>
      <c r="R15" s="123"/>
      <c r="T15" s="125" t="str">
        <f t="shared" ref="T15:T22" si="10">IF(SUM(L15:Q15)=1,((L15*0)+(M15*20)+(N15*40)+(O15*60)+(P15*80)+(Q15*100)),"")</f>
        <v/>
      </c>
      <c r="U15" s="147" t="e">
        <f>1/$J$27</f>
        <v>#DIV/0!</v>
      </c>
      <c r="V15" s="127" t="e">
        <f t="shared" si="2"/>
        <v>#DIV/0!</v>
      </c>
      <c r="W15" s="139" t="e">
        <f>IF(R15=1,0,T15*U15)</f>
        <v>#VALUE!</v>
      </c>
      <c r="X15" s="35" t="e">
        <f t="shared" ref="X15:X22" si="11">IF(R15=1,0,T15*V15)</f>
        <v>#VALUE!</v>
      </c>
      <c r="Z15" s="360"/>
      <c r="AA15" s="360"/>
      <c r="AH15" s="363" t="s">
        <v>1559</v>
      </c>
      <c r="AI15" s="363"/>
      <c r="AJ15" s="363"/>
      <c r="AK15" s="363"/>
      <c r="AL15" s="363"/>
      <c r="AM15" s="363"/>
      <c r="AN15" s="363"/>
    </row>
    <row r="16" spans="2:40" ht="60.75" customHeight="1" x14ac:dyDescent="0.25">
      <c r="B16" s="288" t="s">
        <v>175</v>
      </c>
      <c r="C16" s="290" t="s">
        <v>176</v>
      </c>
      <c r="D16" s="176"/>
      <c r="E16" s="266" t="s">
        <v>177</v>
      </c>
      <c r="F16" s="263"/>
      <c r="G16" s="267"/>
      <c r="H16" s="115"/>
      <c r="I16" s="152"/>
      <c r="J16" s="152"/>
      <c r="K16" s="124">
        <f t="shared" si="9"/>
        <v>0</v>
      </c>
      <c r="L16" s="122"/>
      <c r="M16" s="122"/>
      <c r="N16" s="122"/>
      <c r="O16" s="122"/>
      <c r="P16" s="123"/>
      <c r="Q16" s="122"/>
      <c r="R16" s="123"/>
      <c r="T16" s="125" t="str">
        <f t="shared" si="10"/>
        <v/>
      </c>
      <c r="U16" s="147"/>
      <c r="V16" s="127" t="e">
        <f t="shared" si="2"/>
        <v>#DIV/0!</v>
      </c>
      <c r="W16" s="139"/>
      <c r="X16" s="35" t="e">
        <f t="shared" si="11"/>
        <v>#VALUE!</v>
      </c>
      <c r="Z16" s="360"/>
      <c r="AA16" s="360"/>
      <c r="AH16" s="363" t="s">
        <v>1560</v>
      </c>
      <c r="AI16" s="363"/>
      <c r="AJ16" s="363"/>
      <c r="AK16" s="363"/>
      <c r="AL16" s="363"/>
      <c r="AM16" s="363"/>
      <c r="AN16" s="363"/>
    </row>
    <row r="17" spans="2:40" ht="60" customHeight="1" x14ac:dyDescent="0.25">
      <c r="B17" s="288">
        <v>6</v>
      </c>
      <c r="C17" s="141" t="s">
        <v>178</v>
      </c>
      <c r="D17" s="176"/>
      <c r="E17" s="266" t="s">
        <v>179</v>
      </c>
      <c r="F17" s="263"/>
      <c r="G17" s="267"/>
      <c r="H17" s="115"/>
      <c r="I17" s="152"/>
      <c r="J17" s="124">
        <f>SUM(L17:Q17)</f>
        <v>0</v>
      </c>
      <c r="K17" s="124">
        <f t="shared" si="9"/>
        <v>0</v>
      </c>
      <c r="L17" s="122"/>
      <c r="M17" s="122"/>
      <c r="N17" s="122"/>
      <c r="O17" s="122"/>
      <c r="P17" s="123"/>
      <c r="Q17" s="122"/>
      <c r="R17" s="123"/>
      <c r="T17" s="125" t="str">
        <f t="shared" si="10"/>
        <v/>
      </c>
      <c r="U17" s="147" t="e">
        <f>1/$J$27</f>
        <v>#DIV/0!</v>
      </c>
      <c r="V17" s="127" t="e">
        <f t="shared" si="2"/>
        <v>#DIV/0!</v>
      </c>
      <c r="W17" s="139" t="e">
        <f>IF(R17=1,0,T17*U17)</f>
        <v>#VALUE!</v>
      </c>
      <c r="X17" s="35" t="e">
        <f t="shared" si="11"/>
        <v>#VALUE!</v>
      </c>
      <c r="Z17" s="360"/>
      <c r="AA17" s="360"/>
      <c r="AH17" s="363" t="s">
        <v>1561</v>
      </c>
      <c r="AI17" s="363"/>
      <c r="AJ17" s="363"/>
      <c r="AK17" s="363"/>
      <c r="AL17" s="363"/>
      <c r="AM17" s="363"/>
      <c r="AN17" s="363"/>
    </row>
    <row r="18" spans="2:40" ht="62.25" customHeight="1" x14ac:dyDescent="0.25">
      <c r="B18" s="288" t="s">
        <v>180</v>
      </c>
      <c r="C18" s="142" t="s">
        <v>181</v>
      </c>
      <c r="D18" s="176"/>
      <c r="E18" s="266" t="s">
        <v>182</v>
      </c>
      <c r="F18" s="263"/>
      <c r="G18" s="267"/>
      <c r="H18" s="115"/>
      <c r="I18" s="152"/>
      <c r="J18" s="152"/>
      <c r="K18" s="124">
        <f t="shared" si="9"/>
        <v>0</v>
      </c>
      <c r="L18" s="122"/>
      <c r="M18" s="122"/>
      <c r="N18" s="122"/>
      <c r="O18" s="122"/>
      <c r="P18" s="123"/>
      <c r="Q18" s="122"/>
      <c r="R18" s="123"/>
      <c r="T18" s="125" t="str">
        <f t="shared" si="10"/>
        <v/>
      </c>
      <c r="U18" s="147"/>
      <c r="V18" s="127" t="e">
        <f t="shared" si="2"/>
        <v>#DIV/0!</v>
      </c>
      <c r="W18" s="139"/>
      <c r="X18" s="35" t="e">
        <f t="shared" si="11"/>
        <v>#VALUE!</v>
      </c>
      <c r="Z18" s="360"/>
      <c r="AA18" s="360"/>
      <c r="AH18" s="363" t="s">
        <v>1562</v>
      </c>
      <c r="AI18" s="363"/>
      <c r="AJ18" s="363"/>
      <c r="AK18" s="363"/>
      <c r="AL18" s="363"/>
      <c r="AM18" s="363"/>
      <c r="AN18" s="363"/>
    </row>
    <row r="19" spans="2:40" ht="61.5" customHeight="1" x14ac:dyDescent="0.25">
      <c r="B19" s="288" t="s">
        <v>183</v>
      </c>
      <c r="C19" s="143" t="s">
        <v>184</v>
      </c>
      <c r="D19" s="176"/>
      <c r="E19" s="266" t="s">
        <v>185</v>
      </c>
      <c r="F19" s="263"/>
      <c r="G19" s="267"/>
      <c r="H19" s="115"/>
      <c r="I19" s="152"/>
      <c r="J19" s="152"/>
      <c r="K19" s="124">
        <f t="shared" si="9"/>
        <v>0</v>
      </c>
      <c r="L19" s="122"/>
      <c r="M19" s="122"/>
      <c r="N19" s="122"/>
      <c r="O19" s="122"/>
      <c r="P19" s="123"/>
      <c r="Q19" s="122"/>
      <c r="R19" s="123"/>
      <c r="T19" s="125" t="str">
        <f t="shared" si="10"/>
        <v/>
      </c>
      <c r="U19" s="147"/>
      <c r="V19" s="127" t="e">
        <f t="shared" si="2"/>
        <v>#DIV/0!</v>
      </c>
      <c r="W19" s="139"/>
      <c r="X19" s="35" t="e">
        <f t="shared" si="11"/>
        <v>#VALUE!</v>
      </c>
      <c r="Z19" s="360"/>
      <c r="AA19" s="360"/>
      <c r="AH19" s="363" t="s">
        <v>1563</v>
      </c>
      <c r="AI19" s="363"/>
      <c r="AJ19" s="363"/>
      <c r="AK19" s="363"/>
      <c r="AL19" s="363"/>
      <c r="AM19" s="363"/>
      <c r="AN19" s="363"/>
    </row>
    <row r="20" spans="2:40" ht="55.5" customHeight="1" x14ac:dyDescent="0.25">
      <c r="B20" s="288" t="s">
        <v>186</v>
      </c>
      <c r="C20" s="144" t="s">
        <v>187</v>
      </c>
      <c r="D20" s="176"/>
      <c r="E20" s="266" t="s">
        <v>188</v>
      </c>
      <c r="F20" s="263"/>
      <c r="G20" s="267"/>
      <c r="H20" s="115"/>
      <c r="I20" s="152"/>
      <c r="J20" s="152"/>
      <c r="K20" s="124">
        <f t="shared" si="9"/>
        <v>0</v>
      </c>
      <c r="L20" s="122"/>
      <c r="M20" s="122"/>
      <c r="N20" s="122"/>
      <c r="O20" s="122"/>
      <c r="P20" s="123"/>
      <c r="Q20" s="122"/>
      <c r="R20" s="123"/>
      <c r="T20" s="125" t="str">
        <f t="shared" si="10"/>
        <v/>
      </c>
      <c r="U20" s="147"/>
      <c r="V20" s="127" t="e">
        <f t="shared" si="2"/>
        <v>#DIV/0!</v>
      </c>
      <c r="W20" s="139"/>
      <c r="X20" s="35" t="e">
        <f t="shared" si="11"/>
        <v>#VALUE!</v>
      </c>
      <c r="Z20" s="360"/>
      <c r="AA20" s="360"/>
      <c r="AH20" s="363" t="s">
        <v>1564</v>
      </c>
      <c r="AI20" s="363"/>
      <c r="AJ20" s="363"/>
      <c r="AK20" s="363"/>
      <c r="AL20" s="363"/>
      <c r="AM20" s="363"/>
      <c r="AN20" s="363"/>
    </row>
    <row r="21" spans="2:40" ht="51" customHeight="1" x14ac:dyDescent="0.25">
      <c r="B21" s="288">
        <v>7</v>
      </c>
      <c r="C21" s="141" t="s">
        <v>189</v>
      </c>
      <c r="D21" s="176"/>
      <c r="E21" s="266" t="s">
        <v>190</v>
      </c>
      <c r="F21" s="263"/>
      <c r="G21" s="234"/>
      <c r="H21" s="115"/>
      <c r="I21" s="152"/>
      <c r="J21" s="124">
        <f>SUM(L21:Q21)</f>
        <v>0</v>
      </c>
      <c r="K21" s="124">
        <f t="shared" si="9"/>
        <v>0</v>
      </c>
      <c r="L21" s="122"/>
      <c r="M21" s="122"/>
      <c r="N21" s="122"/>
      <c r="O21" s="122"/>
      <c r="P21" s="123"/>
      <c r="Q21" s="122"/>
      <c r="R21" s="123"/>
      <c r="T21" s="125" t="str">
        <f t="shared" si="10"/>
        <v/>
      </c>
      <c r="U21" s="147" t="e">
        <f>1/$J$27</f>
        <v>#DIV/0!</v>
      </c>
      <c r="V21" s="127" t="e">
        <f t="shared" si="2"/>
        <v>#DIV/0!</v>
      </c>
      <c r="W21" s="139" t="e">
        <f>IF(R21=1,0,T21*U21)</f>
        <v>#VALUE!</v>
      </c>
      <c r="X21" s="35" t="e">
        <f t="shared" si="11"/>
        <v>#VALUE!</v>
      </c>
      <c r="Z21" s="360"/>
      <c r="AA21" s="360"/>
      <c r="AH21" s="363" t="s">
        <v>1565</v>
      </c>
      <c r="AI21" s="363"/>
      <c r="AJ21" s="363"/>
      <c r="AK21" s="363"/>
      <c r="AL21" s="363"/>
      <c r="AM21" s="363"/>
      <c r="AN21" s="363"/>
    </row>
    <row r="22" spans="2:40" ht="61.5" customHeight="1" x14ac:dyDescent="0.25">
      <c r="B22" s="288">
        <v>8</v>
      </c>
      <c r="C22" s="141" t="s">
        <v>191</v>
      </c>
      <c r="D22" s="176"/>
      <c r="E22" s="266" t="s">
        <v>192</v>
      </c>
      <c r="F22" s="263"/>
      <c r="G22" s="267"/>
      <c r="H22" s="126"/>
      <c r="I22" s="152"/>
      <c r="J22" s="124">
        <f>SUM(L22:Q22)</f>
        <v>0</v>
      </c>
      <c r="K22" s="124">
        <f t="shared" si="9"/>
        <v>0</v>
      </c>
      <c r="L22" s="122"/>
      <c r="M22" s="122"/>
      <c r="N22" s="122"/>
      <c r="O22" s="122"/>
      <c r="P22" s="123"/>
      <c r="Q22" s="122"/>
      <c r="R22" s="123"/>
      <c r="T22" s="125" t="str">
        <f t="shared" si="10"/>
        <v/>
      </c>
      <c r="U22" s="147" t="e">
        <f>1/$J$27</f>
        <v>#DIV/0!</v>
      </c>
      <c r="V22" s="127" t="e">
        <f t="shared" si="2"/>
        <v>#DIV/0!</v>
      </c>
      <c r="W22" s="139" t="e">
        <f>IF(R22=1,0,T22*U22)</f>
        <v>#VALUE!</v>
      </c>
      <c r="X22" s="35" t="e">
        <f t="shared" si="11"/>
        <v>#VALUE!</v>
      </c>
      <c r="Z22" s="360"/>
      <c r="AA22" s="360"/>
      <c r="AH22" s="363" t="s">
        <v>1566</v>
      </c>
      <c r="AI22" s="363"/>
      <c r="AJ22" s="363"/>
      <c r="AK22" s="363"/>
      <c r="AL22" s="363"/>
      <c r="AM22" s="363"/>
      <c r="AN22" s="363"/>
    </row>
    <row r="23" spans="2:40" x14ac:dyDescent="0.25">
      <c r="C23" s="152"/>
      <c r="D23" s="152"/>
      <c r="E23" s="152"/>
      <c r="F23" s="152"/>
      <c r="G23" s="152"/>
      <c r="Z23"/>
      <c r="AA23"/>
    </row>
    <row r="24" spans="2:40" x14ac:dyDescent="0.25">
      <c r="C24" s="152"/>
      <c r="D24" s="152"/>
      <c r="E24" s="152"/>
      <c r="F24" s="152"/>
      <c r="G24" s="152"/>
      <c r="S24" s="118" t="s">
        <v>193</v>
      </c>
      <c r="T24" s="129">
        <f>SUMIF(J27,8-W27,W24)</f>
        <v>0</v>
      </c>
      <c r="W24" s="171" t="e">
        <f>SUM(W10:W22)</f>
        <v>#VALUE!</v>
      </c>
      <c r="X24" s="171" t="e">
        <f>SUM(X10:X22)</f>
        <v>#VALUE!</v>
      </c>
    </row>
    <row r="25" spans="2:40" x14ac:dyDescent="0.25">
      <c r="C25" s="152"/>
      <c r="D25" s="152"/>
      <c r="E25" s="152"/>
      <c r="F25" s="152"/>
      <c r="G25" s="152"/>
      <c r="S25" s="118" t="s">
        <v>194</v>
      </c>
      <c r="T25" s="129">
        <f>SUMIF(K27,13-W28,X24)</f>
        <v>0</v>
      </c>
      <c r="Y25" s="128"/>
    </row>
    <row r="26" spans="2:40" x14ac:dyDescent="0.25">
      <c r="C26" s="152"/>
      <c r="D26" s="152"/>
      <c r="E26" s="152"/>
      <c r="F26" s="152"/>
      <c r="G26" s="152"/>
      <c r="Y26" s="128"/>
    </row>
    <row r="27" spans="2:40" x14ac:dyDescent="0.25">
      <c r="C27" s="152"/>
      <c r="D27" s="152"/>
      <c r="E27" s="152"/>
      <c r="F27" s="152"/>
      <c r="G27" s="152"/>
      <c r="J27" s="150">
        <f>SUM($J$10:$J$22)</f>
        <v>0</v>
      </c>
      <c r="K27" s="150">
        <f>SUM(K10:K22)</f>
        <v>0</v>
      </c>
      <c r="V27" s="150" t="s">
        <v>202</v>
      </c>
      <c r="W27" s="150">
        <f>SUM(R10:R13,R15,R17,R21,R22)</f>
        <v>0</v>
      </c>
    </row>
    <row r="28" spans="2:40" ht="13.5" customHeight="1" x14ac:dyDescent="0.25">
      <c r="C28" s="152"/>
      <c r="D28" s="152"/>
      <c r="E28" s="152"/>
      <c r="F28" s="152"/>
      <c r="G28" s="152"/>
      <c r="V28" s="150" t="s">
        <v>203</v>
      </c>
      <c r="W28" s="150">
        <f>SUM(R10:R22)</f>
        <v>0</v>
      </c>
    </row>
    <row r="29" spans="2:40" x14ac:dyDescent="0.25">
      <c r="C29" s="152"/>
      <c r="D29" s="152"/>
      <c r="E29" s="152"/>
      <c r="F29" s="152"/>
      <c r="G29" s="152"/>
    </row>
    <row r="36" spans="28:33" ht="22.5" customHeight="1" x14ac:dyDescent="0.25">
      <c r="AB36" s="151"/>
      <c r="AC36" s="151"/>
      <c r="AD36" s="151"/>
    </row>
    <row r="38" spans="28:33" ht="15" customHeight="1" x14ac:dyDescent="0.25">
      <c r="AB38" s="151"/>
      <c r="AC38" s="151"/>
      <c r="AD38" s="151"/>
      <c r="AE38" s="151"/>
      <c r="AF38" s="151"/>
      <c r="AG38" s="151"/>
    </row>
  </sheetData>
  <sheetProtection formatCells="0" formatColumns="0" formatRows="0" insertColumns="0" insertRows="0" insertHyperlinks="0" deleteColumns="0" deleteRows="0" sort="0" autoFilter="0" pivotTables="0"/>
  <mergeCells count="36">
    <mergeCell ref="AH13:AN13"/>
    <mergeCell ref="AH15:AN15"/>
    <mergeCell ref="AH16:AN16"/>
    <mergeCell ref="Z16:AA16"/>
    <mergeCell ref="Z12:AA12"/>
    <mergeCell ref="AH17:AN17"/>
    <mergeCell ref="Z22:AA22"/>
    <mergeCell ref="Z10:AA10"/>
    <mergeCell ref="Z13:AA13"/>
    <mergeCell ref="Z14:AA14"/>
    <mergeCell ref="Z15:AA15"/>
    <mergeCell ref="Z20:AA20"/>
    <mergeCell ref="Z17:AA17"/>
    <mergeCell ref="Z18:AA18"/>
    <mergeCell ref="AH18:AN18"/>
    <mergeCell ref="AH19:AN19"/>
    <mergeCell ref="AH20:AN20"/>
    <mergeCell ref="AH22:AN22"/>
    <mergeCell ref="AH21:AN21"/>
    <mergeCell ref="Z19:AA19"/>
    <mergeCell ref="Z21:AA21"/>
    <mergeCell ref="L5:AD5"/>
    <mergeCell ref="B1:AA1"/>
    <mergeCell ref="AH11:AN11"/>
    <mergeCell ref="AH12:AN12"/>
    <mergeCell ref="G7:G8"/>
    <mergeCell ref="C2:T2"/>
    <mergeCell ref="C3:T3"/>
    <mergeCell ref="C7:C8"/>
    <mergeCell ref="T7:V7"/>
    <mergeCell ref="E7:E8"/>
    <mergeCell ref="J7:R7"/>
    <mergeCell ref="AH7:AN8"/>
    <mergeCell ref="AH10:AN10"/>
    <mergeCell ref="Z11:AA11"/>
    <mergeCell ref="C6:T6"/>
  </mergeCells>
  <conditionalFormatting sqref="K10 K13:K22">
    <cfRule type="cellIs" dxfId="699" priority="253" stopIfTrue="1" operator="notEqual">
      <formula>1</formula>
    </cfRule>
    <cfRule type="cellIs" dxfId="698" priority="254" stopIfTrue="1" operator="equal">
      <formula>1</formula>
    </cfRule>
  </conditionalFormatting>
  <conditionalFormatting sqref="T25">
    <cfRule type="containsBlanks" dxfId="697" priority="147" stopIfTrue="1">
      <formula>LEN(TRIM(T25))=0</formula>
    </cfRule>
    <cfRule type="cellIs" dxfId="696" priority="148" stopIfTrue="1" operator="lessThan">
      <formula>19.999</formula>
    </cfRule>
    <cfRule type="cellIs" dxfId="695" priority="149" stopIfTrue="1" operator="lessThan">
      <formula>39.999</formula>
    </cfRule>
    <cfRule type="cellIs" dxfId="694" priority="150" stopIfTrue="1" operator="lessThan">
      <formula>59.999</formula>
    </cfRule>
    <cfRule type="cellIs" dxfId="693" priority="151" stopIfTrue="1" operator="lessThan">
      <formula>79.999</formula>
    </cfRule>
    <cfRule type="cellIs" dxfId="692" priority="152" stopIfTrue="1" operator="lessThan">
      <formula>89.999</formula>
    </cfRule>
    <cfRule type="cellIs" dxfId="691" priority="153" stopIfTrue="1" operator="between">
      <formula>90</formula>
      <formula>100</formula>
    </cfRule>
  </conditionalFormatting>
  <conditionalFormatting sqref="T24">
    <cfRule type="containsBlanks" dxfId="690" priority="140" stopIfTrue="1">
      <formula>LEN(TRIM(T24))=0</formula>
    </cfRule>
    <cfRule type="cellIs" dxfId="689" priority="141" stopIfTrue="1" operator="lessThan">
      <formula>19.999</formula>
    </cfRule>
    <cfRule type="cellIs" dxfId="688" priority="142" stopIfTrue="1" operator="lessThan">
      <formula>39.999</formula>
    </cfRule>
    <cfRule type="cellIs" dxfId="687" priority="143" stopIfTrue="1" operator="lessThan">
      <formula>59.999</formula>
    </cfRule>
    <cfRule type="cellIs" dxfId="686" priority="144" stopIfTrue="1" operator="lessThan">
      <formula>79.999</formula>
    </cfRule>
    <cfRule type="cellIs" dxfId="685" priority="145" stopIfTrue="1" operator="lessThan">
      <formula>89.999</formula>
    </cfRule>
    <cfRule type="cellIs" dxfId="684" priority="146" stopIfTrue="1" operator="between">
      <formula>90</formula>
      <formula>100</formula>
    </cfRule>
  </conditionalFormatting>
  <conditionalFormatting sqref="J10">
    <cfRule type="cellIs" dxfId="683" priority="128" stopIfTrue="1" operator="notEqual">
      <formula>1</formula>
    </cfRule>
    <cfRule type="cellIs" dxfId="682" priority="129" stopIfTrue="1" operator="equal">
      <formula>1</formula>
    </cfRule>
  </conditionalFormatting>
  <conditionalFormatting sqref="J13">
    <cfRule type="cellIs" dxfId="681" priority="41" stopIfTrue="1" operator="notEqual">
      <formula>1</formula>
    </cfRule>
    <cfRule type="cellIs" dxfId="680" priority="42" stopIfTrue="1" operator="equal">
      <formula>1</formula>
    </cfRule>
  </conditionalFormatting>
  <conditionalFormatting sqref="J15">
    <cfRule type="cellIs" dxfId="679" priority="39" stopIfTrue="1" operator="notEqual">
      <formula>1</formula>
    </cfRule>
    <cfRule type="cellIs" dxfId="678" priority="40" stopIfTrue="1" operator="equal">
      <formula>1</formula>
    </cfRule>
  </conditionalFormatting>
  <conditionalFormatting sqref="J17">
    <cfRule type="cellIs" dxfId="677" priority="37" stopIfTrue="1" operator="notEqual">
      <formula>1</formula>
    </cfRule>
    <cfRule type="cellIs" dxfId="676" priority="38" stopIfTrue="1" operator="equal">
      <formula>1</formula>
    </cfRule>
  </conditionalFormatting>
  <conditionalFormatting sqref="J22">
    <cfRule type="cellIs" dxfId="675" priority="35" stopIfTrue="1" operator="notEqual">
      <formula>1</formula>
    </cfRule>
    <cfRule type="cellIs" dxfId="674" priority="36" stopIfTrue="1" operator="equal">
      <formula>1</formula>
    </cfRule>
  </conditionalFormatting>
  <conditionalFormatting sqref="X10 X13:X22">
    <cfRule type="expression" dxfId="673" priority="273" stopIfTrue="1">
      <formula>#REF!=0</formula>
    </cfRule>
  </conditionalFormatting>
  <pageMargins left="0.7" right="0.7" top="0.75" bottom="0.75" header="0.3" footer="0.3"/>
  <pageSetup paperSize="9" scale="47" orientation="landscape" r:id="rId1"/>
  <colBreaks count="1" manualBreakCount="1">
    <brk id="33" max="1048575" man="1"/>
  </colBreaks>
  <ignoredErrors>
    <ignoredError sqref="T10:T23"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533261" r:id="rId4" name="Button 3405">
              <controlPr defaultSize="0" print="0" autoLine="0" autoPict="0" macro="[0]!ButtonOpenAll">
                <anchor moveWithCells="1" sizeWithCells="1">
                  <from>
                    <xdr:col>2</xdr:col>
                    <xdr:colOff>2857500</xdr:colOff>
                    <xdr:row>3</xdr:row>
                    <xdr:rowOff>76200</xdr:rowOff>
                  </from>
                  <to>
                    <xdr:col>2</xdr:col>
                    <xdr:colOff>3933825</xdr:colOff>
                    <xdr:row>5</xdr:row>
                    <xdr:rowOff>66675</xdr:rowOff>
                  </to>
                </anchor>
              </controlPr>
            </control>
          </mc:Choice>
        </mc:AlternateContent>
        <mc:AlternateContent xmlns:mc="http://schemas.openxmlformats.org/markup-compatibility/2006">
          <mc:Choice Requires="x14">
            <control shapeId="1533468" r:id="rId5" name="Button 3612">
              <controlPr defaultSize="0" print="0" autoLine="0" autoPict="0" macro="[0]!ButtonD2_CloseAll">
                <anchor moveWithCells="1" sizeWithCells="1">
                  <from>
                    <xdr:col>2</xdr:col>
                    <xdr:colOff>4057650</xdr:colOff>
                    <xdr:row>3</xdr:row>
                    <xdr:rowOff>66675</xdr:rowOff>
                  </from>
                  <to>
                    <xdr:col>6</xdr:col>
                    <xdr:colOff>57150</xdr:colOff>
                    <xdr:row>5</xdr:row>
                    <xdr:rowOff>57150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5" tint="-0.24988555558946501"/>
  </sheetPr>
  <dimension ref="A1:AM44"/>
  <sheetViews>
    <sheetView showGridLines="0" showRowColHeaders="0" zoomScale="70" zoomScaleNormal="70" workbookViewId="0">
      <pane ySplit="8" topLeftCell="A9" activePane="bottomLeft" state="frozen"/>
      <selection pane="bottomLeft" activeCell="AG12" sqref="AG12:AM12"/>
    </sheetView>
  </sheetViews>
  <sheetFormatPr defaultRowHeight="15" outlineLevelCol="1" x14ac:dyDescent="0.25"/>
  <cols>
    <col min="1" max="1" width="1.7109375" style="150" customWidth="1"/>
    <col min="2" max="2" width="4.42578125" style="150" customWidth="1"/>
    <col min="3" max="3" width="65.85546875" style="150" customWidth="1"/>
    <col min="4" max="4" width="1.85546875" style="150" customWidth="1" outlineLevel="1"/>
    <col min="5" max="5" width="5.42578125" style="150" customWidth="1" outlineLevel="1"/>
    <col min="6" max="6" width="1.42578125" style="150" customWidth="1" outlineLevel="1"/>
    <col min="7" max="7" width="7.42578125" style="150" customWidth="1" outlineLevel="1"/>
    <col min="8" max="8" width="2.28515625" style="150" customWidth="1"/>
    <col min="9" max="9" width="4" style="150" hidden="1" customWidth="1"/>
    <col min="10" max="10" width="4.42578125" style="150" hidden="1" customWidth="1"/>
    <col min="11" max="12" width="4" style="150" customWidth="1"/>
    <col min="13" max="13" width="3.28515625" style="150" customWidth="1"/>
    <col min="14" max="14" width="4.42578125" style="150" customWidth="1"/>
    <col min="15" max="15" width="4.140625" style="150" customWidth="1"/>
    <col min="16" max="16" width="3.42578125" style="150" customWidth="1"/>
    <col min="17" max="17" width="3.7109375" style="150" customWidth="1"/>
    <col min="18" max="18" width="7.28515625" style="150" customWidth="1"/>
    <col min="19" max="19" width="13.28515625" style="150" customWidth="1"/>
    <col min="20" max="20" width="8.28515625" style="150" hidden="1" customWidth="1"/>
    <col min="21" max="21" width="9" style="150" hidden="1" customWidth="1"/>
    <col min="22" max="22" width="10.42578125" style="150" hidden="1" customWidth="1"/>
    <col min="23" max="23" width="9.28515625" style="150" hidden="1" customWidth="1"/>
    <col min="24" max="24" width="7.140625" style="150" customWidth="1"/>
    <col min="25" max="25" width="13.7109375" style="150" customWidth="1"/>
    <col min="26" max="26" width="19.28515625" style="150" customWidth="1"/>
    <col min="27" max="27" width="15.140625" style="150" customWidth="1"/>
    <col min="28" max="28" width="9.140625" style="150"/>
    <col min="29" max="29" width="51.7109375" style="150" customWidth="1"/>
    <col min="30" max="16384" width="9.140625" style="150"/>
  </cols>
  <sheetData>
    <row r="1" spans="1:39" ht="39" customHeight="1" x14ac:dyDescent="0.25">
      <c r="A1" s="332"/>
      <c r="B1" s="369" t="s">
        <v>204</v>
      </c>
      <c r="C1" s="369"/>
      <c r="D1" s="369"/>
      <c r="E1" s="369"/>
      <c r="F1" s="369"/>
      <c r="G1" s="369"/>
      <c r="H1" s="369"/>
      <c r="I1" s="369"/>
      <c r="J1" s="369"/>
      <c r="K1" s="369"/>
      <c r="L1" s="369"/>
      <c r="M1" s="369"/>
      <c r="N1" s="369"/>
      <c r="O1" s="369"/>
      <c r="P1" s="369"/>
      <c r="Q1" s="369"/>
      <c r="R1" s="369"/>
      <c r="S1" s="369"/>
      <c r="T1" s="369"/>
      <c r="U1" s="369"/>
      <c r="V1" s="369"/>
      <c r="W1" s="369"/>
      <c r="X1" s="369"/>
      <c r="Y1" s="369"/>
      <c r="Z1" s="369"/>
    </row>
    <row r="2" spans="1:39" x14ac:dyDescent="0.25">
      <c r="B2" s="173"/>
      <c r="C2" s="373" t="s">
        <v>1664</v>
      </c>
      <c r="D2" s="373"/>
      <c r="E2" s="373"/>
      <c r="F2" s="373"/>
      <c r="G2" s="373"/>
      <c r="H2" s="373"/>
      <c r="I2" s="373"/>
      <c r="J2" s="373"/>
      <c r="K2" s="373"/>
      <c r="L2" s="373"/>
      <c r="M2" s="373"/>
      <c r="N2" s="373"/>
      <c r="O2" s="373"/>
      <c r="P2" s="373"/>
      <c r="Q2" s="373"/>
      <c r="R2" s="373"/>
      <c r="S2" s="373"/>
      <c r="T2" s="373"/>
      <c r="U2" s="173"/>
      <c r="V2" s="173"/>
      <c r="W2" s="173"/>
      <c r="X2" s="173"/>
    </row>
    <row r="3" spans="1:39" x14ac:dyDescent="0.25">
      <c r="B3" s="173"/>
      <c r="C3" s="373" t="s">
        <v>1665</v>
      </c>
      <c r="D3" s="373"/>
      <c r="E3" s="373"/>
      <c r="F3" s="373"/>
      <c r="G3" s="373"/>
      <c r="H3" s="373"/>
      <c r="I3" s="373"/>
      <c r="J3" s="373"/>
      <c r="K3" s="373"/>
      <c r="L3" s="373"/>
      <c r="M3" s="373"/>
      <c r="N3" s="373"/>
      <c r="O3" s="373"/>
      <c r="P3" s="373"/>
      <c r="Q3" s="373"/>
      <c r="R3" s="373"/>
      <c r="S3" s="373"/>
      <c r="T3" s="373"/>
      <c r="U3" s="173"/>
      <c r="V3" s="173"/>
      <c r="W3" s="173"/>
      <c r="X3" s="173"/>
    </row>
    <row r="4" spans="1:39" x14ac:dyDescent="0.25">
      <c r="B4" s="148"/>
      <c r="C4" s="149"/>
      <c r="D4" s="149"/>
      <c r="E4" s="149"/>
      <c r="F4" s="149"/>
      <c r="G4" s="149"/>
      <c r="H4" s="149"/>
      <c r="I4" s="149"/>
      <c r="J4" s="149"/>
      <c r="K4" s="149"/>
      <c r="L4" s="149"/>
      <c r="M4" s="149"/>
      <c r="N4" s="149"/>
      <c r="O4" s="149"/>
      <c r="P4" s="149"/>
      <c r="Q4" s="149"/>
      <c r="R4" s="149"/>
      <c r="S4" s="149"/>
      <c r="T4" s="149"/>
      <c r="U4" s="149"/>
      <c r="V4" s="149"/>
      <c r="W4" s="149"/>
      <c r="X4" s="149"/>
    </row>
    <row r="5" spans="1:39" s="153" customFormat="1" ht="14.25" customHeight="1" x14ac:dyDescent="0.25">
      <c r="B5" s="289"/>
      <c r="C5" s="289"/>
      <c r="D5" s="289"/>
      <c r="E5" s="289"/>
      <c r="F5" s="289"/>
      <c r="G5" s="289"/>
      <c r="H5" s="289"/>
      <c r="I5" s="289"/>
      <c r="J5" s="289"/>
      <c r="K5" s="372"/>
      <c r="L5" s="372"/>
      <c r="M5" s="372"/>
      <c r="N5" s="372"/>
      <c r="O5" s="372"/>
      <c r="P5" s="372"/>
      <c r="Q5" s="372"/>
      <c r="R5" s="372"/>
      <c r="S5" s="372"/>
      <c r="T5" s="372"/>
      <c r="U5" s="372"/>
      <c r="V5" s="372"/>
      <c r="W5" s="372"/>
      <c r="X5" s="372"/>
      <c r="Y5" s="372"/>
      <c r="Z5" s="372"/>
      <c r="AA5" s="372"/>
      <c r="AB5" s="372"/>
      <c r="AC5" s="372"/>
    </row>
    <row r="6" spans="1:39" s="153" customFormat="1" x14ac:dyDescent="0.25">
      <c r="B6" s="154"/>
      <c r="C6" s="154"/>
      <c r="D6" s="174"/>
      <c r="E6" s="174"/>
      <c r="F6" s="174"/>
      <c r="G6" s="174"/>
      <c r="H6" s="154"/>
      <c r="I6" s="174"/>
      <c r="J6" s="154"/>
      <c r="K6" s="334"/>
      <c r="L6" s="154"/>
      <c r="M6" s="154"/>
      <c r="N6" s="154"/>
      <c r="O6" s="154"/>
      <c r="P6" s="154"/>
      <c r="Q6" s="154"/>
      <c r="R6" s="154"/>
      <c r="S6" s="154"/>
      <c r="T6" s="154"/>
      <c r="U6" s="154"/>
      <c r="V6" s="154"/>
      <c r="W6" s="154"/>
      <c r="X6" s="154"/>
    </row>
    <row r="7" spans="1:39" s="153" customFormat="1" ht="37.5" customHeight="1" x14ac:dyDescent="0.25">
      <c r="B7" s="168"/>
      <c r="C7" s="361" t="s">
        <v>205</v>
      </c>
      <c r="D7" s="325"/>
      <c r="E7" s="364" t="s">
        <v>206</v>
      </c>
      <c r="F7" s="326"/>
      <c r="G7" s="364" t="s">
        <v>207</v>
      </c>
      <c r="H7" s="155"/>
      <c r="I7" s="367" t="s">
        <v>1667</v>
      </c>
      <c r="J7" s="368"/>
      <c r="K7" s="368"/>
      <c r="L7" s="368"/>
      <c r="M7" s="368"/>
      <c r="N7" s="368"/>
      <c r="O7" s="368"/>
      <c r="P7" s="368"/>
      <c r="Q7" s="368"/>
      <c r="R7" s="156"/>
      <c r="S7" s="365" t="s">
        <v>1666</v>
      </c>
      <c r="T7" s="366"/>
      <c r="U7" s="366"/>
      <c r="V7" s="157"/>
      <c r="W7" s="157"/>
      <c r="X7" s="157"/>
      <c r="Y7" s="157"/>
      <c r="AG7" s="361" t="s">
        <v>208</v>
      </c>
      <c r="AH7" s="361"/>
      <c r="AI7" s="361"/>
      <c r="AJ7" s="361"/>
      <c r="AK7" s="361"/>
      <c r="AL7" s="361"/>
      <c r="AM7" s="361"/>
    </row>
    <row r="8" spans="1:39" s="153" customFormat="1" ht="80.25" customHeight="1" x14ac:dyDescent="0.25">
      <c r="B8" s="168"/>
      <c r="C8" s="361"/>
      <c r="D8" s="325"/>
      <c r="E8" s="364"/>
      <c r="F8" s="327"/>
      <c r="G8" s="364"/>
      <c r="H8" s="155"/>
      <c r="I8" s="159" t="s">
        <v>273</v>
      </c>
      <c r="J8" s="159" t="s">
        <v>274</v>
      </c>
      <c r="K8" s="179">
        <v>0</v>
      </c>
      <c r="L8" s="179">
        <v>0.2</v>
      </c>
      <c r="M8" s="179">
        <v>0.4</v>
      </c>
      <c r="N8" s="179">
        <v>0.6</v>
      </c>
      <c r="O8" s="179">
        <v>0.8</v>
      </c>
      <c r="P8" s="179">
        <v>1</v>
      </c>
      <c r="Q8" s="180" t="s">
        <v>209</v>
      </c>
      <c r="S8" s="161"/>
      <c r="T8" s="161" t="s">
        <v>275</v>
      </c>
      <c r="U8" s="160" t="s">
        <v>276</v>
      </c>
      <c r="V8" s="158"/>
      <c r="X8" s="158"/>
      <c r="AG8" s="361"/>
      <c r="AH8" s="361"/>
      <c r="AI8" s="361"/>
      <c r="AJ8" s="361"/>
      <c r="AK8" s="361"/>
      <c r="AL8" s="361"/>
      <c r="AM8" s="361"/>
    </row>
    <row r="9" spans="1:39" ht="42" customHeight="1" x14ac:dyDescent="0.25">
      <c r="H9" s="126"/>
      <c r="J9" s="32"/>
      <c r="K9" s="32"/>
      <c r="L9" s="32"/>
      <c r="M9" s="32"/>
      <c r="N9" s="32"/>
      <c r="O9" s="33"/>
      <c r="P9" s="116"/>
      <c r="Q9" s="117"/>
      <c r="S9" s="34"/>
      <c r="T9" s="34"/>
      <c r="U9" s="33"/>
      <c r="V9" s="150" t="s">
        <v>277</v>
      </c>
      <c r="W9" s="150" t="s">
        <v>278</v>
      </c>
      <c r="Y9" s="118" t="s">
        <v>210</v>
      </c>
    </row>
    <row r="10" spans="1:39" ht="87.75" customHeight="1" x14ac:dyDescent="0.25">
      <c r="A10" s="150" t="s">
        <v>211</v>
      </c>
      <c r="B10" s="288">
        <v>1</v>
      </c>
      <c r="C10" s="141" t="s">
        <v>212</v>
      </c>
      <c r="D10" s="176"/>
      <c r="E10" s="266" t="s">
        <v>213</v>
      </c>
      <c r="F10" s="263"/>
      <c r="G10" s="234" t="s">
        <v>214</v>
      </c>
      <c r="H10" s="126"/>
      <c r="I10" s="124">
        <f>SUM(K10:P10)</f>
        <v>0</v>
      </c>
      <c r="J10" s="124">
        <f>SUM(K10:P10)</f>
        <v>0</v>
      </c>
      <c r="K10" s="122"/>
      <c r="L10" s="122"/>
      <c r="M10" s="122"/>
      <c r="N10" s="122"/>
      <c r="O10" s="123"/>
      <c r="P10" s="184"/>
      <c r="Q10" s="123"/>
      <c r="S10" s="125" t="str">
        <f>IF(SUM(K10:P10)=1,((K10*0)+(L10*20)+(M10*40)+(N10*60)+(O10*80)+(P10*100)),"")</f>
        <v/>
      </c>
      <c r="T10" s="147" t="e">
        <f>1/$I$29</f>
        <v>#DIV/0!</v>
      </c>
      <c r="U10" s="127" t="e">
        <f t="shared" ref="U10" si="0">1/$J$29</f>
        <v>#DIV/0!</v>
      </c>
      <c r="V10" s="139" t="e">
        <f>IF(Q10=1,0,S10*T10)</f>
        <v>#VALUE!</v>
      </c>
      <c r="W10" s="35" t="e">
        <f>IF(Q10=1,0,S10*U10)</f>
        <v>#VALUE!</v>
      </c>
      <c r="Y10" s="374"/>
      <c r="Z10" s="374"/>
      <c r="AG10" s="363" t="s">
        <v>1567</v>
      </c>
      <c r="AH10" s="363"/>
      <c r="AI10" s="363"/>
      <c r="AJ10" s="363"/>
      <c r="AK10" s="363"/>
      <c r="AL10" s="363"/>
      <c r="AM10" s="363"/>
    </row>
    <row r="11" spans="1:39" ht="73.5" customHeight="1" x14ac:dyDescent="0.25">
      <c r="B11" s="288" t="s">
        <v>215</v>
      </c>
      <c r="C11" s="145" t="s">
        <v>216</v>
      </c>
      <c r="D11" s="176"/>
      <c r="E11" s="266" t="s">
        <v>217</v>
      </c>
      <c r="F11" s="263"/>
      <c r="G11" s="267"/>
      <c r="H11" s="126"/>
      <c r="I11" s="152"/>
      <c r="J11" s="124">
        <f t="shared" ref="J11" si="1">SUM(K11:P11)</f>
        <v>0</v>
      </c>
      <c r="K11" s="122"/>
      <c r="L11" s="122"/>
      <c r="M11" s="122"/>
      <c r="N11" s="122"/>
      <c r="O11" s="123"/>
      <c r="P11" s="122"/>
      <c r="Q11" s="123"/>
      <c r="S11" s="125" t="str">
        <f t="shared" ref="S11" si="2">IF(SUM(K11:P11)=1,((K11*0)+(L11*20)+(M11*40)+(N11*60)+(O11*80)+(P11*100)),"")</f>
        <v/>
      </c>
      <c r="T11" s="147"/>
      <c r="U11" s="127" t="e">
        <f t="shared" ref="U11" si="3">1/$J$29</f>
        <v>#DIV/0!</v>
      </c>
      <c r="V11" s="139"/>
      <c r="W11" s="35" t="e">
        <f t="shared" ref="W11" si="4">IF(Q11=1,0,S11*U11)</f>
        <v>#VALUE!</v>
      </c>
      <c r="Y11" s="360"/>
      <c r="Z11" s="360"/>
      <c r="AG11" s="363" t="s">
        <v>1568</v>
      </c>
      <c r="AH11" s="363"/>
      <c r="AI11" s="363"/>
      <c r="AJ11" s="363"/>
      <c r="AK11" s="363"/>
      <c r="AL11" s="363"/>
      <c r="AM11" s="363"/>
    </row>
    <row r="12" spans="1:39" ht="65.25" customHeight="1" x14ac:dyDescent="0.25">
      <c r="B12" s="288">
        <v>2</v>
      </c>
      <c r="C12" s="141" t="s">
        <v>218</v>
      </c>
      <c r="D12" s="176"/>
      <c r="E12" s="266" t="s">
        <v>219</v>
      </c>
      <c r="F12" s="263"/>
      <c r="G12" s="234" t="s">
        <v>220</v>
      </c>
      <c r="H12" s="119"/>
      <c r="I12" s="124">
        <f>SUM(K12:P12)</f>
        <v>0</v>
      </c>
      <c r="J12" s="124">
        <f t="shared" ref="J12" si="5">SUM(K12:P12)</f>
        <v>0</v>
      </c>
      <c r="K12" s="122"/>
      <c r="L12" s="122"/>
      <c r="M12" s="122"/>
      <c r="N12" s="122"/>
      <c r="O12" s="123"/>
      <c r="P12" s="122"/>
      <c r="Q12" s="123"/>
      <c r="S12" s="125" t="str">
        <f t="shared" ref="S12" si="6">IF(SUM(K12:P12)=1,((K12*0)+(L12*20)+(M12*40)+(N12*60)+(O12*80)+(P12*100)),"")</f>
        <v/>
      </c>
      <c r="T12" s="147" t="e">
        <f>1/$I$29</f>
        <v>#DIV/0!</v>
      </c>
      <c r="U12" s="127" t="e">
        <f t="shared" ref="U12:U28" si="7">1/$J$29</f>
        <v>#DIV/0!</v>
      </c>
      <c r="V12" s="139" t="e">
        <f>IF(Q12=1,0,S12*T12)</f>
        <v>#VALUE!</v>
      </c>
      <c r="W12" s="35" t="e">
        <f t="shared" ref="W12" si="8">IF(Q12=1,0,S12*U12)</f>
        <v>#VALUE!</v>
      </c>
      <c r="Y12" s="374"/>
      <c r="Z12" s="374"/>
      <c r="AG12" s="363" t="s">
        <v>1569</v>
      </c>
      <c r="AH12" s="363"/>
      <c r="AI12" s="363"/>
      <c r="AJ12" s="363"/>
      <c r="AK12" s="363"/>
      <c r="AL12" s="363"/>
      <c r="AM12" s="363"/>
    </row>
    <row r="13" spans="1:39" ht="52.5" customHeight="1" x14ac:dyDescent="0.25">
      <c r="B13" s="288" t="s">
        <v>221</v>
      </c>
      <c r="C13" s="142" t="s">
        <v>222</v>
      </c>
      <c r="D13" s="176"/>
      <c r="E13" s="266" t="s">
        <v>223</v>
      </c>
      <c r="F13" s="263"/>
      <c r="G13" s="267"/>
      <c r="H13" s="126"/>
      <c r="I13" s="152"/>
      <c r="J13" s="124">
        <f t="shared" ref="J13:J28" si="9">SUM(K13:P13)</f>
        <v>0</v>
      </c>
      <c r="K13" s="122"/>
      <c r="L13" s="122"/>
      <c r="M13" s="122"/>
      <c r="N13" s="122"/>
      <c r="O13" s="123"/>
      <c r="P13" s="122"/>
      <c r="Q13" s="123"/>
      <c r="S13" s="125" t="str">
        <f t="shared" ref="S13:S28" si="10">IF(SUM(K13:P13)=1,((K13*0)+(L13*20)+(M13*40)+(N13*60)+(O13*80)+(P13*100)),"")</f>
        <v/>
      </c>
      <c r="T13" s="125"/>
      <c r="U13" s="127" t="e">
        <f t="shared" si="7"/>
        <v>#DIV/0!</v>
      </c>
      <c r="V13" s="139"/>
      <c r="W13" s="35" t="e">
        <f t="shared" ref="W13:W28" si="11">IF(Q13=1,0,S13*U13)</f>
        <v>#VALUE!</v>
      </c>
      <c r="Y13" s="360"/>
      <c r="Z13" s="360"/>
      <c r="AG13" s="332"/>
      <c r="AH13" s="332"/>
      <c r="AI13" s="332"/>
      <c r="AJ13" s="332"/>
      <c r="AK13" s="332"/>
      <c r="AL13" s="332"/>
      <c r="AM13" s="332"/>
    </row>
    <row r="14" spans="1:39" ht="45.75" customHeight="1" x14ac:dyDescent="0.25">
      <c r="B14" s="288" t="s">
        <v>224</v>
      </c>
      <c r="C14" s="162" t="s">
        <v>225</v>
      </c>
      <c r="D14" s="182"/>
      <c r="E14" s="266" t="s">
        <v>226</v>
      </c>
      <c r="F14" s="269"/>
      <c r="G14" s="234" t="s">
        <v>227</v>
      </c>
      <c r="H14" s="115"/>
      <c r="I14" s="152"/>
      <c r="J14" s="124">
        <f t="shared" si="9"/>
        <v>0</v>
      </c>
      <c r="K14" s="122"/>
      <c r="L14" s="122"/>
      <c r="M14" s="122"/>
      <c r="N14" s="122"/>
      <c r="O14" s="123"/>
      <c r="P14" s="122"/>
      <c r="Q14" s="123"/>
      <c r="S14" s="125" t="str">
        <f t="shared" si="10"/>
        <v/>
      </c>
      <c r="T14" s="147"/>
      <c r="U14" s="127" t="e">
        <f t="shared" si="7"/>
        <v>#DIV/0!</v>
      </c>
      <c r="V14" s="139"/>
      <c r="W14" s="35" t="e">
        <f t="shared" si="11"/>
        <v>#VALUE!</v>
      </c>
      <c r="Y14" s="360"/>
      <c r="Z14" s="360"/>
      <c r="AG14" s="363" t="s">
        <v>1570</v>
      </c>
      <c r="AH14" s="363"/>
      <c r="AI14" s="363"/>
      <c r="AJ14" s="363"/>
      <c r="AK14" s="363"/>
      <c r="AL14" s="363"/>
      <c r="AM14" s="363"/>
    </row>
    <row r="15" spans="1:39" ht="47.25" customHeight="1" x14ac:dyDescent="0.25">
      <c r="B15" s="288" t="s">
        <v>228</v>
      </c>
      <c r="C15" s="143" t="s">
        <v>229</v>
      </c>
      <c r="D15" s="176"/>
      <c r="E15" s="266" t="s">
        <v>230</v>
      </c>
      <c r="F15" s="263"/>
      <c r="G15" s="267"/>
      <c r="H15" s="115"/>
      <c r="I15" s="152"/>
      <c r="J15" s="124">
        <f t="shared" si="9"/>
        <v>0</v>
      </c>
      <c r="K15" s="122"/>
      <c r="L15" s="122"/>
      <c r="M15" s="122"/>
      <c r="N15" s="122"/>
      <c r="O15" s="123"/>
      <c r="P15" s="122"/>
      <c r="Q15" s="123"/>
      <c r="S15" s="125" t="str">
        <f t="shared" si="10"/>
        <v/>
      </c>
      <c r="T15" s="147"/>
      <c r="U15" s="127" t="e">
        <f t="shared" si="7"/>
        <v>#DIV/0!</v>
      </c>
      <c r="V15" s="139"/>
      <c r="W15" s="35" t="e">
        <f t="shared" si="11"/>
        <v>#VALUE!</v>
      </c>
      <c r="Y15" s="360"/>
      <c r="Z15" s="360"/>
      <c r="AG15" s="363" t="s">
        <v>1571</v>
      </c>
      <c r="AH15" s="363"/>
      <c r="AI15" s="363"/>
      <c r="AJ15" s="363"/>
      <c r="AK15" s="363"/>
      <c r="AL15" s="363"/>
      <c r="AM15" s="363"/>
    </row>
    <row r="16" spans="1:39" ht="45" customHeight="1" x14ac:dyDescent="0.25">
      <c r="B16" s="288" t="s">
        <v>231</v>
      </c>
      <c r="C16" s="143" t="s">
        <v>232</v>
      </c>
      <c r="D16" s="176"/>
      <c r="E16" s="266" t="s">
        <v>233</v>
      </c>
      <c r="F16" s="263"/>
      <c r="G16" s="267"/>
      <c r="H16" s="115"/>
      <c r="I16" s="152"/>
      <c r="J16" s="124">
        <f t="shared" si="9"/>
        <v>0</v>
      </c>
      <c r="K16" s="122"/>
      <c r="L16" s="122"/>
      <c r="M16" s="122"/>
      <c r="N16" s="122"/>
      <c r="O16" s="123"/>
      <c r="P16" s="122"/>
      <c r="Q16" s="123"/>
      <c r="S16" s="125" t="str">
        <f t="shared" si="10"/>
        <v/>
      </c>
      <c r="T16" s="147"/>
      <c r="U16" s="127" t="e">
        <f t="shared" si="7"/>
        <v>#DIV/0!</v>
      </c>
      <c r="V16" s="139"/>
      <c r="W16" s="35" t="e">
        <f t="shared" si="11"/>
        <v>#VALUE!</v>
      </c>
      <c r="Y16" s="360"/>
      <c r="Z16" s="360"/>
      <c r="AG16" s="363" t="s">
        <v>1572</v>
      </c>
      <c r="AH16" s="363"/>
      <c r="AI16" s="363"/>
      <c r="AJ16" s="363"/>
      <c r="AK16" s="363"/>
      <c r="AL16" s="363"/>
      <c r="AM16" s="363"/>
    </row>
    <row r="17" spans="2:39" ht="45.75" customHeight="1" x14ac:dyDescent="0.25">
      <c r="B17" s="288" t="s">
        <v>234</v>
      </c>
      <c r="C17" s="143" t="s">
        <v>235</v>
      </c>
      <c r="D17" s="176"/>
      <c r="E17" s="266" t="s">
        <v>236</v>
      </c>
      <c r="F17" s="263"/>
      <c r="G17" s="267"/>
      <c r="H17" s="115"/>
      <c r="I17" s="152"/>
      <c r="J17" s="124">
        <f t="shared" si="9"/>
        <v>0</v>
      </c>
      <c r="K17" s="122"/>
      <c r="L17" s="122"/>
      <c r="M17" s="122"/>
      <c r="N17" s="122"/>
      <c r="O17" s="123"/>
      <c r="P17" s="122"/>
      <c r="Q17" s="123"/>
      <c r="S17" s="125" t="str">
        <f t="shared" si="10"/>
        <v/>
      </c>
      <c r="T17" s="147"/>
      <c r="U17" s="127" t="e">
        <f t="shared" si="7"/>
        <v>#DIV/0!</v>
      </c>
      <c r="V17" s="139"/>
      <c r="W17" s="35" t="e">
        <f t="shared" si="11"/>
        <v>#VALUE!</v>
      </c>
      <c r="Y17" s="360"/>
      <c r="Z17" s="360"/>
      <c r="AG17" s="363" t="s">
        <v>1573</v>
      </c>
      <c r="AH17" s="363"/>
      <c r="AI17" s="363"/>
      <c r="AJ17" s="363"/>
      <c r="AK17" s="363"/>
      <c r="AL17" s="363"/>
      <c r="AM17" s="363"/>
    </row>
    <row r="18" spans="2:39" ht="49.5" customHeight="1" x14ac:dyDescent="0.25">
      <c r="B18" s="288" t="s">
        <v>237</v>
      </c>
      <c r="C18" s="143" t="s">
        <v>238</v>
      </c>
      <c r="D18" s="176"/>
      <c r="E18" s="266" t="s">
        <v>239</v>
      </c>
      <c r="F18" s="263"/>
      <c r="G18" s="267"/>
      <c r="H18" s="115"/>
      <c r="I18" s="152"/>
      <c r="J18" s="124">
        <f t="shared" si="9"/>
        <v>0</v>
      </c>
      <c r="K18" s="122"/>
      <c r="L18" s="122"/>
      <c r="M18" s="122"/>
      <c r="N18" s="122"/>
      <c r="O18" s="123"/>
      <c r="P18" s="122"/>
      <c r="Q18" s="123"/>
      <c r="S18" s="125" t="str">
        <f t="shared" si="10"/>
        <v/>
      </c>
      <c r="T18" s="147"/>
      <c r="U18" s="127" t="e">
        <f t="shared" si="7"/>
        <v>#DIV/0!</v>
      </c>
      <c r="V18" s="139"/>
      <c r="W18" s="35" t="e">
        <f t="shared" si="11"/>
        <v>#VALUE!</v>
      </c>
      <c r="Y18" s="360"/>
      <c r="Z18" s="360"/>
      <c r="AG18" s="363" t="s">
        <v>1574</v>
      </c>
      <c r="AH18" s="363"/>
      <c r="AI18" s="363"/>
      <c r="AJ18" s="363"/>
      <c r="AK18" s="363"/>
      <c r="AL18" s="363"/>
      <c r="AM18" s="363"/>
    </row>
    <row r="19" spans="2:39" ht="49.5" customHeight="1" x14ac:dyDescent="0.25">
      <c r="B19" s="288" t="s">
        <v>240</v>
      </c>
      <c r="C19" s="143" t="s">
        <v>241</v>
      </c>
      <c r="D19" s="176"/>
      <c r="E19" s="266" t="s">
        <v>242</v>
      </c>
      <c r="F19" s="263"/>
      <c r="G19" s="267"/>
      <c r="H19" s="115"/>
      <c r="I19" s="152"/>
      <c r="J19" s="124">
        <f t="shared" si="9"/>
        <v>0</v>
      </c>
      <c r="K19" s="122"/>
      <c r="L19" s="122"/>
      <c r="M19" s="122"/>
      <c r="N19" s="122"/>
      <c r="O19" s="123"/>
      <c r="P19" s="122"/>
      <c r="Q19" s="123"/>
      <c r="S19" s="125" t="str">
        <f t="shared" si="10"/>
        <v/>
      </c>
      <c r="T19" s="147"/>
      <c r="U19" s="127" t="e">
        <f t="shared" si="7"/>
        <v>#DIV/0!</v>
      </c>
      <c r="V19" s="139"/>
      <c r="W19" s="35" t="e">
        <f t="shared" si="11"/>
        <v>#VALUE!</v>
      </c>
      <c r="Y19" s="360"/>
      <c r="Z19" s="360"/>
      <c r="AG19" s="363" t="s">
        <v>1575</v>
      </c>
      <c r="AH19" s="363"/>
      <c r="AI19" s="363"/>
      <c r="AJ19" s="363"/>
      <c r="AK19" s="363"/>
      <c r="AL19" s="363"/>
      <c r="AM19" s="363"/>
    </row>
    <row r="20" spans="2:39" ht="51" customHeight="1" x14ac:dyDescent="0.25">
      <c r="B20" s="288" t="s">
        <v>243</v>
      </c>
      <c r="C20" s="143" t="s">
        <v>244</v>
      </c>
      <c r="D20" s="176"/>
      <c r="E20" s="266" t="s">
        <v>245</v>
      </c>
      <c r="F20" s="263"/>
      <c r="G20" s="267"/>
      <c r="H20" s="115"/>
      <c r="I20" s="152"/>
      <c r="J20" s="124">
        <f t="shared" si="9"/>
        <v>0</v>
      </c>
      <c r="K20" s="122"/>
      <c r="L20" s="122"/>
      <c r="M20" s="122"/>
      <c r="N20" s="122"/>
      <c r="O20" s="123"/>
      <c r="P20" s="122"/>
      <c r="Q20" s="123"/>
      <c r="S20" s="125" t="str">
        <f t="shared" si="10"/>
        <v/>
      </c>
      <c r="T20" s="147"/>
      <c r="U20" s="127" t="e">
        <f t="shared" si="7"/>
        <v>#DIV/0!</v>
      </c>
      <c r="V20" s="139"/>
      <c r="W20" s="35" t="e">
        <f t="shared" si="11"/>
        <v>#VALUE!</v>
      </c>
      <c r="Y20" s="360"/>
      <c r="Z20" s="360"/>
      <c r="AG20" s="363" t="s">
        <v>1576</v>
      </c>
      <c r="AH20" s="363"/>
      <c r="AI20" s="363"/>
      <c r="AJ20" s="363"/>
      <c r="AK20" s="363"/>
      <c r="AL20" s="363"/>
      <c r="AM20" s="363"/>
    </row>
    <row r="21" spans="2:39" ht="52.5" customHeight="1" x14ac:dyDescent="0.25">
      <c r="B21" s="288" t="s">
        <v>246</v>
      </c>
      <c r="C21" s="144" t="s">
        <v>247</v>
      </c>
      <c r="D21" s="176"/>
      <c r="E21" s="266" t="s">
        <v>248</v>
      </c>
      <c r="F21" s="263"/>
      <c r="G21" s="267"/>
      <c r="H21" s="115"/>
      <c r="I21" s="152"/>
      <c r="J21" s="124">
        <f t="shared" si="9"/>
        <v>0</v>
      </c>
      <c r="K21" s="122"/>
      <c r="L21" s="122"/>
      <c r="M21" s="122"/>
      <c r="N21" s="122"/>
      <c r="O21" s="123"/>
      <c r="P21" s="122"/>
      <c r="Q21" s="123"/>
      <c r="S21" s="125" t="str">
        <f t="shared" si="10"/>
        <v/>
      </c>
      <c r="T21" s="147"/>
      <c r="U21" s="127" t="e">
        <f t="shared" si="7"/>
        <v>#DIV/0!</v>
      </c>
      <c r="V21" s="139"/>
      <c r="W21" s="35" t="e">
        <f t="shared" si="11"/>
        <v>#VALUE!</v>
      </c>
      <c r="Y21" s="360"/>
      <c r="Z21" s="360"/>
      <c r="AG21" s="363" t="s">
        <v>1577</v>
      </c>
      <c r="AH21" s="363"/>
      <c r="AI21" s="363"/>
      <c r="AJ21" s="363"/>
      <c r="AK21" s="363"/>
      <c r="AL21" s="363"/>
      <c r="AM21" s="363"/>
    </row>
    <row r="22" spans="2:39" ht="51" customHeight="1" x14ac:dyDescent="0.25">
      <c r="B22" s="288">
        <v>3</v>
      </c>
      <c r="C22" s="141" t="s">
        <v>249</v>
      </c>
      <c r="D22" s="176"/>
      <c r="E22" s="266" t="s">
        <v>250</v>
      </c>
      <c r="F22" s="263"/>
      <c r="G22" s="267"/>
      <c r="H22" s="115"/>
      <c r="I22" s="124">
        <f>SUM(K22:P22)</f>
        <v>0</v>
      </c>
      <c r="J22" s="124">
        <f t="shared" si="9"/>
        <v>0</v>
      </c>
      <c r="K22" s="122"/>
      <c r="L22" s="122"/>
      <c r="M22" s="122"/>
      <c r="N22" s="122"/>
      <c r="O22" s="123"/>
      <c r="P22" s="122"/>
      <c r="Q22" s="123"/>
      <c r="S22" s="125" t="str">
        <f t="shared" si="10"/>
        <v/>
      </c>
      <c r="T22" s="147" t="e">
        <f>1/$I$29</f>
        <v>#DIV/0!</v>
      </c>
      <c r="U22" s="127" t="e">
        <f t="shared" si="7"/>
        <v>#DIV/0!</v>
      </c>
      <c r="V22" s="139" t="e">
        <f>IF(Q22=1,0,S22*T22)</f>
        <v>#VALUE!</v>
      </c>
      <c r="W22" s="35" t="e">
        <f t="shared" si="11"/>
        <v>#VALUE!</v>
      </c>
      <c r="Y22" s="360"/>
      <c r="Z22" s="360"/>
      <c r="AG22" s="332"/>
      <c r="AH22" s="332"/>
      <c r="AI22" s="332"/>
      <c r="AJ22" s="332"/>
      <c r="AK22" s="332"/>
      <c r="AL22" s="332"/>
      <c r="AM22" s="332"/>
    </row>
    <row r="23" spans="2:39" ht="68.25" customHeight="1" x14ac:dyDescent="0.25">
      <c r="B23" s="288">
        <v>4</v>
      </c>
      <c r="C23" s="141" t="s">
        <v>251</v>
      </c>
      <c r="D23" s="176"/>
      <c r="E23" s="266" t="s">
        <v>252</v>
      </c>
      <c r="F23" s="263"/>
      <c r="G23" s="234" t="s">
        <v>253</v>
      </c>
      <c r="H23" s="115"/>
      <c r="I23" s="124">
        <f>SUM(K23:P23)</f>
        <v>0</v>
      </c>
      <c r="J23" s="124">
        <f t="shared" si="9"/>
        <v>0</v>
      </c>
      <c r="K23" s="122"/>
      <c r="L23" s="122"/>
      <c r="M23" s="122"/>
      <c r="N23" s="122"/>
      <c r="O23" s="184"/>
      <c r="P23" s="122"/>
      <c r="Q23" s="123"/>
      <c r="S23" s="125" t="str">
        <f t="shared" si="10"/>
        <v/>
      </c>
      <c r="T23" s="147" t="e">
        <f>1/$I$29</f>
        <v>#DIV/0!</v>
      </c>
      <c r="U23" s="127" t="e">
        <f t="shared" si="7"/>
        <v>#DIV/0!</v>
      </c>
      <c r="V23" s="139" t="e">
        <f>IF(Q23=1,0,S23*T23)</f>
        <v>#VALUE!</v>
      </c>
      <c r="W23" s="35" t="e">
        <f t="shared" si="11"/>
        <v>#VALUE!</v>
      </c>
      <c r="Y23" s="360"/>
      <c r="Z23" s="360"/>
      <c r="AG23" s="363" t="s">
        <v>1578</v>
      </c>
      <c r="AH23" s="363"/>
      <c r="AI23" s="363"/>
      <c r="AJ23" s="363"/>
      <c r="AK23" s="363"/>
      <c r="AL23" s="363"/>
      <c r="AM23" s="363"/>
    </row>
    <row r="24" spans="2:39" ht="83.25" customHeight="1" x14ac:dyDescent="0.25">
      <c r="B24" s="288">
        <v>5</v>
      </c>
      <c r="C24" s="141" t="s">
        <v>254</v>
      </c>
      <c r="D24" s="176"/>
      <c r="E24" s="266" t="s">
        <v>255</v>
      </c>
      <c r="F24" s="263"/>
      <c r="G24" s="234" t="s">
        <v>256</v>
      </c>
      <c r="H24" s="115"/>
      <c r="I24" s="124">
        <f>SUM(K24:P24)</f>
        <v>0</v>
      </c>
      <c r="J24" s="124">
        <f t="shared" si="9"/>
        <v>0</v>
      </c>
      <c r="K24" s="122"/>
      <c r="L24" s="122"/>
      <c r="M24" s="122"/>
      <c r="N24" s="122"/>
      <c r="O24" s="123"/>
      <c r="P24" s="122"/>
      <c r="Q24" s="123"/>
      <c r="S24" s="125" t="str">
        <f t="shared" si="10"/>
        <v/>
      </c>
      <c r="T24" s="147" t="e">
        <f>1/$I$29</f>
        <v>#DIV/0!</v>
      </c>
      <c r="U24" s="127" t="e">
        <f t="shared" si="7"/>
        <v>#DIV/0!</v>
      </c>
      <c r="V24" s="139" t="e">
        <f>IF(Q24=1,0,S24*T24)</f>
        <v>#VALUE!</v>
      </c>
      <c r="W24" s="35" t="e">
        <f t="shared" si="11"/>
        <v>#VALUE!</v>
      </c>
      <c r="Y24" s="360"/>
      <c r="Z24" s="360"/>
      <c r="AG24" s="363" t="s">
        <v>1579</v>
      </c>
      <c r="AH24" s="363"/>
      <c r="AI24" s="363"/>
      <c r="AJ24" s="363"/>
      <c r="AK24" s="363"/>
      <c r="AL24" s="363"/>
      <c r="AM24" s="363"/>
    </row>
    <row r="25" spans="2:39" ht="51" customHeight="1" x14ac:dyDescent="0.25">
      <c r="B25" s="288">
        <v>6</v>
      </c>
      <c r="C25" s="141" t="s">
        <v>257</v>
      </c>
      <c r="D25" s="176"/>
      <c r="E25" s="266" t="s">
        <v>258</v>
      </c>
      <c r="F25" s="263"/>
      <c r="G25" s="267"/>
      <c r="H25" s="115"/>
      <c r="I25" s="124">
        <f>SUM(K25:P25)</f>
        <v>0</v>
      </c>
      <c r="J25" s="124">
        <f t="shared" si="9"/>
        <v>0</v>
      </c>
      <c r="K25" s="122"/>
      <c r="L25" s="122"/>
      <c r="M25" s="122"/>
      <c r="N25" s="122"/>
      <c r="O25" s="123"/>
      <c r="P25" s="122"/>
      <c r="Q25" s="123"/>
      <c r="S25" s="125" t="str">
        <f t="shared" si="10"/>
        <v/>
      </c>
      <c r="T25" s="147" t="e">
        <f>1/$I$29</f>
        <v>#DIV/0!</v>
      </c>
      <c r="U25" s="127" t="e">
        <f t="shared" si="7"/>
        <v>#DIV/0!</v>
      </c>
      <c r="V25" s="139" t="e">
        <f>IF(Q25=1,0,S25*T25)</f>
        <v>#VALUE!</v>
      </c>
      <c r="W25" s="35" t="e">
        <f t="shared" si="11"/>
        <v>#VALUE!</v>
      </c>
      <c r="Y25" s="360"/>
      <c r="Z25" s="360"/>
      <c r="AG25" s="363" t="s">
        <v>1580</v>
      </c>
      <c r="AH25" s="363"/>
      <c r="AI25" s="363"/>
      <c r="AJ25" s="363"/>
      <c r="AK25" s="363"/>
      <c r="AL25" s="363"/>
      <c r="AM25" s="363"/>
    </row>
    <row r="26" spans="2:39" ht="45.75" customHeight="1" x14ac:dyDescent="0.25">
      <c r="B26" s="288" t="s">
        <v>259</v>
      </c>
      <c r="C26" s="142" t="s">
        <v>260</v>
      </c>
      <c r="D26" s="176"/>
      <c r="E26" s="266" t="s">
        <v>261</v>
      </c>
      <c r="F26" s="263"/>
      <c r="G26" s="234" t="s">
        <v>262</v>
      </c>
      <c r="H26" s="115"/>
      <c r="I26" s="152"/>
      <c r="J26" s="124">
        <f t="shared" si="9"/>
        <v>0</v>
      </c>
      <c r="K26" s="122"/>
      <c r="L26" s="122"/>
      <c r="M26" s="122"/>
      <c r="N26" s="122"/>
      <c r="O26" s="123"/>
      <c r="P26" s="122"/>
      <c r="Q26" s="123"/>
      <c r="S26" s="125" t="str">
        <f t="shared" si="10"/>
        <v/>
      </c>
      <c r="T26" s="147"/>
      <c r="U26" s="127" t="e">
        <f t="shared" si="7"/>
        <v>#DIV/0!</v>
      </c>
      <c r="V26" s="139"/>
      <c r="W26" s="35" t="e">
        <f t="shared" si="11"/>
        <v>#VALUE!</v>
      </c>
      <c r="Y26" s="360"/>
      <c r="Z26" s="360"/>
      <c r="AG26" s="363" t="s">
        <v>1581</v>
      </c>
      <c r="AH26" s="363"/>
      <c r="AI26" s="363"/>
      <c r="AJ26" s="363"/>
      <c r="AK26" s="363"/>
      <c r="AL26" s="363"/>
      <c r="AM26" s="363"/>
    </row>
    <row r="27" spans="2:39" ht="45.75" customHeight="1" x14ac:dyDescent="0.25">
      <c r="B27" s="288" t="s">
        <v>263</v>
      </c>
      <c r="C27" s="143" t="s">
        <v>264</v>
      </c>
      <c r="D27" s="176"/>
      <c r="E27" s="266" t="s">
        <v>265</v>
      </c>
      <c r="F27" s="263"/>
      <c r="G27" s="234" t="s">
        <v>266</v>
      </c>
      <c r="H27" s="115"/>
      <c r="I27" s="152"/>
      <c r="J27" s="124">
        <f t="shared" si="9"/>
        <v>0</v>
      </c>
      <c r="K27" s="122"/>
      <c r="L27" s="122"/>
      <c r="M27" s="122"/>
      <c r="N27" s="122"/>
      <c r="O27" s="123"/>
      <c r="P27" s="122"/>
      <c r="Q27" s="123"/>
      <c r="S27" s="125" t="str">
        <f t="shared" si="10"/>
        <v/>
      </c>
      <c r="T27" s="147"/>
      <c r="U27" s="127" t="e">
        <f t="shared" si="7"/>
        <v>#DIV/0!</v>
      </c>
      <c r="V27" s="139"/>
      <c r="W27" s="35" t="e">
        <f t="shared" si="11"/>
        <v>#VALUE!</v>
      </c>
      <c r="Y27" s="360"/>
      <c r="Z27" s="360"/>
      <c r="AG27" s="363" t="s">
        <v>1582</v>
      </c>
      <c r="AH27" s="363"/>
      <c r="AI27" s="363"/>
      <c r="AJ27" s="363"/>
      <c r="AK27" s="363"/>
      <c r="AL27" s="363"/>
      <c r="AM27" s="363"/>
    </row>
    <row r="28" spans="2:39" ht="43.5" customHeight="1" x14ac:dyDescent="0.25">
      <c r="B28" s="288" t="s">
        <v>267</v>
      </c>
      <c r="C28" s="144" t="s">
        <v>268</v>
      </c>
      <c r="D28" s="176"/>
      <c r="E28" s="266" t="s">
        <v>269</v>
      </c>
      <c r="F28" s="263"/>
      <c r="G28" s="234" t="s">
        <v>270</v>
      </c>
      <c r="H28" s="126"/>
      <c r="I28" s="152"/>
      <c r="J28" s="124">
        <f t="shared" si="9"/>
        <v>0</v>
      </c>
      <c r="K28" s="122"/>
      <c r="L28" s="122"/>
      <c r="M28" s="122"/>
      <c r="N28" s="122"/>
      <c r="O28" s="123"/>
      <c r="P28" s="122"/>
      <c r="Q28" s="123"/>
      <c r="S28" s="125" t="str">
        <f t="shared" si="10"/>
        <v/>
      </c>
      <c r="T28" s="147"/>
      <c r="U28" s="127" t="e">
        <f t="shared" si="7"/>
        <v>#DIV/0!</v>
      </c>
      <c r="V28" s="139"/>
      <c r="W28" s="35" t="e">
        <f t="shared" si="11"/>
        <v>#VALUE!</v>
      </c>
      <c r="Y28" s="360"/>
      <c r="Z28" s="360"/>
      <c r="AG28" s="363" t="s">
        <v>1583</v>
      </c>
      <c r="AH28" s="363"/>
      <c r="AI28" s="363"/>
      <c r="AJ28" s="363"/>
      <c r="AK28" s="363"/>
      <c r="AL28" s="363"/>
      <c r="AM28" s="363"/>
    </row>
    <row r="29" spans="2:39" x14ac:dyDescent="0.25">
      <c r="C29" s="152"/>
      <c r="D29" s="178"/>
      <c r="E29" s="178"/>
      <c r="F29" s="178"/>
      <c r="G29" s="178"/>
      <c r="I29" s="150">
        <f>SUM(I10:I28)</f>
        <v>0</v>
      </c>
      <c r="J29" s="181">
        <f>SUM(J10:J28)</f>
        <v>0</v>
      </c>
      <c r="V29" s="171" t="e">
        <f>SUM(V10:V25)</f>
        <v>#VALUE!</v>
      </c>
      <c r="W29" s="171" t="e">
        <f>SUM(W10:W28)</f>
        <v>#VALUE!</v>
      </c>
      <c r="Y29" s="167"/>
      <c r="Z29" s="167"/>
      <c r="AG29" s="332"/>
      <c r="AH29" s="332"/>
      <c r="AI29" s="332"/>
      <c r="AJ29" s="332"/>
      <c r="AK29" s="332"/>
      <c r="AL29" s="332"/>
      <c r="AM29" s="332"/>
    </row>
    <row r="30" spans="2:39" x14ac:dyDescent="0.25">
      <c r="C30" s="152"/>
      <c r="D30" s="152"/>
      <c r="E30" s="152"/>
      <c r="F30" s="152"/>
      <c r="G30" s="152"/>
      <c r="R30" s="118" t="s">
        <v>271</v>
      </c>
      <c r="S30" s="129">
        <f>SUMIF(I29,6-V32,V29)</f>
        <v>0</v>
      </c>
      <c r="W30"/>
      <c r="Y30" s="167"/>
      <c r="Z30" s="167"/>
    </row>
    <row r="31" spans="2:39" x14ac:dyDescent="0.25">
      <c r="C31" s="152"/>
      <c r="D31" s="152"/>
      <c r="E31" s="152"/>
      <c r="F31" s="152"/>
      <c r="G31" s="152"/>
      <c r="R31" s="118" t="s">
        <v>272</v>
      </c>
      <c r="S31" s="129">
        <f>SUMIF(J29,19-V33,W29)</f>
        <v>0</v>
      </c>
      <c r="X31" s="128"/>
      <c r="Y31"/>
      <c r="Z31"/>
    </row>
    <row r="32" spans="2:39" x14ac:dyDescent="0.25">
      <c r="C32" s="152"/>
      <c r="D32" s="152"/>
      <c r="E32" s="152"/>
      <c r="F32" s="152"/>
      <c r="G32" s="152"/>
      <c r="U32" s="150" t="s">
        <v>279</v>
      </c>
      <c r="V32" s="150">
        <f>SUM(Q10,Q12,Q22:Q25)</f>
        <v>0</v>
      </c>
      <c r="X32" s="128"/>
    </row>
    <row r="33" spans="3:32" x14ac:dyDescent="0.25">
      <c r="C33" s="152"/>
      <c r="D33" s="152"/>
      <c r="E33" s="152"/>
      <c r="F33" s="152"/>
      <c r="G33" s="152"/>
      <c r="U33" s="150" t="s">
        <v>280</v>
      </c>
      <c r="V33" s="150">
        <f>SUM(Q10:Q28)</f>
        <v>0</v>
      </c>
    </row>
    <row r="34" spans="3:32" ht="13.5" customHeight="1" x14ac:dyDescent="0.25">
      <c r="C34" s="152"/>
      <c r="D34" s="152"/>
      <c r="E34" s="152"/>
      <c r="F34" s="152"/>
      <c r="G34" s="152"/>
    </row>
    <row r="35" spans="3:32" x14ac:dyDescent="0.25">
      <c r="C35" s="152"/>
      <c r="D35" s="152"/>
      <c r="E35" s="152"/>
      <c r="F35" s="152"/>
      <c r="G35" s="152"/>
    </row>
    <row r="42" spans="3:32" ht="22.5" customHeight="1" x14ac:dyDescent="0.25">
      <c r="AA42" s="151"/>
      <c r="AB42" s="151"/>
      <c r="AC42" s="151"/>
    </row>
    <row r="44" spans="3:32" ht="15" customHeight="1" x14ac:dyDescent="0.25">
      <c r="AA44" s="151"/>
      <c r="AB44" s="151"/>
      <c r="AC44" s="151"/>
      <c r="AD44" s="151"/>
      <c r="AE44" s="151"/>
      <c r="AF44" s="151"/>
    </row>
  </sheetData>
  <sheetProtection formatCells="0" formatColumns="0" formatRows="0" insertColumns="0" insertRows="0" insertHyperlinks="0" deleteColumns="0" deleteRows="0" sort="0" autoFilter="0" pivotTables="0"/>
  <mergeCells count="46">
    <mergeCell ref="B1:Z1"/>
    <mergeCell ref="AG14:AM14"/>
    <mergeCell ref="E7:E8"/>
    <mergeCell ref="G7:G8"/>
    <mergeCell ref="S7:U7"/>
    <mergeCell ref="Y18:Z18"/>
    <mergeCell ref="Y11:Z11"/>
    <mergeCell ref="Y12:Z12"/>
    <mergeCell ref="AG7:AM8"/>
    <mergeCell ref="AG10:AM10"/>
    <mergeCell ref="C2:T2"/>
    <mergeCell ref="Y13:Z13"/>
    <mergeCell ref="Y14:Z14"/>
    <mergeCell ref="K5:AC5"/>
    <mergeCell ref="C7:C8"/>
    <mergeCell ref="AG28:AM28"/>
    <mergeCell ref="AG21:AM21"/>
    <mergeCell ref="AG26:AM26"/>
    <mergeCell ref="AG25:AM25"/>
    <mergeCell ref="AG27:AM27"/>
    <mergeCell ref="AG23:AM23"/>
    <mergeCell ref="AG24:AM24"/>
    <mergeCell ref="Y28:Z28"/>
    <mergeCell ref="Y21:Z21"/>
    <mergeCell ref="Y23:Z23"/>
    <mergeCell ref="Y24:Z24"/>
    <mergeCell ref="Y22:Z22"/>
    <mergeCell ref="Y25:Z25"/>
    <mergeCell ref="Y26:Z26"/>
    <mergeCell ref="Y27:Z27"/>
    <mergeCell ref="Y17:Z17"/>
    <mergeCell ref="AG19:AM19"/>
    <mergeCell ref="Y20:Z20"/>
    <mergeCell ref="I7:Q7"/>
    <mergeCell ref="C3:T3"/>
    <mergeCell ref="Y10:Z10"/>
    <mergeCell ref="Y19:Z19"/>
    <mergeCell ref="Y15:Z15"/>
    <mergeCell ref="Y16:Z16"/>
    <mergeCell ref="AG20:AM20"/>
    <mergeCell ref="AG15:AM15"/>
    <mergeCell ref="AG16:AM16"/>
    <mergeCell ref="AG17:AM17"/>
    <mergeCell ref="AG18:AM18"/>
    <mergeCell ref="AG11:AM11"/>
    <mergeCell ref="AG12:AM12"/>
  </mergeCells>
  <conditionalFormatting sqref="J10:J28">
    <cfRule type="cellIs" dxfId="672" priority="394" stopIfTrue="1" operator="notEqual">
      <formula>1</formula>
    </cfRule>
    <cfRule type="cellIs" dxfId="671" priority="395" stopIfTrue="1" operator="equal">
      <formula>1</formula>
    </cfRule>
  </conditionalFormatting>
  <conditionalFormatting sqref="J29">
    <cfRule type="cellIs" dxfId="670" priority="377" stopIfTrue="1" operator="notEqual">
      <formula>1</formula>
    </cfRule>
    <cfRule type="cellIs" dxfId="669" priority="378" stopIfTrue="1" operator="equal">
      <formula>1</formula>
    </cfRule>
  </conditionalFormatting>
  <conditionalFormatting sqref="S31">
    <cfRule type="containsBlanks" dxfId="668" priority="360" stopIfTrue="1">
      <formula>LEN(TRIM(S31))=0</formula>
    </cfRule>
    <cfRule type="cellIs" dxfId="667" priority="361" stopIfTrue="1" operator="lessThan">
      <formula>19.999</formula>
    </cfRule>
    <cfRule type="cellIs" dxfId="666" priority="362" stopIfTrue="1" operator="lessThan">
      <formula>39.999</formula>
    </cfRule>
    <cfRule type="cellIs" dxfId="665" priority="363" stopIfTrue="1" operator="lessThan">
      <formula>59.999</formula>
    </cfRule>
    <cfRule type="cellIs" dxfId="664" priority="364" stopIfTrue="1" operator="lessThan">
      <formula>79.999</formula>
    </cfRule>
    <cfRule type="cellIs" dxfId="663" priority="365" stopIfTrue="1" operator="lessThan">
      <formula>89.999</formula>
    </cfRule>
    <cfRule type="cellIs" dxfId="662" priority="366" stopIfTrue="1" operator="between">
      <formula>90</formula>
      <formula>100</formula>
    </cfRule>
  </conditionalFormatting>
  <conditionalFormatting sqref="S30">
    <cfRule type="containsBlanks" dxfId="661" priority="353" stopIfTrue="1">
      <formula>LEN(TRIM(S30))=0</formula>
    </cfRule>
    <cfRule type="cellIs" dxfId="660" priority="354" stopIfTrue="1" operator="lessThan">
      <formula>19.999</formula>
    </cfRule>
    <cfRule type="cellIs" dxfId="659" priority="355" stopIfTrue="1" operator="lessThan">
      <formula>39.999</formula>
    </cfRule>
    <cfRule type="cellIs" dxfId="658" priority="356" stopIfTrue="1" operator="lessThan">
      <formula>59.999</formula>
    </cfRule>
    <cfRule type="cellIs" dxfId="657" priority="357" stopIfTrue="1" operator="lessThan">
      <formula>79.999</formula>
    </cfRule>
    <cfRule type="cellIs" dxfId="656" priority="358" stopIfTrue="1" operator="lessThan">
      <formula>89.999</formula>
    </cfRule>
    <cfRule type="cellIs" dxfId="655" priority="359" stopIfTrue="1" operator="between">
      <formula>90</formula>
      <formula>100</formula>
    </cfRule>
  </conditionalFormatting>
  <conditionalFormatting sqref="I10">
    <cfRule type="cellIs" dxfId="654" priority="185" stopIfTrue="1" operator="notEqual">
      <formula>1</formula>
    </cfRule>
    <cfRule type="cellIs" dxfId="653" priority="186" stopIfTrue="1" operator="equal">
      <formula>1</formula>
    </cfRule>
  </conditionalFormatting>
  <conditionalFormatting sqref="T13">
    <cfRule type="containsBlanks" dxfId="652" priority="167" stopIfTrue="1">
      <formula>LEN(TRIM(T13))=0</formula>
    </cfRule>
    <cfRule type="cellIs" dxfId="651" priority="168" stopIfTrue="1" operator="lessThan">
      <formula>19.999</formula>
    </cfRule>
    <cfRule type="cellIs" dxfId="650" priority="169" stopIfTrue="1" operator="lessThan">
      <formula>39.999</formula>
    </cfRule>
    <cfRule type="cellIs" dxfId="649" priority="170" stopIfTrue="1" operator="lessThan">
      <formula>59.999</formula>
    </cfRule>
    <cfRule type="cellIs" dxfId="648" priority="171" stopIfTrue="1" operator="lessThan">
      <formula>79.999</formula>
    </cfRule>
    <cfRule type="cellIs" dxfId="647" priority="172" stopIfTrue="1" operator="lessThan">
      <formula>89.999</formula>
    </cfRule>
    <cfRule type="cellIs" dxfId="646" priority="173" stopIfTrue="1" operator="between">
      <formula>90</formula>
      <formula>100</formula>
    </cfRule>
  </conditionalFormatting>
  <conditionalFormatting sqref="I12">
    <cfRule type="cellIs" dxfId="645" priority="46" stopIfTrue="1" operator="notEqual">
      <formula>1</formula>
    </cfRule>
    <cfRule type="cellIs" dxfId="644" priority="47" stopIfTrue="1" operator="equal">
      <formula>1</formula>
    </cfRule>
  </conditionalFormatting>
  <conditionalFormatting sqref="I23">
    <cfRule type="cellIs" dxfId="643" priority="44" stopIfTrue="1" operator="notEqual">
      <formula>1</formula>
    </cfRule>
    <cfRule type="cellIs" dxfId="642" priority="45" stopIfTrue="1" operator="equal">
      <formula>1</formula>
    </cfRule>
  </conditionalFormatting>
  <conditionalFormatting sqref="I24">
    <cfRule type="cellIs" dxfId="641" priority="42" stopIfTrue="1" operator="notEqual">
      <formula>1</formula>
    </cfRule>
    <cfRule type="cellIs" dxfId="640" priority="43" stopIfTrue="1" operator="equal">
      <formula>1</formula>
    </cfRule>
  </conditionalFormatting>
  <conditionalFormatting sqref="I22">
    <cfRule type="cellIs" dxfId="639" priority="40" stopIfTrue="1" operator="notEqual">
      <formula>1</formula>
    </cfRule>
    <cfRule type="cellIs" dxfId="638" priority="41" stopIfTrue="1" operator="equal">
      <formula>1</formula>
    </cfRule>
  </conditionalFormatting>
  <conditionalFormatting sqref="I25">
    <cfRule type="cellIs" dxfId="637" priority="38" stopIfTrue="1" operator="notEqual">
      <formula>1</formula>
    </cfRule>
    <cfRule type="cellIs" dxfId="636" priority="39" stopIfTrue="1" operator="equal">
      <formula>1</formula>
    </cfRule>
  </conditionalFormatting>
  <conditionalFormatting sqref="W10:W28">
    <cfRule type="expression" dxfId="635" priority="421" stopIfTrue="1">
      <formula>#REF!=0</formula>
    </cfRule>
  </conditionalFormatting>
  <pageMargins left="0.7" right="0.7" top="0.75" bottom="0.75" header="0.3" footer="0.3"/>
  <pageSetup paperSize="9" scale="38" orientation="landscape" r:id="rId1"/>
  <colBreaks count="1" manualBreakCount="1">
    <brk id="31" max="1048575" man="1"/>
  </colBreaks>
  <ignoredErrors>
    <ignoredError sqref="S10:S28"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569003" r:id="rId4" name="Button 4331">
              <controlPr defaultSize="0" print="0" autoLine="0" autoPict="0" macro="[0]!ButtonOpenAll">
                <anchor moveWithCells="1" sizeWithCells="1">
                  <from>
                    <xdr:col>2</xdr:col>
                    <xdr:colOff>2876550</xdr:colOff>
                    <xdr:row>3</xdr:row>
                    <xdr:rowOff>95250</xdr:rowOff>
                  </from>
                  <to>
                    <xdr:col>2</xdr:col>
                    <xdr:colOff>3952875</xdr:colOff>
                    <xdr:row>5</xdr:row>
                    <xdr:rowOff>85725</xdr:rowOff>
                  </to>
                </anchor>
              </controlPr>
            </control>
          </mc:Choice>
        </mc:AlternateContent>
        <mc:AlternateContent xmlns:mc="http://schemas.openxmlformats.org/markup-compatibility/2006">
          <mc:Choice Requires="x14">
            <control shapeId="1569250" r:id="rId5" name="Button 4578">
              <controlPr defaultSize="0" print="0" autoLine="0" autoPict="0" macro="[0]!ButtonD3_CloseAll">
                <anchor moveWithCells="1" sizeWithCells="1">
                  <from>
                    <xdr:col>2</xdr:col>
                    <xdr:colOff>4105275</xdr:colOff>
                    <xdr:row>3</xdr:row>
                    <xdr:rowOff>95250</xdr:rowOff>
                  </from>
                  <to>
                    <xdr:col>6</xdr:col>
                    <xdr:colOff>209550</xdr:colOff>
                    <xdr:row>5</xdr:row>
                    <xdr:rowOff>85725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SharedContentType xmlns="Microsoft.SharePoint.Taxonomy.ContentTypeSync" SourceId="de887f88-4a24-49db-a549-4c3cbb517053" ContentTypeId="0x010100F92FB91056B24E40ACCE93A804002EFF001822ADB6403249B6AC60D10F8970E85E0002324C79913E41DFAC45BE82D1D0F324" PreviousValue="true"/>
</file>

<file path=customXml/item3.xml><?xml version="1.0" encoding="utf-8"?>
<p:properties xmlns:p="http://schemas.microsoft.com/office/2006/metadata/properties" xmlns:xsi="http://www.w3.org/2001/XMLSchema-instance" xmlns:pc="http://schemas.microsoft.com/office/infopath/2007/PartnerControls">
  <documentManagement>
    <ECDC_Subject_whatTaxHTField0 xmlns="5853e249-3efc-412b-93d1-e2f4d7003703">
      <Terms xmlns="http://schemas.microsoft.com/office/infopath/2007/PartnerControls">
        <TermInfo xmlns="http://schemas.microsoft.com/office/infopath/2007/PartnerControls">
          <TermName xmlns="http://schemas.microsoft.com/office/infopath/2007/PartnerControls">public health emergency</TermName>
          <TermId xmlns="http://schemas.microsoft.com/office/infopath/2007/PartnerControls">aae23c87-e71a-46da-a106-0f177a6dede2</TermId>
        </TermInfo>
      </Terms>
    </ECDC_Subject_whatTaxHTField0>
    <ECDC_Description xmlns="http://schemas.microsoft.com/sharepoint/v3" xsi:nil="true"/>
    <TaxKeywordTaxHTField xmlns="d23a570b-d7a9-49ca-a34c-8afb8206b4bf">
      <Terms xmlns="http://schemas.microsoft.com/office/infopath/2007/PartnerControls">
        <TermInfo xmlns="http://schemas.microsoft.com/office/infopath/2007/PartnerControls">
          <TermName xmlns="http://schemas.microsoft.com/office/infopath/2007/PartnerControls">Editors's choice</TermName>
          <TermId xmlns="http://schemas.microsoft.com/office/infopath/2007/PartnerControls">2541fd23-0382-42c3-9135-86b5721c4179</TermId>
        </TermInfo>
      </Terms>
    </TaxKeywordTaxHTField>
    <ECDC_DMS_Previous_Location xmlns="5853e249-3efc-412b-93d1-e2f4d7003703" xsi:nil="true"/>
    <TaxCatchAll xmlns="d23a570b-d7a9-49ca-a34c-8afb8206b4bf">
      <Value>1241</Value>
      <Value>1164</Value>
      <Value>345</Value>
      <Value>669</Value>
    </TaxCatchAll>
    <ECDC_DMS_Group xmlns="5853e249-3efc-412b-93d1-e2f4d7003703">Publications</ECDC_DMS_Group>
    <ff0459edc9514eb0baaeb2ab50aaa8de xmlns="d23a570b-d7a9-49ca-a34c-8afb8206b4bf">
      <Terms xmlns="http://schemas.microsoft.com/office/infopath/2007/PartnerControls"/>
    </ff0459edc9514eb0baaeb2ab50aaa8de>
    <ECDC_DMS_Previous_Creation_Date xmlns="5853e249-3efc-412b-93d1-e2f4d7003703">2018-05-16T14:27:00+00:00</ECDC_DMS_Previous_Creation_Date>
    <ECDC_Target_audienceTaxHTField0 xmlns="5853e249-3efc-412b-93d1-e2f4d7003703">
      <Terms xmlns="http://schemas.microsoft.com/office/infopath/2007/PartnerControls"/>
    </ECDC_Target_audienceTaxHTField0>
    <ECDC_DMS_Communication_Document_Type0 xmlns="5853e249-3efc-412b-93d1-e2f4d7003703">
      <Terms xmlns="http://schemas.microsoft.com/office/infopath/2007/PartnerControls">
        <TermInfo xmlns="http://schemas.microsoft.com/office/infopath/2007/PartnerControls">
          <TermName xmlns="http://schemas.microsoft.com/office/infopath/2007/PartnerControls">first edit</TermName>
          <TermId xmlns="http://schemas.microsoft.com/office/infopath/2007/PartnerControls">80850886-251b-4f02-9aa9-b2af2dccb954</TermId>
        </TermInfo>
      </Terms>
    </ECDC_DMS_Communication_Document_Type0>
    <m4f2abd528a9430bb1514981700fe204 xmlns="d23a570b-d7a9-49ca-a34c-8afb8206b4bf">
      <Terms xmlns="http://schemas.microsoft.com/office/infopath/2007/PartnerControls">
        <TermInfo xmlns="http://schemas.microsoft.com/office/infopath/2007/PartnerControls">
          <TermName xmlns="http://schemas.microsoft.com/office/infopath/2007/PartnerControls">Publications</TermName>
          <TermId xmlns="http://schemas.microsoft.com/office/infopath/2007/PartnerControls">5ba51513-6ee6-4aab-abac-3d87b7b8a9c3</TermId>
        </TermInfo>
      </Terms>
    </m4f2abd528a9430bb1514981700fe204>
    <ECDC_DMS_Section xmlns="5853e249-3efc-412b-93d1-e2f4d7003703">Communication Support</ECDC_DMS_Section>
    <ECDC_DMS_Project0 xmlns="5853e249-3efc-412b-93d1-e2f4d7003703">
      <Terms xmlns="http://schemas.microsoft.com/office/infopath/2007/PartnerControls"/>
    </ECDC_DMS_Project0>
    <ECDC_DMS_Country0 xmlns="5853e249-3efc-412b-93d1-e2f4d7003703">
      <Terms xmlns="http://schemas.microsoft.com/office/infopath/2007/PartnerControls"/>
    </ECDC_DMS_Country0>
    <ECDC_DMS_Meeting_Date xmlns="d23a570b-d7a9-49ca-a34c-8afb8206b4bf" xsi:nil="true"/>
    <ECDC_DMS_Author xmlns="5853e249-3efc-412b-93d1-e2f4d7003703">
      <UserInfo>
        <DisplayName/>
        <AccountId>197</AccountId>
        <AccountType/>
      </UserInfo>
    </ECDC_DMS_Author>
    <ECDC_Subject_doesTaxHTField0 xmlns="5853e249-3efc-412b-93d1-e2f4d7003703">
      <Terms xmlns="http://schemas.microsoft.com/office/infopath/2007/PartnerControls"/>
    </ECDC_Subject_doesTaxHTField0>
    <ECDC_DMS_MIS_Activity_code0 xmlns="5853e249-3efc-412b-93d1-e2f4d7003703">
      <Terms xmlns="http://schemas.microsoft.com/office/infopath/2007/PartnerControls"/>
    </ECDC_DMS_MIS_Activity_code0>
    <ECDC_Subject_whoTaxHTField0 xmlns="5853e249-3efc-412b-93d1-e2f4d7003703">
      <Terms xmlns="http://schemas.microsoft.com/office/infopath/2007/PartnerControls"/>
    </ECDC_Subject_whoTaxHTField0>
    <ECDC_DMS_Is_Public xmlns="5853e249-3efc-412b-93d1-e2f4d7003703">false</ECDC_DMS_Is_Public>
    <bf6f88d3567d49708e6ddfea625f3427 xmlns="d23a570b-d7a9-49ca-a34c-8afb8206b4bf">
      <Terms xmlns="http://schemas.microsoft.com/office/infopath/2007/PartnerControls"/>
    </bf6f88d3567d49708e6ddfea625f3427>
  </documentManagement>
</p:properties>
</file>

<file path=customXml/item4.xml><?xml version="1.0" encoding="utf-8"?>
<ct:contentTypeSchema xmlns:ct="http://schemas.microsoft.com/office/2006/metadata/contentType" xmlns:ma="http://schemas.microsoft.com/office/2006/metadata/properties/metaAttributes" ct:_="" ma:_="" ma:contentTypeName="Communication" ma:contentTypeID="0x010100F92FB91056B24E40ACCE93A804002EFF001822ADB6403249B6AC60D10F8970E85E0002324C79913E41DFAC45BE82D1D0F324002665D754CEA35D49A205CF49138C8367" ma:contentTypeVersion="212" ma:contentTypeDescription="The main level of classification for the document" ma:contentTypeScope="" ma:versionID="4e69245bf4bcf58a20ac5b314828aae6">
  <xsd:schema xmlns:xsd="http://www.w3.org/2001/XMLSchema" xmlns:xs="http://www.w3.org/2001/XMLSchema" xmlns:p="http://schemas.microsoft.com/office/2006/metadata/properties" xmlns:ns1="http://schemas.microsoft.com/sharepoint/v3" xmlns:ns2="5853e249-3efc-412b-93d1-e2f4d7003703" xmlns:ns3="d23a570b-d7a9-49ca-a34c-8afb8206b4bf" targetNamespace="http://schemas.microsoft.com/office/2006/metadata/properties" ma:root="true" ma:fieldsID="8486fb627453461f73c3b84e3edf2656" ns1:_="" ns2:_="" ns3:_="">
    <xsd:import namespace="http://schemas.microsoft.com/sharepoint/v3"/>
    <xsd:import namespace="5853e249-3efc-412b-93d1-e2f4d7003703"/>
    <xsd:import namespace="d23a570b-d7a9-49ca-a34c-8afb8206b4bf"/>
    <xsd:element name="properties">
      <xsd:complexType>
        <xsd:sequence>
          <xsd:element name="documentManagement">
            <xsd:complexType>
              <xsd:all>
                <xsd:element ref="ns1:ECDC_Description" minOccurs="0"/>
                <xsd:element ref="ns2:ECDC_DMS_Author" minOccurs="0"/>
                <xsd:element ref="ns3:m4f2abd528a9430bb1514981700fe204" minOccurs="0"/>
                <xsd:element ref="ns3:TaxCatchAll" minOccurs="0"/>
                <xsd:element ref="ns3:TaxCatchAllLabel" minOccurs="0"/>
                <xsd:element ref="ns2:ECDC_DMS_Communication_Document_Type0" minOccurs="0"/>
                <xsd:element ref="ns2:ECDC_Subject_whatTaxHTField0" minOccurs="0"/>
                <xsd:element ref="ns2:ECDC_Subject_doesTaxHTField0" minOccurs="0"/>
                <xsd:element ref="ns2:ECDC_Subject_whoTaxHTField0" minOccurs="0"/>
                <xsd:element ref="ns3:ff0459edc9514eb0baaeb2ab50aaa8de" minOccurs="0"/>
                <xsd:element ref="ns3:ECDC_DMS_Meeting_Date" minOccurs="0"/>
                <xsd:element ref="ns3:TaxKeywordTaxHTField" minOccurs="0"/>
                <xsd:element ref="ns2:ECDC_DMS_Project0" minOccurs="0"/>
                <xsd:element ref="ns3:bf6f88d3567d49708e6ddfea625f3427" minOccurs="0"/>
                <xsd:element ref="ns2:ECDC_DMS_MIS_Activity_code0" minOccurs="0"/>
                <xsd:element ref="ns2:ECDC_DMS_Country0" minOccurs="0"/>
                <xsd:element ref="ns2:ECDC_DMS_Section" minOccurs="0"/>
                <xsd:element ref="ns2:ECDC_DMS_Group" minOccurs="0"/>
                <xsd:element ref="ns2:ECDC_DMS_Is_Public" minOccurs="0"/>
                <xsd:element ref="ns2:ECDC_DMS_Previous_Location" minOccurs="0"/>
                <xsd:element ref="ns2:ECDC_DMS_Previous_Creation_Date" minOccurs="0"/>
                <xsd:element ref="ns2:ECDC_Target_audience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CDC_Description" ma:index="2" nillable="true" ma:displayName="Description" ma:internalName="ECDC_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853e249-3efc-412b-93d1-e2f4d7003703" elementFormDefault="qualified">
    <xsd:import namespace="http://schemas.microsoft.com/office/2006/documentManagement/types"/>
    <xsd:import namespace="http://schemas.microsoft.com/office/infopath/2007/PartnerControls"/>
    <xsd:element name="ECDC_DMS_Author" ma:index="3" nillable="true" ma:displayName="Owner" ma:description="An ECDC user or group(s) of users that are responsible for the document" ma:format="Hyperlink" ma:internalName="ECDC_DMS_Author"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CDC_DMS_Communication_Document_Type0" ma:index="8" ma:taxonomy="true" ma:internalName="ECDC_DMS_Communication_Document_Type0" ma:taxonomyFieldName="ECDC_DMS_Communication_Document_Type" ma:displayName="Document Type" ma:readOnly="false" ma:default="" ma:fieldId="{8ddf4bec-7711-41e1-8e54-79ea39be2c7b}" ma:taxonomyMulti="true" ma:sspId="de887f88-4a24-49db-a549-4c3cbb517053" ma:termSetId="05694767-788d-4e99-ad07-3dd6ddb61ccc" ma:anchorId="adf095c3-d0d5-4cca-afca-cf1c4c9d62a9" ma:open="false" ma:isKeyword="false">
      <xsd:complexType>
        <xsd:sequence>
          <xsd:element ref="pc:Terms" minOccurs="0" maxOccurs="1"/>
        </xsd:sequence>
      </xsd:complexType>
    </xsd:element>
    <xsd:element name="ECDC_Subject_whatTaxHTField0" ma:index="10" ma:taxonomy="true" ma:internalName="ECDC_Subject_whatTaxHTField0" ma:taxonomyFieldName="ECDC_Subject_what" ma:displayName="Topic" ma:default="" ma:fieldId="{7525aafd-95ab-48e0-925f-ead7584e2866}" ma:taxonomyMulti="true" ma:sspId="de887f88-4a24-49db-a549-4c3cbb517053" ma:termSetId="b09c8666-4e2c-4f19-91e4-8f1fe34bcccd" ma:anchorId="00000000-0000-0000-0000-000000000000" ma:open="false" ma:isKeyword="false">
      <xsd:complexType>
        <xsd:sequence>
          <xsd:element ref="pc:Terms" minOccurs="0" maxOccurs="1"/>
        </xsd:sequence>
      </xsd:complexType>
    </xsd:element>
    <xsd:element name="ECDC_Subject_doesTaxHTField0" ma:index="12" nillable="true" ma:taxonomy="true" ma:internalName="ECDC_Subject_doesTaxHTField0" ma:taxonomyFieldName="ECDC_Subject_does" ma:displayName="Activity" ma:default="" ma:fieldId="{f4f89794-25e3-44dd-a94e-7e4212ed52cb}" ma:taxonomyMulti="true" ma:sspId="de887f88-4a24-49db-a549-4c3cbb517053" ma:termSetId="380f87da-0f7e-4cf1-ad09-525006c4d164" ma:anchorId="00000000-0000-0000-0000-000000000000" ma:open="false" ma:isKeyword="false">
      <xsd:complexType>
        <xsd:sequence>
          <xsd:element ref="pc:Terms" minOccurs="0" maxOccurs="1"/>
        </xsd:sequence>
      </xsd:complexType>
    </xsd:element>
    <xsd:element name="ECDC_Subject_whoTaxHTField0" ma:index="14" nillable="true" ma:taxonomy="true" ma:internalName="ECDC_Subject_whoTaxHTField0" ma:taxonomyFieldName="ECDC_Subject_who" ma:displayName="Actor" ma:default="" ma:fieldId="{abe70a07-b4c4-4a08-b47f-19f4275c5dd3}" ma:taxonomyMulti="true" ma:sspId="de887f88-4a24-49db-a549-4c3cbb517053" ma:termSetId="725f5f6f-0471-44ec-8ccb-6de6d3e4909b" ma:anchorId="00000000-0000-0000-0000-000000000000" ma:open="false" ma:isKeyword="false">
      <xsd:complexType>
        <xsd:sequence>
          <xsd:element ref="pc:Terms" minOccurs="0" maxOccurs="1"/>
        </xsd:sequence>
      </xsd:complexType>
    </xsd:element>
    <xsd:element name="ECDC_DMS_Project0" ma:index="24" nillable="true" ma:taxonomy="true" ma:internalName="ECDC_DMS_Project0" ma:taxonomyFieldName="ECDC_DMS_Project" ma:displayName="Project" ma:readOnly="false" ma:default="" ma:fieldId="{951a5c61-3e7d-4f5e-ad41-b76025ccfaa6}" ma:taxonomyMulti="true" ma:sspId="de887f88-4a24-49db-a549-4c3cbb517053" ma:termSetId="83bc1c21-e08b-4faa-97f2-3f7a70f36fcc" ma:anchorId="00000000-0000-0000-0000-000000000000" ma:open="false" ma:isKeyword="false">
      <xsd:complexType>
        <xsd:sequence>
          <xsd:element ref="pc:Terms" minOccurs="0" maxOccurs="1"/>
        </xsd:sequence>
      </xsd:complexType>
    </xsd:element>
    <xsd:element name="ECDC_DMS_MIS_Activity_code0" ma:index="28" nillable="true" ma:taxonomy="true" ma:internalName="ECDC_DMS_MIS_Activity_code0" ma:taxonomyFieldName="ECDC_DMS_MIS_Activity_code" ma:displayName="MIS Activity code" ma:readOnly="false" ma:default="" ma:fieldId="{8cb6b235-d851-4acc-9843-ae912a313215}" ma:taxonomyMulti="true" ma:sspId="de887f88-4a24-49db-a549-4c3cbb517053" ma:termSetId="141081f5-dfc8-474c-9d5b-c9b39840f641" ma:anchorId="00000000-0000-0000-0000-000000000000" ma:open="false" ma:isKeyword="false">
      <xsd:complexType>
        <xsd:sequence>
          <xsd:element ref="pc:Terms" minOccurs="0" maxOccurs="1"/>
        </xsd:sequence>
      </xsd:complexType>
    </xsd:element>
    <xsd:element name="ECDC_DMS_Country0" ma:index="30" nillable="true" ma:taxonomy="true" ma:internalName="ECDC_DMS_Country0" ma:taxonomyFieldName="ECDC_DMS_Country" ma:displayName="Country" ma:readOnly="false" ma:default="" ma:fieldId="{55706165-e828-40c8-8ef4-7f53aaba5845}" ma:taxonomyMulti="true" ma:sspId="de887f88-4a24-49db-a549-4c3cbb517053" ma:termSetId="1ff710a1-673a-41e0-bfbc-1a0da05ecc90" ma:anchorId="00000000-0000-0000-0000-000000000000" ma:open="true" ma:isKeyword="false">
      <xsd:complexType>
        <xsd:sequence>
          <xsd:element ref="pc:Terms" minOccurs="0" maxOccurs="1"/>
        </xsd:sequence>
      </xsd:complexType>
    </xsd:element>
    <xsd:element name="ECDC_DMS_Section" ma:index="32" nillable="true" ma:displayName="Section" ma:description="Indicates the creator users ECDC Unit" ma:hidden="true" ma:internalName="ECDC_DMS_Section" ma:readOnly="false">
      <xsd:simpleType>
        <xsd:restriction base="dms:Text"/>
      </xsd:simpleType>
    </xsd:element>
    <xsd:element name="ECDC_DMS_Group" ma:index="33" nillable="true" ma:displayName="Group" ma:description="Indicates the creator users ECDC Group" ma:hidden="true" ma:internalName="ECDC_DMS_Group" ma:readOnly="false">
      <xsd:simpleType>
        <xsd:restriction base="dms:Text"/>
      </xsd:simpleType>
    </xsd:element>
    <xsd:element name="ECDC_DMS_Is_Public" ma:index="34" nillable="true" ma:displayName="Is Public" ma:default="0" ma:description="The document could be made available in external systems (Eg: Portal)" ma:internalName="ECDC_DMS_Is_Public" ma:readOnly="false">
      <xsd:simpleType>
        <xsd:restriction base="dms:Boolean"/>
      </xsd:simpleType>
    </xsd:element>
    <xsd:element name="ECDC_DMS_Previous_Location" ma:index="35" nillable="true" ma:displayName="Previous Location" ma:description="Some useful information about where the document was stored before (Eg: Shared Drives, Unit Drives, etc.)" ma:hidden="true" ma:internalName="ECDC_DMS_Previous_Location" ma:readOnly="false">
      <xsd:simpleType>
        <xsd:restriction base="dms:Text"/>
      </xsd:simpleType>
    </xsd:element>
    <xsd:element name="ECDC_DMS_Previous_Creation_Date" ma:index="36" nillable="true" ma:displayName="Previous Creation Date" ma:default="[today]" ma:description="An earlier publication date or a previous relevant date of the document" ma:hidden="true" ma:internalName="ECDC_DMS_Previous_Creation_Date" ma:readOnly="false">
      <xsd:simpleType>
        <xsd:restriction base="dms:DateTime"/>
      </xsd:simpleType>
    </xsd:element>
    <xsd:element name="ECDC_Target_audienceTaxHTField0" ma:index="37" nillable="true" ma:taxonomy="true" ma:internalName="ECDC_Target_audienceTaxHTField0" ma:taxonomyFieldName="ECDC_Target_audience" ma:displayName="Target audience" ma:default="" ma:fieldId="{234ea4f9-252c-4d49-a519-4a376f3ed4d7}" ma:taxonomyMulti="true" ma:sspId="de887f88-4a24-49db-a549-4c3cbb517053" ma:termSetId="de5002ed-06b4-47ae-8592-fd6a24aa93a4"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23a570b-d7a9-49ca-a34c-8afb8206b4bf" elementFormDefault="qualified">
    <xsd:import namespace="http://schemas.microsoft.com/office/2006/documentManagement/types"/>
    <xsd:import namespace="http://schemas.microsoft.com/office/infopath/2007/PartnerControls"/>
    <xsd:element name="m4f2abd528a9430bb1514981700fe204" ma:index="4" ma:taxonomy="true" ma:internalName="m4f2abd528a9430bb1514981700fe204" ma:taxonomyFieldName="ECDC_DMS_Organigramme" ma:displayName="ECDC Organigramme" ma:readOnly="false" ma:fieldId="{64f2abd5-28a9-430b-b151-4981700fe204}" ma:taxonomyMulti="true" ma:sspId="de887f88-4a24-49db-a549-4c3cbb517053" ma:termSetId="0a8715e9-9613-4f3d-9487-c066723ad7a7" ma:anchorId="00000000-0000-0000-0000-000000000000" ma:open="false" ma:isKeyword="false">
      <xsd:complexType>
        <xsd:sequence>
          <xsd:element ref="pc:Terms" minOccurs="0" maxOccurs="1"/>
        </xsd:sequence>
      </xsd:complexType>
    </xsd:element>
    <xsd:element name="TaxCatchAll" ma:index="5" nillable="true" ma:displayName="Taxonomy Catch All Column" ma:description="" ma:hidden="true" ma:list="{3e5925a3-a52f-4d08-a0f0-da9b33f289cc}" ma:internalName="TaxCatchAll" ma:showField="CatchAllData" ma:web="5853e249-3efc-412b-93d1-e2f4d7003703">
      <xsd:complexType>
        <xsd:complexContent>
          <xsd:extension base="dms:MultiChoiceLookup">
            <xsd:sequence>
              <xsd:element name="Value" type="dms:Lookup" maxOccurs="unbounded" minOccurs="0" nillable="true"/>
            </xsd:sequence>
          </xsd:extension>
        </xsd:complexContent>
      </xsd:complexType>
    </xsd:element>
    <xsd:element name="TaxCatchAllLabel" ma:index="6" nillable="true" ma:displayName="Taxonomy Catch All Column1" ma:description="" ma:hidden="true" ma:list="{3e5925a3-a52f-4d08-a0f0-da9b33f289cc}" ma:internalName="TaxCatchAllLabel" ma:readOnly="true" ma:showField="CatchAllDataLabel" ma:web="5853e249-3efc-412b-93d1-e2f4d7003703">
      <xsd:complexType>
        <xsd:complexContent>
          <xsd:extension base="dms:MultiChoiceLookup">
            <xsd:sequence>
              <xsd:element name="Value" type="dms:Lookup" maxOccurs="unbounded" minOccurs="0" nillable="true"/>
            </xsd:sequence>
          </xsd:extension>
        </xsd:complexContent>
      </xsd:complexType>
    </xsd:element>
    <xsd:element name="ff0459edc9514eb0baaeb2ab50aaa8de" ma:index="16" nillable="true" ma:taxonomy="true" ma:internalName="ff0459edc9514eb0baaeb2ab50aaa8de" ma:taxonomyFieldName="Meeting_x0020_Code" ma:displayName="Meeting Code" ma:readOnly="false" ma:default="" ma:fieldId="{ff0459ed-c951-4eb0-baae-b2ab50aaa8de}" ma:sspId="de887f88-4a24-49db-a549-4c3cbb517053" ma:termSetId="edec69b4-0510-43be-8a98-012c8d4b4d60" ma:anchorId="00000000-0000-0000-0000-000000000000" ma:open="true" ma:isKeyword="false">
      <xsd:complexType>
        <xsd:sequence>
          <xsd:element ref="pc:Terms" minOccurs="0" maxOccurs="1"/>
        </xsd:sequence>
      </xsd:complexType>
    </xsd:element>
    <xsd:element name="ECDC_DMS_Meeting_Date" ma:index="18" nillable="true" ma:displayName="Meeting date" ma:description="The date of meeting (1) the document belongs to or (2) was discussed, reviewed or approved." ma:format="DateOnly" ma:internalName="ECDC_DMS_Meeting_Date" ma:readOnly="false">
      <xsd:simpleType>
        <xsd:restriction base="dms:DateTime"/>
      </xsd:simpleType>
    </xsd:element>
    <xsd:element name="TaxKeywordTaxHTField" ma:index="22" nillable="true" ma:taxonomy="true" ma:internalName="TaxKeywordTaxHTField" ma:taxonomyFieldName="TaxKeyword" ma:displayName="Additional Keywords" ma:fieldId="{23f27201-bee3-471e-b2e7-b64fd8b7ca38}" ma:taxonomyMulti="true" ma:sspId="de887f88-4a24-49db-a549-4c3cbb517053" ma:termSetId="00000000-0000-0000-0000-000000000000" ma:anchorId="00000000-0000-0000-0000-000000000000" ma:open="true" ma:isKeyword="true">
      <xsd:complexType>
        <xsd:sequence>
          <xsd:element ref="pc:Terms" minOccurs="0" maxOccurs="1"/>
        </xsd:sequence>
      </xsd:complexType>
    </xsd:element>
    <xsd:element name="bf6f88d3567d49708e6ddfea625f3427" ma:index="26" nillable="true" ma:taxonomy="true" ma:internalName="bf6f88d3567d49708e6ddfea625f3427" ma:taxonomyFieldName="DMS_x0020_Product" ma:displayName="Product" ma:readOnly="false" ma:default="" ma:fieldId="{bf6f88d3-567d-4970-8e6d-dfea625f3427}" ma:taxonomyMulti="true" ma:sspId="de887f88-4a24-49db-a549-4c3cbb517053" ma:termSetId="765c2105-95ad-4131-ade8-84f64ee0a1c3"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mso-contentType ?>
<customXsn xmlns="http://schemas.microsoft.com/office/2006/metadata/customXsn">
  <xsnLocation/>
  <cached>True</cached>
  <openByDefault>False</openByDefault>
  <xsnScope/>
</customXsn>
</file>

<file path=customXml/item7.xml><?xml version="1.0" encoding="utf-8"?>
<LongProperties xmlns="http://schemas.microsoft.com/office/2006/metadata/longProperties"/>
</file>

<file path=customXml/itemProps1.xml><?xml version="1.0" encoding="utf-8"?>
<ds:datastoreItem xmlns:ds="http://schemas.openxmlformats.org/officeDocument/2006/customXml" ds:itemID="{C9053258-AB1D-4C95-ADB6-2E3B627DEA39}">
  <ds:schemaRefs>
    <ds:schemaRef ds:uri="http://schemas.microsoft.com/sharepoint/events"/>
  </ds:schemaRefs>
</ds:datastoreItem>
</file>

<file path=customXml/itemProps2.xml><?xml version="1.0" encoding="utf-8"?>
<ds:datastoreItem xmlns:ds="http://schemas.openxmlformats.org/officeDocument/2006/customXml" ds:itemID="{C0110592-E120-4924-AAD1-19818280EACE}">
  <ds:schemaRefs>
    <ds:schemaRef ds:uri="Microsoft.SharePoint.Taxonomy.ContentTypeSync"/>
  </ds:schemaRefs>
</ds:datastoreItem>
</file>

<file path=customXml/itemProps3.xml><?xml version="1.0" encoding="utf-8"?>
<ds:datastoreItem xmlns:ds="http://schemas.openxmlformats.org/officeDocument/2006/customXml" ds:itemID="{62A65609-E9C0-4E35-983E-6BBE62BF7404}">
  <ds:schemaRefs>
    <ds:schemaRef ds:uri="http://schemas.microsoft.com/office/2006/metadata/properties"/>
    <ds:schemaRef ds:uri="http://schemas.microsoft.com/office/infopath/2007/PartnerControls"/>
    <ds:schemaRef ds:uri="5853e249-3efc-412b-93d1-e2f4d7003703"/>
    <ds:schemaRef ds:uri="http://schemas.microsoft.com/sharepoint/v3"/>
    <ds:schemaRef ds:uri="d23a570b-d7a9-49ca-a34c-8afb8206b4bf"/>
  </ds:schemaRefs>
</ds:datastoreItem>
</file>

<file path=customXml/itemProps4.xml><?xml version="1.0" encoding="utf-8"?>
<ds:datastoreItem xmlns:ds="http://schemas.openxmlformats.org/officeDocument/2006/customXml" ds:itemID="{7E3ED75E-4C21-4290-9CB2-28613CCD4B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853e249-3efc-412b-93d1-e2f4d7003703"/>
    <ds:schemaRef ds:uri="d23a570b-d7a9-49ca-a34c-8afb8206b4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E8E34141-7C96-4AB0-8947-A148B2E285BB}">
  <ds:schemaRefs>
    <ds:schemaRef ds:uri="http://schemas.microsoft.com/sharepoint/v3/contenttype/forms"/>
  </ds:schemaRefs>
</ds:datastoreItem>
</file>

<file path=customXml/itemProps6.xml><?xml version="1.0" encoding="utf-8"?>
<ds:datastoreItem xmlns:ds="http://schemas.openxmlformats.org/officeDocument/2006/customXml" ds:itemID="{20E29A65-A5F9-41DF-B9DE-B3C4ACEF71C4}">
  <ds:schemaRefs>
    <ds:schemaRef ds:uri="http://schemas.microsoft.com/office/2006/metadata/customXsn"/>
  </ds:schemaRefs>
</ds:datastoreItem>
</file>

<file path=customXml/itemProps7.xml><?xml version="1.0" encoding="utf-8"?>
<ds:datastoreItem xmlns:ds="http://schemas.openxmlformats.org/officeDocument/2006/customXml" ds:itemID="{B0098D88-FCAD-4526-B5B0-9BE2F409519E}">
  <ds:schemaRefs>
    <ds:schemaRef ds:uri="http://schemas.microsoft.com/office/2006/metadata/longProperties"/>
  </ds:schemaRefs>
</ds:datastoreItem>
</file>

<file path=docProps/app.xml><?xml version="1.0" encoding="utf-8"?>
<ap:Properties xmlns:vt="http://schemas.openxmlformats.org/officeDocument/2006/docPropsVTypes" xmlns:ap="http://schemas.openxmlformats.org/officeDocument/2006/extended-properties">
  <ap:Template/>
  <ap:Application>Microsoft Excel</ap:Application>
  <ap:DocSecurity>0</ap:DocSecurity>
  <ap:ScaleCrop>false</ap:ScaleCrop>
  <ap:HeadingPairs>
    <vt:vector baseType="variant" size="4">
      <vt:variant>
        <vt:lpstr>Worksheets</vt:lpstr>
      </vt:variant>
      <vt:variant>
        <vt:i4>17</vt:i4>
      </vt:variant>
      <vt:variant>
        <vt:lpstr>Named Ranges</vt:lpstr>
      </vt:variant>
      <vt:variant>
        <vt:i4>12</vt:i4>
      </vt:variant>
    </vt:vector>
  </ap:HeadingPairs>
  <ap:TitlesOfParts>
    <vt:vector baseType="lpstr" size="29">
      <vt:lpstr>11</vt:lpstr>
      <vt:lpstr>1</vt:lpstr>
      <vt:lpstr>2</vt:lpstr>
      <vt:lpstr>3</vt:lpstr>
      <vt:lpstr>Johdanto</vt:lpstr>
      <vt:lpstr>Kehys</vt:lpstr>
      <vt:lpstr>A1</vt:lpstr>
      <vt:lpstr>A2</vt:lpstr>
      <vt:lpstr>A3</vt:lpstr>
      <vt:lpstr>A4</vt:lpstr>
      <vt:lpstr>A5</vt:lpstr>
      <vt:lpstr>A6</vt:lpstr>
      <vt:lpstr>A7</vt:lpstr>
      <vt:lpstr>Yhteenveto</vt:lpstr>
      <vt:lpstr>Overview BSI &amp; CSI</vt:lpstr>
      <vt:lpstr>Figures</vt:lpstr>
      <vt:lpstr>WHO-kehys</vt:lpstr>
      <vt:lpstr>'A1'!Print_Area</vt:lpstr>
      <vt:lpstr>'A2'!Print_Area</vt:lpstr>
      <vt:lpstr>'A3'!Print_Area</vt:lpstr>
      <vt:lpstr>'A4'!Print_Area</vt:lpstr>
      <vt:lpstr>'A5'!Print_Area</vt:lpstr>
      <vt:lpstr>'A6'!Print_Area</vt:lpstr>
      <vt:lpstr>'A7'!Print_Area</vt:lpstr>
      <vt:lpstr>Johdanto!Print_Area</vt:lpstr>
      <vt:lpstr>Kehys!Print_Area</vt:lpstr>
      <vt:lpstr>'Overview BSI &amp; CSI'!Print_Area</vt:lpstr>
      <vt:lpstr>'WHO-kehys'!Print_Area</vt:lpstr>
      <vt:lpstr>Yhteenveto!Print_Area</vt:lpstr>
    </vt:vector>
  </ap:TitlesOfParts>
  <ap:Manager/>
  <ap:Company>CDT</ap:Company>
  <ap:LinksUpToDate>false</ap:LinksUpToDate>
  <ap:SharedDoc>false</ap:SharedDoc>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dc:title>HEPSA tool</dc:title>
  <dc:subject/>
  <dc:creator>CDT</dc:creator>
  <keywords>Editors's choice</keywords>
  <dc:description/>
  <lastModifiedBy>CDT</lastModifiedBy>
  <lastPrinted>2018-02-07T14:25:59.0000000Z</lastPrinted>
  <dcterms:created xsi:type="dcterms:W3CDTF">2015-03-02T09:49:08.0000000Z</dcterms:created>
  <dcterms:modified xsi:type="dcterms:W3CDTF">2019-01-18T12:48:24.0000000Z</dcterms:modified>
  <category/>
</coreProperties>
</file>

<file path=docProps/custom.xml><?xml version="1.0" encoding="utf-8"?>
<Properties xmlns="http://schemas.openxmlformats.org/officeDocument/2006/custom-properties" xmlns:vt="http://schemas.openxmlformats.org/officeDocument/2006/docPropsVTypes">
  <property fmtid="{D5CDD505-2E9C-101B-9397-08002B2CF9AE}" pid="2" name="ECDC_DMS_Organigramme">
    <vt:lpwstr>345;#Publications|5ba51513-6ee6-4aab-abac-3d87b7b8a9c3</vt:lpwstr>
  </property>
  <property fmtid="{D5CDD505-2E9C-101B-9397-08002B2CF9AE}" pid="3" name="_dlc_DocId">
    <vt:lpwstr>DMSPHC-1414929164-474</vt:lpwstr>
  </property>
  <property fmtid="{D5CDD505-2E9C-101B-9397-08002B2CF9AE}" pid="4" name="_dlc_DocIdItemGuid">
    <vt:lpwstr>145a47b7-03a6-43d0-9efb-71de7fe430bc</vt:lpwstr>
  </property>
  <property fmtid="{D5CDD505-2E9C-101B-9397-08002B2CF9AE}" pid="5" name="_dlc_DocIdUrl">
    <vt:lpwstr>http://dms.ecdcnet.europa.eu/sites/phc/externalcomms/publications/_layouts/15/DocIdRedir.aspx?ID=DMSPHC-1414929164-474, DMSPHC-1414929164-474</vt:lpwstr>
  </property>
  <property fmtid="{D5CDD505-2E9C-101B-9397-08002B2CF9AE}" pid="6" name="display_urn:schemas-microsoft-com:office:office#ECDC_DMS_Author">
    <vt:lpwstr>Uwe Kreisel</vt:lpwstr>
  </property>
  <property fmtid="{D5CDD505-2E9C-101B-9397-08002B2CF9AE}" pid="7" name="TaxKeyword">
    <vt:lpwstr>1164;#Editors's choice|2541fd23-0382-42c3-9135-86b5721c4179</vt:lpwstr>
  </property>
  <property fmtid="{D5CDD505-2E9C-101B-9397-08002B2CF9AE}" pid="8" name="ECDC_Subject_does">
    <vt:lpwstr/>
  </property>
  <property fmtid="{D5CDD505-2E9C-101B-9397-08002B2CF9AE}" pid="9" name="Meeting Code">
    <vt:lpwstr/>
  </property>
  <property fmtid="{D5CDD505-2E9C-101B-9397-08002B2CF9AE}" pid="10" name="ECDC_Subject_who">
    <vt:lpwstr/>
  </property>
  <property fmtid="{D5CDD505-2E9C-101B-9397-08002B2CF9AE}" pid="11" name="ECDC_DMS_Project">
    <vt:lpwstr/>
  </property>
  <property fmtid="{D5CDD505-2E9C-101B-9397-08002B2CF9AE}" pid="12" name="DMS Product">
    <vt:lpwstr/>
  </property>
  <property fmtid="{D5CDD505-2E9C-101B-9397-08002B2CF9AE}" pid="13" name="ECDC_Subject_what">
    <vt:lpwstr>669;#public health emergency|aae23c87-e71a-46da-a106-0f177a6dede2</vt:lpwstr>
  </property>
  <property fmtid="{D5CDD505-2E9C-101B-9397-08002B2CF9AE}" pid="14" name="ECDC_DMS_Country">
    <vt:lpwstr/>
  </property>
  <property fmtid="{D5CDD505-2E9C-101B-9397-08002B2CF9AE}" pid="15" name="ECDC_DMS_Communication_Document_Type">
    <vt:lpwstr>1241;#first edit|80850886-251b-4f02-9aa9-b2af2dccb954</vt:lpwstr>
  </property>
  <property fmtid="{D5CDD505-2E9C-101B-9397-08002B2CF9AE}" pid="16" name="ECDC_DMS_MIS_Activity_code">
    <vt:lpwstr/>
  </property>
  <property fmtid="{D5CDD505-2E9C-101B-9397-08002B2CF9AE}" pid="17" name="ECDC_Target_audience">
    <vt:lpwstr/>
  </property>
  <property fmtid="{D5CDD505-2E9C-101B-9397-08002B2CF9AE}" pid="18" name="JobId">
    <vt:lpwstr>29c9fc1b-d3af-4b5e-b88b-a99200ec4765</vt:lpwstr>
  </property>
</Properties>
</file>