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6.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7.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8.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9.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10.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11.xml" ContentType="application/vnd.openxmlformats-officedocument.drawing+xml"/>
  <Override PartName="/xl/charts/chart3.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Projects\eCdT_jobs\post-processing\Cherazade\2019\ECDC 8664\"/>
    </mc:Choice>
  </mc:AlternateContent>
  <bookViews>
    <workbookView xWindow="2295" yWindow="135" windowWidth="10545" windowHeight="7725" tabRatio="781" firstSheet="4" activeTab="4"/>
  </bookViews>
  <sheets>
    <sheet name="11" sheetId="18" state="hidden" r:id="rId1"/>
    <sheet name="1" sheetId="14" state="hidden" r:id="rId2"/>
    <sheet name="2" sheetId="15" state="hidden" r:id="rId3"/>
    <sheet name="3" sheetId="17" state="hidden" r:id="rId4"/>
    <sheet name="Inngangur" sheetId="79" r:id="rId5"/>
    <sheet name="Rammi" sheetId="81" r:id="rId6"/>
    <sheet name="D1" sheetId="73" r:id="rId7"/>
    <sheet name="D2" sheetId="74" r:id="rId8"/>
    <sheet name="D3" sheetId="75" r:id="rId9"/>
    <sheet name="D4" sheetId="70" r:id="rId10"/>
    <sheet name="D5" sheetId="76" r:id="rId11"/>
    <sheet name="D6" sheetId="78" r:id="rId12"/>
    <sheet name="D7" sheetId="77" r:id="rId13"/>
    <sheet name="Samantekt" sheetId="27" r:id="rId14"/>
    <sheet name="Yfirlit BSI og CSI" sheetId="85" r:id="rId15"/>
    <sheet name="Figures" sheetId="56" state="hidden" r:id="rId16"/>
    <sheet name="WHO rammi" sheetId="84" r:id="rId17"/>
  </sheets>
  <definedNames>
    <definedName name="_xlnm.Print_Area" localSheetId="6">'D1'!$A$1:$AF$52</definedName>
    <definedName name="_xlnm.Print_Area" localSheetId="7">'D2'!$A$1:$AG$27</definedName>
    <definedName name="_xlnm.Print_Area" localSheetId="8">'D3'!$A$1:$AE$33</definedName>
    <definedName name="_xlnm.Print_Area" localSheetId="9">'D4'!$A$1:$AG$31</definedName>
    <definedName name="_xlnm.Print_Area" localSheetId="10">'D5'!$A$1:$AG$65</definedName>
    <definedName name="_xlnm.Print_Area" localSheetId="11">'D6'!$A$1:$AF$22</definedName>
    <definedName name="_xlnm.Print_Area" localSheetId="12">'D7'!$A$1:$AF$19</definedName>
    <definedName name="_xlnm.Print_Area" localSheetId="4">Inngangur!$A$1:$D$18</definedName>
    <definedName name="_xlnm.Print_Area" localSheetId="5">Rammi!$A$1:$G$24</definedName>
    <definedName name="_xlnm.Print_Area" localSheetId="13">Samantekt!$A$1:$J$135</definedName>
    <definedName name="_xlnm.Print_Area" localSheetId="16">'WHO rammi'!$A$1:$J$56</definedName>
    <definedName name="_xlnm.Print_Area" localSheetId="14">'Yfirlit BSI og CSI'!$A$1:$E$140</definedName>
    <definedName name="s">#REF!</definedName>
  </definedNames>
  <calcPr calcId="162913"/>
</workbook>
</file>

<file path=xl/calcChain.xml><?xml version="1.0" encoding="utf-8"?>
<calcChain xmlns="http://schemas.openxmlformats.org/spreadsheetml/2006/main">
  <c r="G19" i="81" l="1"/>
  <c r="I128" i="27"/>
  <c r="I126" i="27"/>
  <c r="I119" i="27"/>
  <c r="I118" i="27"/>
  <c r="I108" i="27"/>
  <c r="I107" i="27"/>
  <c r="I100" i="27"/>
  <c r="I85" i="27"/>
  <c r="I82" i="27"/>
  <c r="H33" i="27"/>
  <c r="H32" i="27"/>
  <c r="U19" i="77"/>
  <c r="U18" i="77"/>
  <c r="J16" i="77"/>
  <c r="S14" i="77"/>
  <c r="J14" i="77"/>
  <c r="S13" i="77"/>
  <c r="J13" i="77"/>
  <c r="S12" i="77"/>
  <c r="J12" i="77"/>
  <c r="I12" i="77"/>
  <c r="S11" i="77"/>
  <c r="J11" i="77"/>
  <c r="I11" i="77"/>
  <c r="S10" i="77"/>
  <c r="J10" i="77"/>
  <c r="I10" i="77"/>
  <c r="V22" i="78"/>
  <c r="V21" i="78"/>
  <c r="S19" i="78" s="1"/>
  <c r="G25" i="27" s="1"/>
  <c r="G39" i="27" s="1"/>
  <c r="S17" i="78"/>
  <c r="J17" i="78"/>
  <c r="I17" i="78"/>
  <c r="S16" i="78"/>
  <c r="J16" i="78"/>
  <c r="S15" i="78"/>
  <c r="J15" i="78"/>
  <c r="S14" i="78"/>
  <c r="J14" i="78"/>
  <c r="S13" i="78"/>
  <c r="J13" i="78"/>
  <c r="S12" i="78"/>
  <c r="J12" i="78"/>
  <c r="I12" i="78"/>
  <c r="S11" i="78"/>
  <c r="J11" i="78"/>
  <c r="S10" i="78"/>
  <c r="J10" i="78"/>
  <c r="I10" i="78"/>
  <c r="I19" i="78" s="1"/>
  <c r="W65" i="76"/>
  <c r="W64" i="76"/>
  <c r="T60" i="76"/>
  <c r="K60" i="76"/>
  <c r="T59" i="76"/>
  <c r="K59" i="76"/>
  <c r="T58" i="76"/>
  <c r="K58" i="76"/>
  <c r="T57" i="76"/>
  <c r="K57" i="76"/>
  <c r="T56" i="76"/>
  <c r="K56" i="76"/>
  <c r="T55" i="76"/>
  <c r="K55" i="76"/>
  <c r="T54" i="76"/>
  <c r="I125" i="27" s="1"/>
  <c r="K54" i="76"/>
  <c r="J54" i="76"/>
  <c r="T53" i="76"/>
  <c r="I130" i="27" s="1"/>
  <c r="K53" i="76"/>
  <c r="T52" i="76"/>
  <c r="I117" i="27" s="1"/>
  <c r="K52" i="76"/>
  <c r="T51" i="76"/>
  <c r="I131" i="27" s="1"/>
  <c r="K51" i="76"/>
  <c r="J51" i="76"/>
  <c r="T50" i="76"/>
  <c r="K50" i="76"/>
  <c r="T49" i="76"/>
  <c r="K49" i="76"/>
  <c r="T48" i="76"/>
  <c r="K48" i="76"/>
  <c r="J48" i="76"/>
  <c r="T47" i="76"/>
  <c r="K47" i="76"/>
  <c r="T46" i="76"/>
  <c r="K46" i="76"/>
  <c r="T45" i="76"/>
  <c r="K45" i="76"/>
  <c r="T44" i="76"/>
  <c r="K44" i="76"/>
  <c r="T43" i="76"/>
  <c r="K43" i="76"/>
  <c r="T42" i="76"/>
  <c r="I105" i="27" s="1"/>
  <c r="K42" i="76"/>
  <c r="U41" i="76"/>
  <c r="W41" i="76" s="1"/>
  <c r="T41" i="76"/>
  <c r="K41" i="76"/>
  <c r="J41" i="76"/>
  <c r="T40" i="76"/>
  <c r="K40" i="76"/>
  <c r="T39" i="76"/>
  <c r="K39" i="76"/>
  <c r="T38" i="76"/>
  <c r="K38" i="76"/>
  <c r="T37" i="76"/>
  <c r="K37" i="76"/>
  <c r="T36" i="76"/>
  <c r="K36" i="76"/>
  <c r="T35" i="76"/>
  <c r="K35" i="76"/>
  <c r="T34" i="76"/>
  <c r="K34" i="76"/>
  <c r="J34" i="76"/>
  <c r="T33" i="76"/>
  <c r="I120" i="27" s="1"/>
  <c r="K33" i="76"/>
  <c r="T32" i="76"/>
  <c r="K32" i="76"/>
  <c r="T31" i="76"/>
  <c r="K31" i="76"/>
  <c r="T30" i="76"/>
  <c r="K30" i="76"/>
  <c r="T29" i="76"/>
  <c r="I86" i="27" s="1"/>
  <c r="K29" i="76"/>
  <c r="T28" i="76"/>
  <c r="K28" i="76"/>
  <c r="T27" i="76"/>
  <c r="K27" i="76"/>
  <c r="T26" i="76"/>
  <c r="K26" i="76"/>
  <c r="J26" i="76"/>
  <c r="T25" i="76"/>
  <c r="K25" i="76"/>
  <c r="J25" i="76"/>
  <c r="T24" i="76"/>
  <c r="K24" i="76"/>
  <c r="T23" i="76"/>
  <c r="K23" i="76"/>
  <c r="T22" i="76"/>
  <c r="I124" i="27" s="1"/>
  <c r="K22" i="76"/>
  <c r="T21" i="76"/>
  <c r="K21" i="76"/>
  <c r="T20" i="76"/>
  <c r="I123" i="27" s="1"/>
  <c r="K20" i="76"/>
  <c r="T19" i="76"/>
  <c r="K19" i="76"/>
  <c r="T18" i="76"/>
  <c r="K18" i="76"/>
  <c r="T17" i="76"/>
  <c r="K17" i="76"/>
  <c r="J17" i="76"/>
  <c r="T16" i="76"/>
  <c r="I114" i="27" s="1"/>
  <c r="K16" i="76"/>
  <c r="J16" i="76"/>
  <c r="T15" i="76"/>
  <c r="K15" i="76"/>
  <c r="T14" i="76"/>
  <c r="K14" i="76"/>
  <c r="J14" i="76"/>
  <c r="T13" i="76"/>
  <c r="K13" i="76"/>
  <c r="T12" i="76"/>
  <c r="I81" i="27" s="1"/>
  <c r="K12" i="76"/>
  <c r="J12" i="76"/>
  <c r="T11" i="76"/>
  <c r="K11" i="76"/>
  <c r="I10" i="76" s="1"/>
  <c r="T10" i="76"/>
  <c r="K10" i="76"/>
  <c r="K62" i="76" s="1"/>
  <c r="V48" i="76" s="1"/>
  <c r="X48" i="76" s="1"/>
  <c r="J10" i="76"/>
  <c r="J62" i="76" s="1"/>
  <c r="W32" i="70"/>
  <c r="W31" i="70"/>
  <c r="T26" i="70"/>
  <c r="K26" i="70"/>
  <c r="T25" i="70"/>
  <c r="K25" i="70"/>
  <c r="T24" i="70"/>
  <c r="K24" i="70"/>
  <c r="T23" i="70"/>
  <c r="K23" i="70"/>
  <c r="T22" i="70"/>
  <c r="K22" i="70"/>
  <c r="T21" i="70"/>
  <c r="K21" i="70"/>
  <c r="T20" i="70"/>
  <c r="K20" i="70"/>
  <c r="T19" i="70"/>
  <c r="K19" i="70"/>
  <c r="J19" i="70"/>
  <c r="T18" i="70"/>
  <c r="K18" i="70"/>
  <c r="T17" i="70"/>
  <c r="K17" i="70"/>
  <c r="T16" i="70"/>
  <c r="K16" i="70"/>
  <c r="T15" i="70"/>
  <c r="K15" i="70"/>
  <c r="T14" i="70"/>
  <c r="K14" i="70"/>
  <c r="T13" i="70"/>
  <c r="K13" i="70"/>
  <c r="T12" i="70"/>
  <c r="K12" i="70"/>
  <c r="T11" i="70"/>
  <c r="K11" i="70"/>
  <c r="J11" i="70"/>
  <c r="T10" i="70"/>
  <c r="K10" i="70"/>
  <c r="K28" i="70" s="1"/>
  <c r="J10" i="70"/>
  <c r="J28" i="70" s="1"/>
  <c r="V33" i="75"/>
  <c r="V32" i="75"/>
  <c r="S28" i="75"/>
  <c r="J28" i="75"/>
  <c r="S27" i="75"/>
  <c r="J27" i="75"/>
  <c r="S26" i="75"/>
  <c r="J26" i="75"/>
  <c r="S25" i="75"/>
  <c r="J25" i="75"/>
  <c r="I25" i="75"/>
  <c r="S24" i="75"/>
  <c r="I101" i="27" s="1"/>
  <c r="J24" i="75"/>
  <c r="I24" i="75"/>
  <c r="S23" i="75"/>
  <c r="I102" i="27" s="1"/>
  <c r="J23" i="75"/>
  <c r="I23" i="75"/>
  <c r="S22" i="75"/>
  <c r="J22" i="75"/>
  <c r="I22" i="75"/>
  <c r="S21" i="75"/>
  <c r="J21" i="75"/>
  <c r="S20" i="75"/>
  <c r="J20" i="75"/>
  <c r="S19" i="75"/>
  <c r="J19" i="75"/>
  <c r="S18" i="75"/>
  <c r="J18" i="75"/>
  <c r="S17" i="75"/>
  <c r="J17" i="75"/>
  <c r="S16" i="75"/>
  <c r="J16" i="75"/>
  <c r="S15" i="75"/>
  <c r="J15" i="75"/>
  <c r="S14" i="75"/>
  <c r="J14" i="75"/>
  <c r="S13" i="75"/>
  <c r="J13" i="75"/>
  <c r="S12" i="75"/>
  <c r="I97" i="27" s="1"/>
  <c r="J12" i="75"/>
  <c r="I12" i="75"/>
  <c r="S11" i="75"/>
  <c r="J11" i="75"/>
  <c r="S10" i="75"/>
  <c r="I96" i="27" s="1"/>
  <c r="J10" i="75"/>
  <c r="J29" i="75" s="1"/>
  <c r="I10" i="75"/>
  <c r="W28" i="74"/>
  <c r="W27" i="74"/>
  <c r="T22" i="74"/>
  <c r="K22" i="74"/>
  <c r="J22" i="74"/>
  <c r="T21" i="74"/>
  <c r="K21" i="74"/>
  <c r="J21" i="74"/>
  <c r="T20" i="74"/>
  <c r="K20" i="74"/>
  <c r="T19" i="74"/>
  <c r="K19" i="74"/>
  <c r="T18" i="74"/>
  <c r="K18" i="74"/>
  <c r="T17" i="74"/>
  <c r="K17" i="74"/>
  <c r="J17" i="74"/>
  <c r="T16" i="74"/>
  <c r="K16" i="74"/>
  <c r="T15" i="74"/>
  <c r="K15" i="74"/>
  <c r="J15" i="74"/>
  <c r="T14" i="74"/>
  <c r="K14" i="74"/>
  <c r="T13" i="74"/>
  <c r="K13" i="74"/>
  <c r="J13" i="74"/>
  <c r="T12" i="74"/>
  <c r="K12" i="74"/>
  <c r="J12" i="74"/>
  <c r="T11" i="74"/>
  <c r="K11" i="74"/>
  <c r="J11" i="74"/>
  <c r="T10" i="74"/>
  <c r="K10" i="74"/>
  <c r="J10" i="74"/>
  <c r="J27" i="74" s="1"/>
  <c r="I10" i="74"/>
  <c r="X52" i="73"/>
  <c r="X51" i="73"/>
  <c r="T47" i="73"/>
  <c r="K47" i="73"/>
  <c r="T46" i="73"/>
  <c r="K46" i="73"/>
  <c r="T45" i="73"/>
  <c r="K45" i="73"/>
  <c r="T44" i="73"/>
  <c r="K44" i="73"/>
  <c r="T43" i="73"/>
  <c r="K43" i="73"/>
  <c r="T42" i="73"/>
  <c r="K42" i="73"/>
  <c r="T41" i="73"/>
  <c r="K41" i="73"/>
  <c r="T40" i="73"/>
  <c r="K40" i="73"/>
  <c r="T39" i="73"/>
  <c r="K39" i="73"/>
  <c r="T38" i="73"/>
  <c r="I122" i="27" s="1"/>
  <c r="K38" i="73"/>
  <c r="J38" i="73"/>
  <c r="T37" i="73"/>
  <c r="K37" i="73"/>
  <c r="J37" i="73"/>
  <c r="T36" i="73"/>
  <c r="K36" i="73"/>
  <c r="J36" i="73"/>
  <c r="T35" i="73"/>
  <c r="K35" i="73"/>
  <c r="J35" i="73"/>
  <c r="T34" i="73"/>
  <c r="K34" i="73"/>
  <c r="T33" i="73"/>
  <c r="K33" i="73"/>
  <c r="T32" i="73"/>
  <c r="K32" i="73"/>
  <c r="J32" i="73"/>
  <c r="T31" i="73"/>
  <c r="K31" i="73"/>
  <c r="T30" i="73"/>
  <c r="K30" i="73"/>
  <c r="T29" i="73"/>
  <c r="I113" i="27" s="1"/>
  <c r="K29" i="73"/>
  <c r="J29" i="73"/>
  <c r="T28" i="73"/>
  <c r="K28" i="73"/>
  <c r="T27" i="73"/>
  <c r="K27" i="73"/>
  <c r="T26" i="73"/>
  <c r="K26" i="73"/>
  <c r="T25" i="73"/>
  <c r="I87" i="27" s="1"/>
  <c r="K25" i="73"/>
  <c r="T24" i="73"/>
  <c r="K24" i="73"/>
  <c r="J24" i="73"/>
  <c r="T23" i="73"/>
  <c r="K23" i="73"/>
  <c r="T22" i="73"/>
  <c r="K22" i="73"/>
  <c r="J22" i="73"/>
  <c r="T21" i="73"/>
  <c r="K21" i="73"/>
  <c r="T20" i="73"/>
  <c r="K20" i="73"/>
  <c r="T19" i="73"/>
  <c r="K19" i="73"/>
  <c r="T18" i="73"/>
  <c r="K18" i="73"/>
  <c r="J18" i="73"/>
  <c r="T17" i="73"/>
  <c r="K17" i="73"/>
  <c r="T16" i="73"/>
  <c r="K16" i="73"/>
  <c r="J16" i="73"/>
  <c r="T15" i="73"/>
  <c r="K15" i="73"/>
  <c r="T14" i="73"/>
  <c r="K14" i="73"/>
  <c r="T13" i="73"/>
  <c r="I112" i="27" s="1"/>
  <c r="K13" i="73"/>
  <c r="T12" i="73"/>
  <c r="K12" i="73"/>
  <c r="J12" i="73"/>
  <c r="T11" i="73"/>
  <c r="K11" i="73"/>
  <c r="K48" i="73" s="1"/>
  <c r="J11" i="73"/>
  <c r="T10" i="73"/>
  <c r="K10" i="73"/>
  <c r="J10" i="73"/>
  <c r="J48" i="73" s="1"/>
  <c r="I10" i="73"/>
  <c r="F19" i="81"/>
  <c r="V47" i="73" l="1"/>
  <c r="V45" i="73"/>
  <c r="V43" i="73"/>
  <c r="V41" i="73"/>
  <c r="V39" i="73"/>
  <c r="V34" i="73"/>
  <c r="X34" i="73" s="1"/>
  <c r="V29" i="73"/>
  <c r="X29" i="73" s="1"/>
  <c r="V21" i="73"/>
  <c r="X21" i="73" s="1"/>
  <c r="V19" i="73"/>
  <c r="V16" i="73"/>
  <c r="X16" i="73" s="1"/>
  <c r="T50" i="73"/>
  <c r="G6" i="27" s="1"/>
  <c r="V35" i="73"/>
  <c r="V27" i="73"/>
  <c r="X27" i="73" s="1"/>
  <c r="V25" i="73"/>
  <c r="X25" i="73" s="1"/>
  <c r="V22" i="73"/>
  <c r="X22" i="73" s="1"/>
  <c r="V14" i="73"/>
  <c r="X14" i="73" s="1"/>
  <c r="V11" i="73"/>
  <c r="V12" i="73"/>
  <c r="V36" i="73"/>
  <c r="V30" i="73"/>
  <c r="V17" i="73"/>
  <c r="V46" i="73"/>
  <c r="V44" i="73"/>
  <c r="X44" i="73" s="1"/>
  <c r="V42" i="73"/>
  <c r="X42" i="73" s="1"/>
  <c r="V40" i="73"/>
  <c r="V37" i="73"/>
  <c r="V33" i="73"/>
  <c r="V20" i="73"/>
  <c r="V31" i="73"/>
  <c r="X31" i="73" s="1"/>
  <c r="V24" i="73"/>
  <c r="X24" i="73" s="1"/>
  <c r="V32" i="73"/>
  <c r="V10" i="73"/>
  <c r="X10" i="73" s="1"/>
  <c r="X48" i="73" s="1"/>
  <c r="V26" i="73"/>
  <c r="X26" i="73" s="1"/>
  <c r="V13" i="73"/>
  <c r="X13" i="73" s="1"/>
  <c r="V23" i="73"/>
  <c r="V15" i="73"/>
  <c r="X15" i="73" s="1"/>
  <c r="V18" i="73"/>
  <c r="X18" i="73" s="1"/>
  <c r="V38" i="73"/>
  <c r="X38" i="73" s="1"/>
  <c r="V28" i="73"/>
  <c r="X28" i="73" s="1"/>
  <c r="T24" i="74"/>
  <c r="G9" i="27" s="1"/>
  <c r="G35" i="27" s="1"/>
  <c r="U15" i="74"/>
  <c r="U10" i="74"/>
  <c r="U11" i="74"/>
  <c r="W11" i="74" s="1"/>
  <c r="U22" i="74"/>
  <c r="U21" i="74"/>
  <c r="U12" i="74"/>
  <c r="U17" i="74"/>
  <c r="W17" i="74" s="1"/>
  <c r="U13" i="74"/>
  <c r="W13" i="74" s="1"/>
  <c r="U24" i="73"/>
  <c r="W24" i="73" s="1"/>
  <c r="U16" i="73"/>
  <c r="W16" i="73" s="1"/>
  <c r="U32" i="73"/>
  <c r="U10" i="73"/>
  <c r="U11" i="73"/>
  <c r="W11" i="73" s="1"/>
  <c r="U35" i="73"/>
  <c r="W35" i="73" s="1"/>
  <c r="U22" i="73"/>
  <c r="W22" i="73" s="1"/>
  <c r="U36" i="73"/>
  <c r="W36" i="73" s="1"/>
  <c r="U12" i="73"/>
  <c r="U29" i="73"/>
  <c r="U37" i="73"/>
  <c r="U18" i="73"/>
  <c r="W18" i="73" s="1"/>
  <c r="U38" i="73"/>
  <c r="W32" i="73"/>
  <c r="W17" i="75"/>
  <c r="U10" i="70"/>
  <c r="W10" i="70" s="1"/>
  <c r="W27" i="70" s="1"/>
  <c r="U11" i="70"/>
  <c r="W11" i="70" s="1"/>
  <c r="W22" i="74"/>
  <c r="X20" i="73"/>
  <c r="X11" i="73"/>
  <c r="X35" i="73"/>
  <c r="X40" i="73"/>
  <c r="U23" i="75"/>
  <c r="W23" i="75" s="1"/>
  <c r="U11" i="75"/>
  <c r="W11" i="75" s="1"/>
  <c r="U18" i="75"/>
  <c r="W18" i="75" s="1"/>
  <c r="U27" i="75"/>
  <c r="W27" i="75" s="1"/>
  <c r="U24" i="75"/>
  <c r="U20" i="75"/>
  <c r="U16" i="75"/>
  <c r="U14" i="75"/>
  <c r="U25" i="75"/>
  <c r="U12" i="75"/>
  <c r="W12" i="75" s="1"/>
  <c r="U26" i="75"/>
  <c r="W26" i="75" s="1"/>
  <c r="U13" i="75"/>
  <c r="W13" i="75" s="1"/>
  <c r="U19" i="75"/>
  <c r="U15" i="75"/>
  <c r="U22" i="75"/>
  <c r="W22" i="75" s="1"/>
  <c r="U28" i="75"/>
  <c r="U21" i="75"/>
  <c r="U17" i="75"/>
  <c r="U10" i="75"/>
  <c r="W10" i="75" s="1"/>
  <c r="W29" i="75" s="1"/>
  <c r="U51" i="76"/>
  <c r="W51" i="76" s="1"/>
  <c r="U26" i="76"/>
  <c r="W26" i="76" s="1"/>
  <c r="U54" i="76"/>
  <c r="W54" i="76" s="1"/>
  <c r="U16" i="76"/>
  <c r="W16" i="76" s="1"/>
  <c r="U17" i="76"/>
  <c r="W17" i="76" s="1"/>
  <c r="U10" i="76"/>
  <c r="W10" i="76" s="1"/>
  <c r="W62" i="76" s="1"/>
  <c r="U14" i="76"/>
  <c r="U34" i="76"/>
  <c r="U48" i="76"/>
  <c r="W48" i="76" s="1"/>
  <c r="U25" i="76"/>
  <c r="W25" i="76" s="1"/>
  <c r="U12" i="76"/>
  <c r="W12" i="76" s="1"/>
  <c r="V12" i="76"/>
  <c r="X12" i="76" s="1"/>
  <c r="V15" i="76"/>
  <c r="X15" i="76" s="1"/>
  <c r="X43" i="76"/>
  <c r="X50" i="76"/>
  <c r="J19" i="78"/>
  <c r="T49" i="73"/>
  <c r="G5" i="27" s="1"/>
  <c r="V53" i="76"/>
  <c r="X53" i="76" s="1"/>
  <c r="X19" i="73"/>
  <c r="X45" i="73"/>
  <c r="V26" i="70"/>
  <c r="V24" i="70"/>
  <c r="X24" i="70" s="1"/>
  <c r="V22" i="70"/>
  <c r="X22" i="70" s="1"/>
  <c r="V20" i="70"/>
  <c r="V11" i="70"/>
  <c r="X11" i="70" s="1"/>
  <c r="T29" i="70"/>
  <c r="G18" i="27" s="1"/>
  <c r="G49" i="27" s="1"/>
  <c r="V18" i="70"/>
  <c r="V16" i="70"/>
  <c r="V14" i="70"/>
  <c r="V12" i="70"/>
  <c r="V19" i="70"/>
  <c r="X19" i="70" s="1"/>
  <c r="V25" i="70"/>
  <c r="X25" i="70" s="1"/>
  <c r="V23" i="70"/>
  <c r="V21" i="70"/>
  <c r="V17" i="70"/>
  <c r="X17" i="70" s="1"/>
  <c r="V15" i="70"/>
  <c r="X15" i="70" s="1"/>
  <c r="V13" i="70"/>
  <c r="X13" i="70" s="1"/>
  <c r="V10" i="70"/>
  <c r="X10" i="70" s="1"/>
  <c r="X27" i="70" s="1"/>
  <c r="X12" i="70"/>
  <c r="V28" i="76"/>
  <c r="X28" i="76" s="1"/>
  <c r="X34" i="76"/>
  <c r="W34" i="76"/>
  <c r="X17" i="73"/>
  <c r="X23" i="73"/>
  <c r="X30" i="73"/>
  <c r="I132" i="27"/>
  <c r="X33" i="73"/>
  <c r="X36" i="73"/>
  <c r="W14" i="75"/>
  <c r="X26" i="70"/>
  <c r="X38" i="76"/>
  <c r="X57" i="76"/>
  <c r="U10" i="77"/>
  <c r="W10" i="77" s="1"/>
  <c r="W16" i="77" s="1"/>
  <c r="U14" i="77"/>
  <c r="W14" i="77" s="1"/>
  <c r="U11" i="77"/>
  <c r="W11" i="77" s="1"/>
  <c r="U12" i="77"/>
  <c r="W12" i="77" s="1"/>
  <c r="U13" i="77"/>
  <c r="W13" i="77" s="1"/>
  <c r="W21" i="75"/>
  <c r="X18" i="70"/>
  <c r="X41" i="73"/>
  <c r="W12" i="74"/>
  <c r="X16" i="70"/>
  <c r="W10" i="73"/>
  <c r="W48" i="73" s="1"/>
  <c r="W15" i="75"/>
  <c r="W19" i="75"/>
  <c r="I103" i="27"/>
  <c r="W28" i="75"/>
  <c r="U19" i="70"/>
  <c r="W19" i="70" s="1"/>
  <c r="X23" i="70"/>
  <c r="T28" i="70"/>
  <c r="G17" i="27" s="1"/>
  <c r="G37" i="27" s="1"/>
  <c r="X24" i="76"/>
  <c r="T62" i="76"/>
  <c r="G21" i="27" s="1"/>
  <c r="G38" i="27" s="1"/>
  <c r="S20" i="78"/>
  <c r="G26" i="27" s="1"/>
  <c r="G51" i="27" s="1"/>
  <c r="X21" i="70"/>
  <c r="X12" i="73"/>
  <c r="W12" i="73"/>
  <c r="I111" i="27"/>
  <c r="X46" i="73"/>
  <c r="K27" i="74"/>
  <c r="X37" i="73"/>
  <c r="W37" i="73"/>
  <c r="I106" i="27"/>
  <c r="X39" i="73"/>
  <c r="X43" i="73"/>
  <c r="X47" i="73"/>
  <c r="W10" i="74"/>
  <c r="W24" i="74" s="1"/>
  <c r="W15" i="74"/>
  <c r="S31" i="75"/>
  <c r="G14" i="27" s="1"/>
  <c r="G48" i="27" s="1"/>
  <c r="X36" i="76"/>
  <c r="T63" i="76"/>
  <c r="G22" i="27" s="1"/>
  <c r="G50" i="27" s="1"/>
  <c r="I16" i="77"/>
  <c r="S17" i="77"/>
  <c r="G30" i="27" s="1"/>
  <c r="G52" i="27" s="1"/>
  <c r="V54" i="76"/>
  <c r="X54" i="76" s="1"/>
  <c r="V46" i="76"/>
  <c r="X46" i="76" s="1"/>
  <c r="V44" i="76"/>
  <c r="X44" i="76" s="1"/>
  <c r="V42" i="76"/>
  <c r="V23" i="76"/>
  <c r="X23" i="76" s="1"/>
  <c r="V21" i="76"/>
  <c r="X21" i="76" s="1"/>
  <c r="V19" i="76"/>
  <c r="X19" i="76" s="1"/>
  <c r="V16" i="76"/>
  <c r="X16" i="76" s="1"/>
  <c r="V49" i="76"/>
  <c r="X49" i="76" s="1"/>
  <c r="V17" i="76"/>
  <c r="X17" i="76" s="1"/>
  <c r="V13" i="76"/>
  <c r="X13" i="76" s="1"/>
  <c r="V10" i="76"/>
  <c r="X10" i="76" s="1"/>
  <c r="X62" i="76" s="1"/>
  <c r="V50" i="76"/>
  <c r="V52" i="76"/>
  <c r="X52" i="76" s="1"/>
  <c r="V33" i="76"/>
  <c r="X33" i="76" s="1"/>
  <c r="V31" i="76"/>
  <c r="X31" i="76" s="1"/>
  <c r="V29" i="76"/>
  <c r="X29" i="76" s="1"/>
  <c r="V27" i="76"/>
  <c r="X27" i="76" s="1"/>
  <c r="V59" i="76"/>
  <c r="X59" i="76" s="1"/>
  <c r="V57" i="76"/>
  <c r="V55" i="76"/>
  <c r="V40" i="76"/>
  <c r="X40" i="76" s="1"/>
  <c r="V38" i="76"/>
  <c r="V36" i="76"/>
  <c r="V14" i="76"/>
  <c r="X14" i="76" s="1"/>
  <c r="V41" i="76"/>
  <c r="X41" i="76" s="1"/>
  <c r="V47" i="76"/>
  <c r="X47" i="76" s="1"/>
  <c r="V45" i="76"/>
  <c r="X45" i="76" s="1"/>
  <c r="V43" i="76"/>
  <c r="V34" i="76"/>
  <c r="V24" i="76"/>
  <c r="V22" i="76"/>
  <c r="V20" i="76"/>
  <c r="X20" i="76" s="1"/>
  <c r="V18" i="76"/>
  <c r="X18" i="76" s="1"/>
  <c r="V11" i="76"/>
  <c r="X11" i="76" s="1"/>
  <c r="V60" i="76"/>
  <c r="X60" i="76" s="1"/>
  <c r="V58" i="76"/>
  <c r="X58" i="76" s="1"/>
  <c r="V56" i="76"/>
  <c r="X56" i="76" s="1"/>
  <c r="V51" i="76"/>
  <c r="X51" i="76" s="1"/>
  <c r="V39" i="76"/>
  <c r="X39" i="76" s="1"/>
  <c r="V37" i="76"/>
  <c r="X37" i="76" s="1"/>
  <c r="V35" i="76"/>
  <c r="X35" i="76" s="1"/>
  <c r="V26" i="76"/>
  <c r="X26" i="76" s="1"/>
  <c r="V25" i="76"/>
  <c r="X25" i="76" s="1"/>
  <c r="V32" i="76"/>
  <c r="X32" i="76" s="1"/>
  <c r="W21" i="74"/>
  <c r="I29" i="75"/>
  <c r="W16" i="75"/>
  <c r="W20" i="75"/>
  <c r="W25" i="75"/>
  <c r="S30" i="75"/>
  <c r="G13" i="27" s="1"/>
  <c r="G36" i="27" s="1"/>
  <c r="X14" i="70"/>
  <c r="X20" i="70"/>
  <c r="V30" i="76"/>
  <c r="X30" i="76" s="1"/>
  <c r="X55" i="76"/>
  <c r="T17" i="78"/>
  <c r="V17" i="78" s="1"/>
  <c r="T10" i="78"/>
  <c r="V10" i="78" s="1"/>
  <c r="V19" i="78" s="1"/>
  <c r="T12" i="78"/>
  <c r="V12" i="78" s="1"/>
  <c r="I99" i="27"/>
  <c r="W29" i="73"/>
  <c r="X32" i="73"/>
  <c r="W24" i="75"/>
  <c r="X42" i="76"/>
  <c r="I98" i="27"/>
  <c r="W38" i="73"/>
  <c r="I110" i="27"/>
  <c r="I129" i="27"/>
  <c r="X22" i="76"/>
  <c r="I121" i="27"/>
  <c r="W14" i="76"/>
  <c r="I92" i="27"/>
  <c r="I104" i="27"/>
  <c r="V10" i="74" l="1"/>
  <c r="X10" i="74" s="1"/>
  <c r="X24" i="74" s="1"/>
  <c r="V18" i="74"/>
  <c r="X18" i="74" s="1"/>
  <c r="V15" i="74"/>
  <c r="X15" i="74" s="1"/>
  <c r="V11" i="74"/>
  <c r="X11" i="74" s="1"/>
  <c r="V21" i="74"/>
  <c r="X21" i="74" s="1"/>
  <c r="V12" i="74"/>
  <c r="X12" i="74" s="1"/>
  <c r="V22" i="74"/>
  <c r="X22" i="74" s="1"/>
  <c r="V16" i="74"/>
  <c r="X16" i="74" s="1"/>
  <c r="V13" i="74"/>
  <c r="X13" i="74" s="1"/>
  <c r="V14" i="74"/>
  <c r="X14" i="74" s="1"/>
  <c r="V20" i="74"/>
  <c r="X20" i="74" s="1"/>
  <c r="V17" i="74"/>
  <c r="X17" i="74" s="1"/>
  <c r="T25" i="74"/>
  <c r="G10" i="27" s="1"/>
  <c r="G47" i="27" s="1"/>
  <c r="V19" i="74"/>
  <c r="X19" i="74" s="1"/>
  <c r="T22" i="75"/>
  <c r="V22" i="75" s="1"/>
  <c r="T23" i="75"/>
  <c r="V23" i="75" s="1"/>
  <c r="T24" i="75"/>
  <c r="V24" i="75" s="1"/>
  <c r="T25" i="75"/>
  <c r="V25" i="75" s="1"/>
  <c r="T12" i="75"/>
  <c r="V12" i="75" s="1"/>
  <c r="T10" i="75"/>
  <c r="V10" i="75" s="1"/>
  <c r="V29" i="75" s="1"/>
  <c r="T10" i="77"/>
  <c r="V10" i="77" s="1"/>
  <c r="V16" i="77" s="1"/>
  <c r="T11" i="77"/>
  <c r="V11" i="77" s="1"/>
  <c r="T12" i="77"/>
  <c r="V12" i="77" s="1"/>
  <c r="S16" i="77"/>
  <c r="G29" i="27" s="1"/>
  <c r="G40" i="27" s="1"/>
  <c r="G46" i="27"/>
  <c r="G34" i="27"/>
  <c r="U15" i="78"/>
  <c r="W15" i="78" s="1"/>
  <c r="U13" i="78"/>
  <c r="W13" i="78" s="1"/>
  <c r="U10" i="78"/>
  <c r="W10" i="78" s="1"/>
  <c r="W19" i="78" s="1"/>
  <c r="U11" i="78"/>
  <c r="W11" i="78" s="1"/>
  <c r="U16" i="78"/>
  <c r="W16" i="78" s="1"/>
  <c r="U14" i="78"/>
  <c r="W14" i="78" s="1"/>
  <c r="U17" i="78"/>
  <c r="W17" i="78" s="1"/>
  <c r="U12" i="78"/>
  <c r="W12" i="78" s="1"/>
  <c r="E32" i="27" l="1"/>
  <c r="E44" i="27"/>
</calcChain>
</file>

<file path=xl/sharedStrings.xml><?xml version="1.0" encoding="utf-8"?>
<sst xmlns="http://schemas.openxmlformats.org/spreadsheetml/2006/main" count="1701" uniqueCount="1695">
  <si>
    <r>
      <rPr>
        <b/>
        <sz val="20"/>
        <color rgb="FFFFFFFF"/>
        <rFont val="Tahoma"/>
        <family val="2"/>
      </rPr>
      <t>HEPSA: Sjálfsmatstæki á viðbúnaði vegna heilbrigðisvár</t>
    </r>
  </si>
  <si>
    <r>
      <rPr>
        <b/>
        <sz val="14"/>
        <color rgb="FF65B32E"/>
        <rFont val="Tahoma"/>
        <family val="2"/>
      </rPr>
      <t>Inngangur</t>
    </r>
  </si>
  <si>
    <r>
      <rPr>
        <sz val="11"/>
        <color rgb="FF000000"/>
        <rFont val="Calibri"/>
        <family val="2"/>
      </rPr>
      <t>Tilgangur HEPSA-verkfærisins er sjálfsmat á heilbrigðisviðbúnaðarstigi lands vegna lýðheilsuneyðartilvika. Þetta sjálfsmatsverkfæri sem byggist á vinnublöðum er ætlað að bera kennsl á svæði sem hægt er að bæta. Verkfærið samanstendur af sjö sviðum (</t>
    </r>
    <r>
      <rPr>
        <sz val="11"/>
        <color rgb="FF000000"/>
        <rFont val="Calibri"/>
        <family val="2"/>
      </rPr>
      <t xml:space="preserve">D1-D7) </t>
    </r>
    <r>
      <rPr>
        <sz val="11"/>
        <color rgb="FF000000"/>
        <rFont val="Calibri"/>
        <family val="2"/>
      </rPr>
      <t>sem ná saman yfir öll svæði lýðheilsuviðbúnaðar og viðbragða. Fyrir frekari upplýsingar um sviðin skaltu skoða „Ramma“ vinnublaðið.</t>
    </r>
  </si>
  <si>
    <r>
      <rPr>
        <sz val="11"/>
        <color rgb="FF000000"/>
        <rFont val="Calibri"/>
        <family val="2"/>
      </rPr>
      <t xml:space="preserve">Hvert svið er með sett úthlutaðra vísbenda sem gera mögulegar mælingar og vöktun á stigi viðbúnaðar. Úttakið má nota til að fylgjast með stigi viðbúnaðar ef það er fyllt út árslega (til að skrá framvindu). Önnur notkun er að greiða fyrir skipulagðri umræðu, byggt á niðurstöðu sjálfsmatsins. </t>
    </r>
  </si>
  <si>
    <r>
      <rPr>
        <sz val="11"/>
        <color rgb="FF000000"/>
        <rFont val="Calibri"/>
        <family val="2"/>
      </rPr>
      <t xml:space="preserve">HEPSA-verkfærið getur greitt fyrir viðbúnaðaráætlanagerð fyrir lýðheilsuvár: það ber kennsl á skörð </t>
    </r>
    <r>
      <rPr>
        <sz val="11"/>
        <color rgb="FF000000"/>
        <rFont val="Calibri"/>
        <family val="2"/>
      </rPr>
      <t>og bendir á innleiðingu umbóta.</t>
    </r>
  </si>
  <si>
    <r>
      <rPr>
        <b/>
        <sz val="14"/>
        <color rgb="FF65B32E"/>
        <rFont val="Tahoma"/>
        <family val="2"/>
      </rPr>
      <t>Leiðbeiningar</t>
    </r>
  </si>
  <si>
    <r>
      <rPr>
        <sz val="11"/>
        <color rgb="FF000000"/>
        <rFont val="Calibri"/>
        <family val="2"/>
      </rPr>
      <t xml:space="preserve">Fyrir frekari leiðbeiningar skaltu ráðfæra þig við eftirfarandi ECDC útgáfur: </t>
    </r>
    <r>
      <rPr>
        <sz val="11"/>
        <color rgb="FF000000"/>
        <rFont val="Calibri"/>
        <family val="2"/>
      </rPr>
      <t xml:space="preserve"> „HEPSA - sjálfsmatstæki á viðbúnaði vegna heilbrigðisvár, notandaleiðbeiningar“. Stokkhólmi: ECDC; 2018.</t>
    </r>
  </si>
  <si>
    <r>
      <rPr>
        <sz val="11"/>
        <color rgb="FF000000"/>
        <rFont val="Calibri"/>
        <family val="2"/>
      </rPr>
      <t xml:space="preserve">Hafir þú einhverjar spurningar um HEPSA-verkfærið, skaltu hafa samband við </t>
    </r>
    <r>
      <rPr>
        <b/>
        <sz val="11"/>
        <color rgb="FF000000"/>
        <rFont val="Calibri"/>
        <family val="2"/>
      </rPr>
      <t>preparedness@ecdc.europe.eu</t>
    </r>
  </si>
  <si>
    <r>
      <rPr>
        <sz val="11"/>
        <color rgb="FF000000"/>
        <rFont val="Calibri"/>
        <family val="2"/>
      </rPr>
      <t xml:space="preserve">Matseyðublað er tiltækt sem sérstakt niðurhal. Við yrðum mjög þakklát fyrir endurgjöf frá þér þannig að við getum endurbætt HEPSA-verkfærið enn frekar. </t>
    </r>
  </si>
  <si>
    <r>
      <rPr>
        <b/>
        <sz val="14"/>
        <color rgb="FFFFFFFF"/>
        <rFont val="Calibri"/>
        <family val="2"/>
      </rPr>
      <t xml:space="preserve">LÝÐHEILSU NEYÐARVIÐBÚNAÐARFERLI </t>
    </r>
  </si>
  <si>
    <r>
      <rPr>
        <sz val="11"/>
        <color rgb="FF000000"/>
        <rFont val="Calibri"/>
        <family val="2"/>
      </rPr>
      <t>Lýðheilsu neyðarviðbúnaðar (PHEP) ferli nær yfir sjö almenn svið: 1. Undirbúningur og stjórnun fyrir atburð, 2. Aðföng: þjálfað vinnuafl, 3. Stuðningsgeta: eftirlit, 4. Stuðningsgeta: áhættumat, 5. Stjórnun viðbragðs við atburði, 6. Endurskoðun eftir atburð, og 7. Innleiðing lærðra lexía. Innan PHEP-ferlisins er lögð áhersla á þrjú lykilstig lýðheilsu neyðarviðbúnaðar og viðbragðskerfis (fyrir atburð, atburður og eftir atburð).</t>
    </r>
  </si>
  <si>
    <r>
      <rPr>
        <sz val="11"/>
        <color rgb="FF000000"/>
        <rFont val="Calibri"/>
        <family val="2"/>
      </rPr>
      <t>Fyrir atburð stigið hefur að geyma sviðin og starfsemina sem tengjast PHEP-áætlanagerð og forspár, en atburðarstigið einbeitir sér að framkvæmd fyrirliggjandi viðbúnaðaráætlana og uppbygginga sem svar við (mögulegri) lýðheilsuógn. Eftir atburð stigið hefur að geyma endurreisn eftir lýðheilsuógn og einbeitir sér að samfelldum umbótum á öllum sviðum og þáttum sem koma fram í PHEP-hringrásinni.</t>
    </r>
  </si>
  <si>
    <r>
      <rPr>
        <b/>
        <sz val="14"/>
        <color rgb="FFFFFFFF"/>
        <rFont val="Calibri"/>
        <family val="2"/>
      </rPr>
      <t>Svið</t>
    </r>
  </si>
  <si>
    <r>
      <rPr>
        <b/>
        <sz val="14"/>
        <color rgb="FFFFFFFF"/>
        <rFont val="Calibri"/>
        <family val="2"/>
      </rPr>
      <t>Útskýring</t>
    </r>
  </si>
  <si>
    <r>
      <rPr>
        <b/>
        <sz val="14"/>
        <color rgb="FFFFFFFF"/>
        <rFont val="Calibri"/>
        <family val="2"/>
      </rPr>
      <t xml:space="preserve">Fjöldi vísa               </t>
    </r>
    <r>
      <rPr>
        <sz val="9"/>
        <color rgb="FFFFFFFF"/>
        <rFont val="Calibri"/>
        <family val="2"/>
      </rPr>
      <t>BSI                                    CSI</t>
    </r>
  </si>
  <si>
    <r>
      <rPr>
        <b/>
        <sz val="12"/>
        <rFont val="Calibri"/>
        <family val="2"/>
      </rPr>
      <t>Fyrir atburð</t>
    </r>
  </si>
  <si>
    <r>
      <rPr>
        <b/>
        <sz val="12"/>
        <rFont val="Calibri"/>
        <family val="2"/>
      </rPr>
      <t>Undirbúningur og stjórnun fyrir atburð</t>
    </r>
  </si>
  <si>
    <r>
      <rPr>
        <sz val="12"/>
        <rFont val="Calibri"/>
        <family val="2"/>
      </rPr>
      <t>Þetta hefur að geyma uppbyggingar og ferli þar sem hagsmunaaðilar hafa samskipti og taka þátt í ákvörðunarferli sem tengist PHEP. Þetta nær til dæmis yfir að koma á laggirnar landsstefnum og löggjöf sem innleiða neyðarviðbúnaði, áætlunum fyrir neyðarviðbúnað, viðbragð og endurreisn,og samræmingarbúnað auk innleiðingar og vöktunar.</t>
    </r>
  </si>
  <si>
    <r>
      <rPr>
        <b/>
        <sz val="12"/>
        <rFont val="Calibri"/>
        <family val="2"/>
      </rPr>
      <t>Aðföng: þjálfað vinnuafl</t>
    </r>
  </si>
  <si>
    <r>
      <rPr>
        <sz val="12"/>
        <rFont val="Calibri"/>
        <family val="2"/>
      </rPr>
      <t>Þjálfað vinnuafl, með tilliti til mannauðs og skipulags, leikur stórt hlutverk í PHEP. Neyðarviðbúnaður stofnunnar veltur á þjálfuðu og hæfu starfsfólki, auk skilvirkra verkferla þannig stofnunin geti brugðist áhrifaríkt við lýðheilsuneyðarástandi. Menntun, þjálfun og æfingar hjálpa til við að þróa, meta og bæta hagnýta getu og ferli sem gera stofnun mögulegt að bregðast við faraldri eða lýðheilsuvá á skilvirkan hátt.</t>
    </r>
  </si>
  <si>
    <r>
      <rPr>
        <b/>
        <sz val="12"/>
        <rFont val="Calibri"/>
        <family val="2"/>
      </rPr>
      <t>Stuðningsgeta: eftirlit</t>
    </r>
  </si>
  <si>
    <r>
      <rPr>
        <sz val="12"/>
        <rFont val="Calibri"/>
        <family val="2"/>
      </rPr>
      <t>Eftirlit, þ.m.t. snemmviðvörun og farsóttargögn, er nauðsynlegur þáttur við að bera skjót kennsl á lýðheilsuáhættu og koma af stað mati og stjórnun þessara áhætta. Það er einnig ein af kjarnahæfni sem sett er fram í Alþjóðlegum heilbrigðisreglugerðum (IHR) kjarnahæfni vöktunarramma. Sjúkdómavöktun nær yfir kerfisbundna yfirstandandi söfnun, samlagningu og greiningu á gögnum í lýðheilsutilgangi og tímanlega dreifingu á lýðheilsuupplýsingum.</t>
    </r>
  </si>
  <si>
    <r>
      <rPr>
        <b/>
        <sz val="12"/>
        <rFont val="Calibri"/>
        <family val="2"/>
      </rPr>
      <t>Atburður</t>
    </r>
  </si>
  <si>
    <r>
      <rPr>
        <b/>
        <sz val="12"/>
        <rFont val="Calibri"/>
        <family val="2"/>
      </rPr>
      <t>Stuðningsgeta: áhættumat</t>
    </r>
  </si>
  <si>
    <r>
      <rPr>
        <sz val="12"/>
        <rFont val="Calibri"/>
        <family val="2"/>
      </rPr>
      <t>Áhættumat er skilgreint sem kerfisbundið ferli þar sem (mögulegri) lýðheilsuógn er úthlutað hættustigi, sem kemur frá viðvörunum og snemmaðvörunum frá eftirlitskerfi lands. Í samræmi við það felur hættumat í sér söfnun, mat á og skjalfesting viðkomandi upplýsinga til þess að styðja við ákvarðanatöku sem svarið við ógn.</t>
    </r>
  </si>
  <si>
    <r>
      <rPr>
        <b/>
        <sz val="12"/>
        <rFont val="Calibri"/>
        <family val="2"/>
      </rPr>
      <t>Stjórnun viðbragðs við atburði</t>
    </r>
  </si>
  <si>
    <r>
      <rPr>
        <sz val="12"/>
        <rFont val="Calibri"/>
        <family val="2"/>
      </rPr>
      <t>Stjórnun viðbragðs við atburði felur í sér allar áætlanir og aðgerðir sem ætlaðar eru til að hjálpa löndum að eiga við skyndilegar og alvarlegar lýðheilsuvár. Lýðheilsuatburðir sýna hvort samtök geta tekið tímanlegar, nægjanlegar og varfærnar ákvarðanir sem eru byggðar á réttu mati á aðstæðum og bestu fáanlegu þekkingu. Markmið stjórnunar viðbragðs við atburði er að takmarka neikvæð áhrif lýðheilsuatburða og komast aftur í eðlilegt ástand. Það er á ábyrgð lýðheilsuskipuleggjenda að koma á starfhæfu kerfi samvinnu á svæðis-, lands- og alþjóðavísu. Mikil krafa er gerð um gagnkvæm samskipti, upplýsingaskipti og gegnsæa ákvarðanatöku. Lagaleg viðmið fyrir slíka starfsemi má finna í landslögum, ESB ákvörðunum 1082/2013 um heilbrigðisáhættur þvert á landamæri og í IHR.</t>
    </r>
  </si>
  <si>
    <r>
      <rPr>
        <b/>
        <sz val="12"/>
        <color rgb="FFFFFFFF"/>
        <rFont val="Calibri"/>
        <family val="2"/>
      </rPr>
      <t>Eftir atburð</t>
    </r>
  </si>
  <si>
    <r>
      <rPr>
        <b/>
        <sz val="12"/>
        <color rgb="FFFFFFFF"/>
        <rFont val="Calibri"/>
        <family val="2"/>
      </rPr>
      <t>Endurskoðun eftir atburð</t>
    </r>
  </si>
  <si>
    <r>
      <rPr>
        <sz val="12"/>
        <color rgb="FFFFFFFF"/>
        <rFont val="Calibri"/>
        <family val="2"/>
      </rPr>
      <t>Það er mikilvægt að láta fara fram endurskoðun eftir atburð eftir lýðheilsuvá. Það gefur tækifæri til að leggja mat á viðbúnaðarstig lands eða svæðis og hjálpar til við að bera kennsl á möguleg skörð og svæði sem gera má betur á.</t>
    </r>
  </si>
  <si>
    <r>
      <rPr>
        <b/>
        <sz val="12"/>
        <color rgb="FFFFFFFF"/>
        <rFont val="Calibri"/>
        <family val="2"/>
      </rPr>
      <t>Innleiðing lærðra lexía</t>
    </r>
  </si>
  <si>
    <r>
      <rPr>
        <sz val="12"/>
        <color rgb="FFFFFFFF"/>
        <rFont val="Calibri"/>
        <family val="2"/>
      </rPr>
      <t>Eftir að mat er lagt á styrk- og veikleika í PHEP-kerfinu á meðan á mat eftir atburð fer fram, þarf að breyta þessum niðurstöðum í aðgerðir, nefnilega innleiðingu á lærðum lexíum.</t>
    </r>
  </si>
  <si>
    <r>
      <rPr>
        <b/>
        <sz val="18"/>
        <rFont val="Calibri"/>
        <family val="2"/>
      </rPr>
      <t>Undirbúningur og stjórnun fyrir atburð</t>
    </r>
  </si>
  <si>
    <r>
      <rPr>
        <b/>
        <sz val="16"/>
        <color rgb="FFFFFFFF"/>
        <rFont val="Calibri"/>
        <family val="2"/>
      </rPr>
      <t>Mæling á frammistöðu</t>
    </r>
  </si>
  <si>
    <r>
      <rPr>
        <b/>
        <sz val="11"/>
        <color rgb="FFFFFFFF"/>
        <rFont val="Calibri"/>
        <family val="2"/>
      </rPr>
      <t>WHO</t>
    </r>
  </si>
  <si>
    <r>
      <rPr>
        <b/>
        <sz val="11"/>
        <color rgb="FFFFFFFF"/>
        <rFont val="Calibri"/>
        <family val="2"/>
      </rPr>
      <t xml:space="preserve">JEE </t>
    </r>
  </si>
  <si>
    <r>
      <rPr>
        <b/>
        <sz val="14"/>
        <rFont val="Calibri"/>
        <family val="2"/>
      </rPr>
      <t>Einkunn</t>
    </r>
  </si>
  <si>
    <r>
      <rPr>
        <b/>
        <sz val="16"/>
        <color rgb="FFFFFFFF"/>
        <rFont val="Calibri"/>
        <family val="2"/>
      </rPr>
      <t>Heimildir</t>
    </r>
  </si>
  <si>
    <r>
      <rPr>
        <b/>
        <sz val="12"/>
        <rFont val="Calibri"/>
        <family val="2"/>
      </rPr>
      <t>ÁEV/EV</t>
    </r>
  </si>
  <si>
    <r>
      <rPr>
        <b/>
        <sz val="11"/>
        <color rgb="FF000000"/>
        <rFont val="Calibri"/>
        <family val="2"/>
      </rPr>
      <t>Athugasemdir</t>
    </r>
  </si>
  <si>
    <r>
      <rPr>
        <sz val="11"/>
        <color rgb="FF000000"/>
        <rFont val="Calibri"/>
        <family val="2"/>
      </rPr>
      <t>Neyðarviðbúnaður er innþættur í landsheilbrigðisáætlanir, fjármögnun og skipulag.</t>
    </r>
  </si>
  <si>
    <r>
      <rPr>
        <sz val="11"/>
        <color theme="1" tint="0.34998626667073579"/>
        <rFont val="Calibri"/>
        <family val="2"/>
      </rPr>
      <t>G.1
R.1</t>
    </r>
  </si>
  <si>
    <r>
      <rPr>
        <sz val="11"/>
        <color rgb="FF000000"/>
        <rFont val="Calibri"/>
        <family val="2"/>
      </rPr>
      <t>Fjölgeira áhættustjórnunarstefnur og löggjöf ná yfir lýðheilsuógnir.</t>
    </r>
  </si>
  <si>
    <r>
      <rPr>
        <sz val="11"/>
        <color theme="1" tint="0.34998626667073579"/>
        <rFont val="Calibri"/>
        <family val="2"/>
      </rPr>
      <t>G.1</t>
    </r>
  </si>
  <si>
    <r>
      <rPr>
        <sz val="11"/>
        <color rgb="FF000000"/>
        <rFont val="Calibri"/>
        <family val="2"/>
      </rPr>
      <t>Landslýðheilsu neyðarviðbúnaðaráætlun er þróuð, haldið uppfærðri eða studd af t.d. þar til bærri ríkisstofnun.</t>
    </r>
  </si>
  <si>
    <r>
      <rPr>
        <sz val="11"/>
        <color theme="1" tint="0.34998626667073579"/>
        <rFont val="Calibri"/>
        <family val="2"/>
      </rPr>
      <t>G.2</t>
    </r>
  </si>
  <si>
    <r>
      <rPr>
        <sz val="11"/>
        <color theme="1" tint="0.34998626667073579"/>
        <rFont val="Calibri"/>
        <family val="2"/>
      </rPr>
      <t>R.1.1</t>
    </r>
  </si>
  <si>
    <r>
      <rPr>
        <sz val="11"/>
        <color rgb="FF000000"/>
        <rFont val="Calibri"/>
        <family val="2"/>
      </rPr>
      <t>3.1</t>
    </r>
  </si>
  <si>
    <r>
      <rPr>
        <sz val="11"/>
        <color rgb="FF000000"/>
        <rFont val="Calibri"/>
        <family val="2"/>
      </rPr>
      <t>Landslýðheilsu neyðarviðbúnaðaráætlun er innleidd.</t>
    </r>
  </si>
  <si>
    <r>
      <rPr>
        <sz val="11"/>
        <color theme="1" tint="0.34998626667073579"/>
        <rFont val="Calibri"/>
        <family val="2"/>
      </rPr>
      <t>G.2</t>
    </r>
  </si>
  <si>
    <r>
      <rPr>
        <sz val="11"/>
        <color theme="1" tint="0.34998626667073579"/>
        <rFont val="Calibri"/>
        <family val="2"/>
      </rPr>
      <t>R.1.1</t>
    </r>
  </si>
  <si>
    <r>
      <rPr>
        <sz val="11"/>
        <color rgb="FF000000"/>
        <rFont val="Calibri"/>
        <family val="2"/>
      </rPr>
      <t>3.2</t>
    </r>
  </si>
  <si>
    <r>
      <rPr>
        <sz val="11"/>
        <color rgb="FF000000"/>
        <rFont val="Calibri"/>
        <family val="2"/>
      </rPr>
      <t>Viðbúnaðaráætlanir eru sveigjanlegar og auðvelt að aðlaga.</t>
    </r>
  </si>
  <si>
    <r>
      <rPr>
        <sz val="11"/>
        <color theme="1" tint="0.34998626667073579"/>
        <rFont val="Calibri"/>
        <family val="2"/>
      </rPr>
      <t>G.2</t>
    </r>
  </si>
  <si>
    <r>
      <rPr>
        <sz val="11"/>
        <color rgb="FF000000"/>
        <rFont val="Calibri"/>
        <family val="2"/>
      </rPr>
      <t>3.3</t>
    </r>
  </si>
  <si>
    <r>
      <rPr>
        <sz val="11"/>
        <color rgb="FF000000"/>
        <rFont val="Calibri"/>
        <family val="2"/>
      </rPr>
      <t>Viðbúnaðaráætlanagerð inniheldur viðbúnað samfélagsins til að undirbúa fyrir, standa á móti, og endurreisa eftir lýðheilsuatburði.</t>
    </r>
  </si>
  <si>
    <r>
      <rPr>
        <sz val="11"/>
        <color theme="1" tint="0.34998626667073579"/>
        <rFont val="Calibri"/>
        <family val="2"/>
      </rPr>
      <t>G.2</t>
    </r>
  </si>
  <si>
    <r>
      <rPr>
        <sz val="11"/>
        <color rgb="FF000000"/>
        <rFont val="Calibri"/>
        <family val="2"/>
      </rPr>
      <t>Viðbúnaðaráætlanagerð inniheldur sjálfsmat, sem felur í sér einangrun á skörðum og mögulegar lausnir, mannauðsgetu, og viðkomandi landshagsmunaaðila.</t>
    </r>
  </si>
  <si>
    <r>
      <rPr>
        <sz val="11"/>
        <color theme="1" tint="0.34998626667073579"/>
        <rFont val="Calibri"/>
        <family val="2"/>
      </rPr>
      <t>C.1</t>
    </r>
  </si>
  <si>
    <r>
      <rPr>
        <sz val="11"/>
        <color rgb="FF000000"/>
        <rFont val="Calibri"/>
        <family val="2"/>
      </rPr>
      <t>4.1</t>
    </r>
  </si>
  <si>
    <r>
      <rPr>
        <sz val="11"/>
        <color rgb="FF000000"/>
        <rFont val="Calibri"/>
        <family val="2"/>
      </rPr>
      <t xml:space="preserve">Þetta sjálfsmat er innþætt í fyrirliggjandi áætlunar-, skipulags og fjárhagsgangverk. </t>
    </r>
  </si>
  <si>
    <r>
      <rPr>
        <sz val="11"/>
        <color theme="1" tint="0.34998626667073579"/>
        <rFont val="Calibri"/>
        <family val="2"/>
      </rPr>
      <t>C.1</t>
    </r>
  </si>
  <si>
    <r>
      <rPr>
        <sz val="11"/>
        <color rgb="FF000000"/>
        <rFont val="Calibri"/>
        <family val="2"/>
      </rPr>
      <t>Viðbúnaðaráætlanagerð inniheldur að leggja mat á og styrkja fyrirliggjandi getu (byggingar/þjónustu, búnað starfsfólks, skriflegar áætlanir fyrir viðbúnað, staðlað verkferli).</t>
    </r>
  </si>
  <si>
    <r>
      <rPr>
        <sz val="11"/>
        <color theme="1" tint="0.34998626667073579"/>
        <rFont val="Calibri"/>
        <family val="2"/>
      </rPr>
      <t>C.1-6</t>
    </r>
  </si>
  <si>
    <r>
      <rPr>
        <sz val="11"/>
        <color rgb="FF000000"/>
        <rFont val="Calibri"/>
        <family val="2"/>
      </rPr>
      <t>5.1</t>
    </r>
  </si>
  <si>
    <r>
      <rPr>
        <sz val="11"/>
        <color rgb="FF000000"/>
        <rFont val="Calibri"/>
        <family val="2"/>
      </rPr>
      <t>Viðbúnaðaráætlanir innihalda áætlanir til að auka getu.</t>
    </r>
  </si>
  <si>
    <r>
      <rPr>
        <sz val="11"/>
        <color theme="1" tint="0.34998626667073579"/>
        <rFont val="Calibri"/>
        <family val="2"/>
      </rPr>
      <t>C.1-6</t>
    </r>
  </si>
  <si>
    <r>
      <rPr>
        <sz val="11"/>
        <color rgb="FF000000"/>
        <rFont val="Calibri"/>
        <family val="2"/>
      </rPr>
      <t>5.2</t>
    </r>
  </si>
  <si>
    <r>
      <rPr>
        <sz val="11"/>
        <color rgb="FF000000"/>
        <rFont val="Calibri"/>
        <family val="2"/>
      </rPr>
      <t>Viðbúnaðar- og viðbragðskerfi fyrir lýðheilsuvár (þ.m.t. smitsjúkdómar) uppfylli góðar starfsvenjur ESB.</t>
    </r>
  </si>
  <si>
    <r>
      <rPr>
        <sz val="11"/>
        <color theme="1" tint="0.34998626667073579"/>
        <rFont val="Calibri"/>
        <family val="2"/>
      </rPr>
      <t>C.6</t>
    </r>
  </si>
  <si>
    <r>
      <rPr>
        <sz val="11"/>
        <color rgb="FF000000"/>
        <rFont val="Calibri"/>
        <family val="2"/>
      </rPr>
      <t>5.3</t>
    </r>
  </si>
  <si>
    <r>
      <rPr>
        <sz val="11"/>
        <color rgb="FF000000"/>
        <rFont val="Calibri"/>
        <family val="2"/>
      </rPr>
      <t>Heimsfaraldraráætlanir samræmast tiltækum alþjóðlegum leiðbeiningum (t.d. WHO og ESB).</t>
    </r>
  </si>
  <si>
    <r>
      <rPr>
        <sz val="11"/>
        <color theme="1" tint="0.34998626667073579"/>
        <rFont val="Calibri"/>
        <family val="2"/>
      </rPr>
      <t>G.2</t>
    </r>
  </si>
  <si>
    <r>
      <rPr>
        <sz val="11"/>
        <color rgb="FF000000"/>
        <rFont val="Calibri"/>
        <family val="2"/>
      </rPr>
      <t>Viðbúnaðaráætlanagerð felur í sér viðeigandi læknisfræðilegar gagnráðstafanir til að vernda heilbrigði íbúa aðildarríkja.</t>
    </r>
  </si>
  <si>
    <r>
      <rPr>
        <sz val="11"/>
        <color theme="1" tint="0.34998626667073579"/>
        <rFont val="Calibri"/>
        <family val="2"/>
      </rPr>
      <t>G.5</t>
    </r>
  </si>
  <si>
    <r>
      <rPr>
        <sz val="11"/>
        <color rgb="FF000000"/>
        <rFont val="Calibri"/>
        <family val="2"/>
      </rPr>
      <t>6.1</t>
    </r>
  </si>
  <si>
    <r>
      <rPr>
        <sz val="11"/>
        <color rgb="FF000000"/>
        <rFont val="Calibri"/>
        <family val="2"/>
      </rPr>
      <t>Viðbúnaðaráætlanagerð inniheldur að borið sé kennsl á veitendur fyrir læknisfræðilegar gagnráðstafanir, þ.m.t. afhendingargetu og tíma.</t>
    </r>
  </si>
  <si>
    <r>
      <rPr>
        <sz val="11"/>
        <color theme="1" tint="0.34998626667073579"/>
        <rFont val="Calibri"/>
        <family val="2"/>
      </rPr>
      <t>G.5</t>
    </r>
  </si>
  <si>
    <r>
      <rPr>
        <sz val="11"/>
        <color rgb="FF000000"/>
        <rFont val="Calibri"/>
        <family val="2"/>
      </rPr>
      <t>Viðbúnaðaráætlanagerð tryggir samvinnu þvert á geira og skýrt skilgreind hlutverk og ábyrgðarhluta fyrir alla hagsmunaaðila.</t>
    </r>
  </si>
  <si>
    <r>
      <rPr>
        <sz val="11"/>
        <color theme="1" tint="0.34998626667073579"/>
        <rFont val="Calibri"/>
        <family val="2"/>
      </rPr>
      <t xml:space="preserve">R.3 </t>
    </r>
  </si>
  <si>
    <r>
      <rPr>
        <sz val="11"/>
        <color theme="1" tint="0.34998626667073579"/>
        <rFont val="Calibri"/>
        <family val="2"/>
      </rPr>
      <t>R.3.1</t>
    </r>
  </si>
  <si>
    <r>
      <rPr>
        <sz val="11"/>
        <color rgb="FF000000"/>
        <rFont val="Calibri"/>
        <family val="2"/>
      </rPr>
      <t>7.1</t>
    </r>
  </si>
  <si>
    <r>
      <rPr>
        <sz val="11"/>
        <color rgb="FF000000"/>
        <rFont val="Calibri"/>
        <family val="2"/>
      </rPr>
      <t>Heildar opinber (t.d. formleg og óformleg samstarfsnet) líföryggis- og lífvarnarkerfi eru til staðar fyrir fólk, dýr og landbúnaðarmannvirki.</t>
    </r>
  </si>
  <si>
    <r>
      <rPr>
        <sz val="11"/>
        <color theme="1" tint="0.34998626667073579"/>
        <rFont val="Calibri"/>
        <family val="2"/>
      </rPr>
      <t xml:space="preserve">G.3 </t>
    </r>
  </si>
  <si>
    <r>
      <rPr>
        <sz val="11"/>
        <color theme="1" tint="0.34998626667073579"/>
        <rFont val="Calibri"/>
        <family val="2"/>
      </rPr>
      <t>P.6.1</t>
    </r>
  </si>
  <si>
    <r>
      <rPr>
        <sz val="11"/>
        <color rgb="FF000000"/>
        <rFont val="Calibri"/>
        <family val="2"/>
      </rPr>
      <t>7.2</t>
    </r>
  </si>
  <si>
    <r>
      <rPr>
        <sz val="11"/>
        <color rgb="FF000000"/>
        <rFont val="Calibri"/>
        <family val="2"/>
      </rPr>
      <t>Fjölgeira og fjöl-hagsmunaaðila samræming, stjórnun og eftirlit byggist á föstum innviðum.</t>
    </r>
  </si>
  <si>
    <r>
      <rPr>
        <sz val="11"/>
        <color theme="1" tint="0.34998626667073579"/>
        <rFont val="Calibri"/>
        <family val="2"/>
      </rPr>
      <t xml:space="preserve">G.3 </t>
    </r>
  </si>
  <si>
    <r>
      <rPr>
        <sz val="11"/>
        <color rgb="FF000000"/>
        <rFont val="Calibri"/>
        <family val="2"/>
      </rPr>
      <t>7.3</t>
    </r>
  </si>
  <si>
    <r>
      <rPr>
        <sz val="11"/>
        <color rgb="FF000000"/>
        <rFont val="Calibri"/>
        <family val="2"/>
      </rPr>
      <t xml:space="preserve">Fjölgeira og fjöl-hagsmunaaðila samræming, stjórnun og eftirlit er sífellt styrkt á meðan á áætlanagerðinni stendur.
</t>
    </r>
  </si>
  <si>
    <r>
      <rPr>
        <sz val="11"/>
        <color theme="1" tint="0.34998626667073579"/>
        <rFont val="Calibri"/>
        <family val="2"/>
      </rPr>
      <t xml:space="preserve">G.3 </t>
    </r>
  </si>
  <si>
    <r>
      <rPr>
        <sz val="11"/>
        <color rgb="FF000000"/>
        <rFont val="Calibri"/>
        <family val="2"/>
      </rPr>
      <t>7.4</t>
    </r>
  </si>
  <si>
    <r>
      <rPr>
        <sz val="11"/>
        <color rgb="FF000000"/>
        <rFont val="Calibri"/>
        <family val="2"/>
      </rPr>
      <t>Viðbúnaðaráætlanagerð innifelur getuna til að styðja við framkvæmdir á milligöngu og samfélags/frumviðbragðsstigum á meðan á lýðheilsuvá stendur.</t>
    </r>
  </si>
  <si>
    <r>
      <rPr>
        <sz val="11"/>
        <color theme="1" tint="0.34998626667073579"/>
        <rFont val="Calibri"/>
        <family val="2"/>
      </rPr>
      <t xml:space="preserve">G.3 </t>
    </r>
  </si>
  <si>
    <r>
      <rPr>
        <sz val="11"/>
        <color rgb="FF000000"/>
        <rFont val="Calibri"/>
        <family val="2"/>
      </rPr>
      <t>Forgangs lýðheilsuáhættur og auðlindir eru kortlagðar og hagnýtar.</t>
    </r>
  </si>
  <si>
    <r>
      <rPr>
        <sz val="11"/>
        <color theme="1" tint="0.34998626667073579"/>
        <rFont val="Calibri"/>
        <family val="2"/>
      </rPr>
      <t xml:space="preserve">C.1 </t>
    </r>
  </si>
  <si>
    <r>
      <rPr>
        <sz val="11"/>
        <color theme="1" tint="0.34998626667073579"/>
        <rFont val="Calibri"/>
        <family val="2"/>
      </rPr>
      <t>R.1.2</t>
    </r>
  </si>
  <si>
    <r>
      <rPr>
        <sz val="11"/>
        <color rgb="FF000000"/>
        <rFont val="Calibri"/>
        <family val="2"/>
      </rPr>
      <t>8.1</t>
    </r>
  </si>
  <si>
    <r>
      <rPr>
        <sz val="11"/>
        <color rgb="FF000000"/>
        <rFont val="Calibri"/>
        <family val="2"/>
      </rPr>
      <t>Sýkingalyfjastjórnunaraðgerðir (safn samræmdra aðgerða til að bæta notkun á sýkingalyfjum) eru innleiddar.</t>
    </r>
  </si>
  <si>
    <r>
      <rPr>
        <sz val="11"/>
        <color theme="1" tint="0.34998626667073579"/>
        <rFont val="Calibri"/>
        <family val="2"/>
      </rPr>
      <t>C.4</t>
    </r>
  </si>
  <si>
    <r>
      <rPr>
        <sz val="11"/>
        <color theme="1" tint="0.34998626667073579"/>
        <rFont val="Calibri"/>
        <family val="2"/>
      </rPr>
      <t>P.3.4</t>
    </r>
  </si>
  <si>
    <r>
      <rPr>
        <sz val="11"/>
        <color rgb="FF000000"/>
        <rFont val="Calibri"/>
        <family val="2"/>
      </rPr>
      <t>8.2</t>
    </r>
  </si>
  <si>
    <r>
      <rPr>
        <sz val="11"/>
        <color rgb="FF000000"/>
        <rFont val="Calibri"/>
        <family val="2"/>
      </rPr>
      <t xml:space="preserve">Viðbúnaður innifelur: getuna til að koma í veg fyrir, finna og stjórna faraldri, á meðan á stórum skyndilegu innstreymi farandverkamanna stendur. </t>
    </r>
  </si>
  <si>
    <r>
      <rPr>
        <sz val="11"/>
        <color theme="1" tint="0.34998626667073579"/>
        <rFont val="Calibri"/>
        <family val="2"/>
      </rPr>
      <t>G.2</t>
    </r>
  </si>
  <si>
    <r>
      <rPr>
        <sz val="11"/>
        <color rgb="FF000000"/>
        <rFont val="Calibri"/>
        <family val="2"/>
      </rPr>
      <t>Sérstakur landsrammi er til staðar fyrir forgangsógnir (svo sem heimsfaraldur inflúensu) yfir alla geira.</t>
    </r>
  </si>
  <si>
    <r>
      <rPr>
        <sz val="11"/>
        <color theme="1" tint="0.34998626667073579"/>
        <rFont val="Calibri"/>
        <family val="2"/>
      </rPr>
      <t>G.2</t>
    </r>
  </si>
  <si>
    <r>
      <rPr>
        <sz val="11"/>
        <color rgb="FF000000"/>
        <rFont val="Calibri"/>
        <family val="2"/>
      </rPr>
      <t>9.1</t>
    </r>
  </si>
  <si>
    <r>
      <rPr>
        <sz val="11"/>
        <color rgb="FF000000"/>
        <rFont val="Calibri"/>
        <family val="2"/>
      </rPr>
      <t>Viðbúnaðaráætlanir fyrir atburði af líffræðilegri hættu séu til staðar, þróuð sameiginlega af lýðheilsu og ekki-heilbrigðis-geira svo sem almannavarnarkerfi, landamæraeftirlit og tollur.</t>
    </r>
  </si>
  <si>
    <r>
      <rPr>
        <sz val="11"/>
        <color theme="1" tint="0.34998626667073579"/>
        <rFont val="Calibri"/>
        <family val="2"/>
      </rPr>
      <t>G.2</t>
    </r>
  </si>
  <si>
    <r>
      <rPr>
        <sz val="11"/>
        <color theme="1" tint="0.34998626667073579"/>
        <rFont val="Calibri"/>
        <family val="2"/>
      </rPr>
      <t>CE.1</t>
    </r>
  </si>
  <si>
    <r>
      <rPr>
        <sz val="11"/>
        <color rgb="FF000000"/>
        <rFont val="Calibri"/>
        <family val="2"/>
      </rPr>
      <t>9.2</t>
    </r>
  </si>
  <si>
    <r>
      <rPr>
        <sz val="11"/>
        <color rgb="FF000000"/>
        <rFont val="Calibri"/>
        <family val="2"/>
      </rPr>
      <t>Varðandi heimsfaraldsviðbúnað, er sterk áætlanagerð og samræming áfram nauðsynleg og undir stjórn heilbrigðisráðuneytisins.</t>
    </r>
  </si>
  <si>
    <r>
      <rPr>
        <sz val="11"/>
        <color theme="1" tint="0.34998626667073579"/>
        <rFont val="Calibri"/>
        <family val="2"/>
      </rPr>
      <t>G.2</t>
    </r>
  </si>
  <si>
    <r>
      <rPr>
        <sz val="11"/>
        <color rgb="FF000000"/>
        <rFont val="Calibri"/>
        <family val="2"/>
      </rPr>
      <t xml:space="preserve">Viðbúnaði er komið á í lands- og svæðisnetum. </t>
    </r>
  </si>
  <si>
    <r>
      <rPr>
        <sz val="11"/>
        <color theme="1" tint="0.34998626667073579"/>
        <rFont val="Calibri"/>
        <family val="2"/>
      </rPr>
      <t xml:space="preserve">G.3 </t>
    </r>
  </si>
  <si>
    <r>
      <rPr>
        <sz val="11"/>
        <color rgb="FF000000"/>
        <rFont val="Calibri"/>
        <family val="2"/>
      </rPr>
      <t>Samstarf á milli landa er til staðar til að viðhalda háu stigi viðbúnaðar.</t>
    </r>
  </si>
  <si>
    <r>
      <rPr>
        <sz val="11"/>
        <color rgb="FF000000"/>
        <rFont val="Calibri"/>
        <family val="2"/>
      </rPr>
      <t>Virkni og starfssemi IHR landsskrifstofa er til staðar eins og skilgreint er af IHR (2005).</t>
    </r>
  </si>
  <si>
    <r>
      <rPr>
        <sz val="11"/>
        <color theme="1" tint="0.34998626667073579"/>
        <rFont val="Calibri"/>
        <family val="2"/>
      </rPr>
      <t>D.3.2</t>
    </r>
  </si>
  <si>
    <r>
      <rPr>
        <sz val="11"/>
        <color rgb="FF000000"/>
        <rFont val="Calibri"/>
        <family val="2"/>
      </rPr>
      <t>Búið er að koma á samskiptastefnu og ferli til að þróa, samræma og dreifa upplýsingum sem tengjast atburði sem gæti verið lýðheilsuvá.</t>
    </r>
  </si>
  <si>
    <r>
      <rPr>
        <sz val="11"/>
        <color theme="1" tint="0.34998626667073579"/>
        <rFont val="Calibri"/>
        <family val="2"/>
      </rPr>
      <t>C.5</t>
    </r>
  </si>
  <si>
    <r>
      <rPr>
        <sz val="11"/>
        <color theme="1" tint="0.34998626667073579"/>
        <rFont val="Calibri"/>
        <family val="2"/>
      </rPr>
      <t>R.5.1 R.5.2</t>
    </r>
  </si>
  <si>
    <r>
      <rPr>
        <sz val="11"/>
        <color rgb="FF000000"/>
        <rFont val="Calibri"/>
        <family val="2"/>
      </rPr>
      <t>13.1</t>
    </r>
  </si>
  <si>
    <r>
      <rPr>
        <sz val="11"/>
        <color rgb="FF000000"/>
        <rFont val="Calibri"/>
        <family val="2"/>
      </rPr>
      <t>Samskiptaáætlun tryggir tímanleg og skilvirk samskipti fyrir og á meðan á atburði stendur.</t>
    </r>
  </si>
  <si>
    <r>
      <rPr>
        <sz val="11"/>
        <color theme="1" tint="0.34998626667073579"/>
        <rFont val="Calibri"/>
        <family val="2"/>
      </rPr>
      <t>C.5</t>
    </r>
  </si>
  <si>
    <r>
      <rPr>
        <sz val="11"/>
        <color rgb="FF000000"/>
        <rFont val="Calibri"/>
        <family val="2"/>
      </rPr>
      <t>13.2</t>
    </r>
  </si>
  <si>
    <r>
      <rPr>
        <sz val="11"/>
        <color rgb="FF000000"/>
        <rFont val="Calibri"/>
        <family val="2"/>
      </rPr>
      <t>Samskiptaáætlun inniheldur stækkunarnálgun.</t>
    </r>
  </si>
  <si>
    <r>
      <rPr>
        <sz val="11"/>
        <color theme="1" tint="0.34998626667073579"/>
        <rFont val="Calibri"/>
        <family val="2"/>
      </rPr>
      <t>C.5</t>
    </r>
  </si>
  <si>
    <r>
      <rPr>
        <sz val="11"/>
        <color rgb="FF000000"/>
        <rFont val="Calibri"/>
        <family val="2"/>
      </rPr>
      <t>13.3</t>
    </r>
  </si>
  <si>
    <r>
      <rPr>
        <sz val="11"/>
        <color rgb="FF000000"/>
        <rFont val="Calibri"/>
        <family val="2"/>
      </rPr>
      <t>Neyðarsamskiptaáætlanir haldast sveigjanlegar og uppfærðar eins og þarf.</t>
    </r>
  </si>
  <si>
    <r>
      <rPr>
        <sz val="11"/>
        <color theme="1" tint="0.34998626667073579"/>
        <rFont val="Calibri"/>
        <family val="2"/>
      </rPr>
      <t>C.5</t>
    </r>
  </si>
  <si>
    <r>
      <rPr>
        <sz val="11"/>
        <color rgb="FF000000"/>
        <rFont val="Calibri"/>
        <family val="2"/>
      </rPr>
      <t>13.4</t>
    </r>
  </si>
  <si>
    <r>
      <rPr>
        <sz val="11"/>
        <color rgb="FF000000"/>
        <rFont val="Calibri"/>
        <family val="2"/>
      </rPr>
      <t>Neyðarsamskiptaáætlanir eru hagnýtar og einfaldar í innleiðingu.</t>
    </r>
  </si>
  <si>
    <r>
      <rPr>
        <sz val="11"/>
        <color theme="1" tint="0.34998626667073579"/>
        <rFont val="Calibri"/>
        <family val="2"/>
      </rPr>
      <t>C.5</t>
    </r>
  </si>
  <si>
    <r>
      <rPr>
        <sz val="11"/>
        <color rgb="FF000000"/>
        <rFont val="Calibri"/>
        <family val="2"/>
      </rPr>
      <t>13.5</t>
    </r>
  </si>
  <si>
    <r>
      <rPr>
        <sz val="11"/>
        <color rgb="FF000000"/>
        <rFont val="Calibri"/>
        <family val="2"/>
      </rPr>
      <t>Neyðarsamskiptaáætlanir eru prófaðar.</t>
    </r>
  </si>
  <si>
    <r>
      <rPr>
        <sz val="11"/>
        <color theme="1" tint="0.34998626667073579"/>
        <rFont val="Calibri"/>
        <family val="2"/>
      </rPr>
      <t>C.5</t>
    </r>
  </si>
  <si>
    <r>
      <rPr>
        <sz val="11"/>
        <color rgb="FF000000"/>
        <rFont val="Calibri"/>
        <family val="2"/>
      </rPr>
      <t>13.6</t>
    </r>
  </si>
  <si>
    <r>
      <rPr>
        <sz val="11"/>
        <color rgb="FF000000"/>
        <rFont val="Calibri"/>
        <family val="2"/>
      </rPr>
      <t>Neyðarsamskiptaáætlanir ná yfir möguleikann að vissir atburði fái aukna fjölmiðlaathygli.</t>
    </r>
  </si>
  <si>
    <r>
      <rPr>
        <sz val="11"/>
        <color theme="1" tint="0.34998626667073579"/>
        <rFont val="Calibri"/>
        <family val="2"/>
      </rPr>
      <t>C.5</t>
    </r>
  </si>
  <si>
    <r>
      <rPr>
        <sz val="11"/>
        <color rgb="FF000000"/>
        <rFont val="Calibri"/>
        <family val="2"/>
      </rPr>
      <t>13.7</t>
    </r>
  </si>
  <si>
    <r>
      <rPr>
        <sz val="11"/>
        <color rgb="FF000000"/>
        <rFont val="Calibri"/>
        <family val="2"/>
      </rPr>
      <t>Neyðarsamskiptaáætlanir ná yfir möguleikann á að vissir atburðir leiði til meiri eftirspurnar almennings eftir upplýsingum.</t>
    </r>
  </si>
  <si>
    <r>
      <rPr>
        <sz val="11"/>
        <color theme="1" tint="0.34998626667073579"/>
        <rFont val="Calibri"/>
        <family val="2"/>
      </rPr>
      <t>C.5</t>
    </r>
  </si>
  <si>
    <r>
      <rPr>
        <sz val="11"/>
        <color rgb="FF000000"/>
        <rFont val="Calibri"/>
        <family val="2"/>
      </rPr>
      <t>13.8</t>
    </r>
  </si>
  <si>
    <r>
      <rPr>
        <sz val="11"/>
        <color rgb="FF000000"/>
        <rFont val="Calibri"/>
        <family val="2"/>
      </rPr>
      <t>Fjöláhættusamskiptarásum (t.d. vefsíður, tölvupóstur, fagsímalínur) er komið á.</t>
    </r>
  </si>
  <si>
    <r>
      <rPr>
        <sz val="11"/>
        <color theme="1" tint="0.34998626667073579"/>
        <rFont val="Calibri"/>
        <family val="2"/>
      </rPr>
      <t>C.5</t>
    </r>
  </si>
  <si>
    <r>
      <rPr>
        <sz val="11"/>
        <color rgb="FF000000"/>
        <rFont val="Calibri"/>
        <family val="2"/>
      </rPr>
      <t>13.9</t>
    </r>
  </si>
  <si>
    <r>
      <rPr>
        <sz val="11"/>
        <color rgb="FF000000"/>
        <rFont val="Calibri"/>
        <family val="2"/>
      </rPr>
      <t>Tímanlegar upplýsingar og leiðarbeiningar um atburð eru veittar heilbrigðisstarfsfólki og öðru fagfólki þannig að þau geti svarað almenningi á fullnægjandi hátt.</t>
    </r>
  </si>
  <si>
    <r>
      <rPr>
        <sz val="11"/>
        <color theme="1" tint="0.34998626667073579"/>
        <rFont val="Calibri"/>
        <family val="2"/>
      </rPr>
      <t>C.5</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</si>
  <si>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</si>
  <si>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</si>
  <si>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</si>
  <si>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</si>
  <si>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</si>
  <si>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</si>
  <si>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</si>
  <si>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</si>
  <si>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</si>
  <si>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</si>
  <si>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Aðföng: þjálfað vinnuafl</t>
    </r>
  </si>
  <si>
    <r>
      <rPr>
        <b/>
        <sz val="16"/>
        <color rgb="FFFFFFFF"/>
        <rFont val="Calibri"/>
        <family val="2"/>
      </rPr>
      <t>Mæling á frammistöðu</t>
    </r>
  </si>
  <si>
    <r>
      <rPr>
        <b/>
        <sz val="11"/>
        <color rgb="FFFFFFFF"/>
        <rFont val="Calibri"/>
        <family val="2"/>
      </rPr>
      <t>WHO</t>
    </r>
  </si>
  <si>
    <r>
      <rPr>
        <b/>
        <sz val="11"/>
        <color rgb="FFFFFFFF"/>
        <rFont val="Calibri"/>
        <family val="2"/>
      </rPr>
      <t xml:space="preserve">JEE </t>
    </r>
  </si>
  <si>
    <r>
      <rPr>
        <b/>
        <sz val="14"/>
        <rFont val="Calibri"/>
        <family val="2"/>
      </rPr>
      <t>Einkunn</t>
    </r>
  </si>
  <si>
    <r>
      <rPr>
        <b/>
        <sz val="16"/>
        <color rgb="FFFFFFFF"/>
        <rFont val="Calibri"/>
        <family val="2"/>
      </rPr>
      <t>Heimildir</t>
    </r>
  </si>
  <si>
    <r>
      <rPr>
        <b/>
        <sz val="12"/>
        <rFont val="Calibri"/>
        <family val="2"/>
      </rPr>
      <t>ÁEV/EV</t>
    </r>
  </si>
  <si>
    <r>
      <rPr>
        <b/>
        <sz val="11"/>
        <color rgb="FF000000"/>
        <rFont val="Calibri"/>
        <family val="2"/>
      </rPr>
      <t>Athugasemdir</t>
    </r>
  </si>
  <si>
    <r>
      <rPr>
        <sz val="11"/>
        <color rgb="FF000000"/>
        <rFont val="Calibri"/>
        <family val="2"/>
      </rPr>
      <t>Kunnátta og hæfni lýðheilsustarfsfólks er nægjanlegt til að viðhalda lýðheilsuvöktun og viðbragð á öllum stigum heilbrigðiskerfisins.</t>
    </r>
  </si>
  <si>
    <r>
      <rPr>
        <sz val="11"/>
        <color theme="1" tint="0.34998626667073579"/>
        <rFont val="Calibri"/>
        <family val="2"/>
      </rPr>
      <t>R.2</t>
    </r>
  </si>
  <si>
    <r>
      <rPr>
        <sz val="11"/>
        <color theme="1" tint="0.34998626667073579"/>
        <rFont val="Calibri"/>
        <family val="2"/>
      </rPr>
      <t>D.4.3</t>
    </r>
  </si>
  <si>
    <r>
      <rPr>
        <sz val="11"/>
        <color rgb="FF000000"/>
        <rFont val="Calibri"/>
        <family val="2"/>
      </rPr>
      <t xml:space="preserve">Mannauður er til staðar til að innleiða IHR kjarnagetukröfur.
</t>
    </r>
  </si>
  <si>
    <r>
      <rPr>
        <sz val="11"/>
        <color theme="1" tint="0.34998626667073579"/>
        <rFont val="Calibri"/>
        <family val="2"/>
      </rPr>
      <t>R.2</t>
    </r>
  </si>
  <si>
    <r>
      <rPr>
        <sz val="11"/>
        <color theme="1" tint="0.34998626667073579"/>
        <rFont val="Calibri"/>
        <family val="2"/>
      </rPr>
      <t>D.4.1</t>
    </r>
  </si>
  <si>
    <r>
      <rPr>
        <sz val="11"/>
        <color rgb="FF000000"/>
        <rFont val="Calibri"/>
        <family val="2"/>
      </rPr>
      <t>Tryggt er að nægt hæft lýðheilsustarfsfólk er til staðar til að halda áfram heilbrigðisþjónustu.</t>
    </r>
  </si>
  <si>
    <r>
      <rPr>
        <sz val="11"/>
        <color theme="1" tint="0.34998626667073579"/>
        <rFont val="Calibri"/>
        <family val="2"/>
      </rPr>
      <t>R.2</t>
    </r>
  </si>
  <si>
    <r>
      <rPr>
        <sz val="11"/>
        <color rgb="FF000000"/>
        <rFont val="Calibri"/>
        <family val="2"/>
      </rPr>
      <t>Menntun, þjálfun og æfingar eru studdar á stefnumörkunar og rekstrarstigi stofnunar.</t>
    </r>
  </si>
  <si>
    <r>
      <rPr>
        <sz val="11"/>
        <color theme="1" tint="0.34998626667073579"/>
        <rFont val="Calibri"/>
        <family val="2"/>
      </rPr>
      <t>R.2</t>
    </r>
  </si>
  <si>
    <r>
      <rPr>
        <sz val="11"/>
        <color rgb="FF000000"/>
        <rFont val="Calibri"/>
        <family val="2"/>
      </rPr>
      <t>4.1</t>
    </r>
  </si>
  <si>
    <r>
      <rPr>
        <sz val="11"/>
        <color rgb="FF000000"/>
        <rFont val="Calibri"/>
        <family val="2"/>
      </rPr>
      <t>Menntun, þjálfun og æfingar eru hluti af viðbúnaðaráætlanagerð stofnanna.</t>
    </r>
  </si>
  <si>
    <r>
      <rPr>
        <sz val="11"/>
        <color theme="1" tint="0.34998626667073579"/>
        <rFont val="Calibri"/>
        <family val="2"/>
      </rPr>
      <t>R.2</t>
    </r>
  </si>
  <si>
    <r>
      <rPr>
        <sz val="11"/>
        <color rgb="FF000000"/>
        <rFont val="Calibri"/>
        <family val="2"/>
      </rPr>
      <t>Stig viðbúnaðar er metið í gegnum æfingar.</t>
    </r>
  </si>
  <si>
    <r>
      <rPr>
        <sz val="11"/>
        <color rgb="FF000000"/>
        <rFont val="Calibri"/>
        <family val="2"/>
      </rPr>
      <t>5.1</t>
    </r>
  </si>
  <si>
    <r>
      <rPr>
        <sz val="11"/>
        <color rgb="FF000000"/>
        <rFont val="Calibri"/>
        <family val="2"/>
      </rPr>
      <t>Viðeigandi samstarfsstofnanir taka þátt í æfingum til að bæta skilning á viðbragðsáætlunum hvers annars.</t>
    </r>
  </si>
  <si>
    <r>
      <rPr>
        <sz val="11"/>
        <color theme="1" tint="0.34998626667073579"/>
        <rFont val="Calibri"/>
        <family val="2"/>
      </rPr>
      <t>R.2</t>
    </r>
  </si>
  <si>
    <r>
      <rPr>
        <sz val="11"/>
        <color rgb="FF000000"/>
        <rFont val="Calibri"/>
        <family val="2"/>
      </rPr>
      <t>Þjálfun, æfingar og endurskoðun atvika eru notuð til að skilja og bæta áhættustjórnunarferli og til að styrkja getu.</t>
    </r>
  </si>
  <si>
    <r>
      <rPr>
        <sz val="11"/>
        <color theme="1" tint="0.34998626667073579"/>
        <rFont val="Calibri"/>
        <family val="2"/>
      </rPr>
      <t>R.2</t>
    </r>
  </si>
  <si>
    <r>
      <rPr>
        <sz val="11"/>
        <color rgb="FF000000"/>
        <rFont val="Calibri"/>
        <family val="2"/>
      </rPr>
      <t>6.1</t>
    </r>
  </si>
  <si>
    <r>
      <rPr>
        <sz val="11"/>
        <color rgb="FF000000"/>
        <rFont val="Calibri"/>
        <family val="2"/>
      </rPr>
      <t>Æfingar byggjast á atburðarrásum og eru sérsniðnar að umhverfi (t.d. staðbundið, svæðisbundið, landsbundið og alþjóðlegt).</t>
    </r>
  </si>
  <si>
    <r>
      <rPr>
        <sz val="11"/>
        <color theme="1" tint="0.34998626667073579"/>
        <rFont val="Calibri"/>
        <family val="2"/>
      </rPr>
      <t>R.2</t>
    </r>
  </si>
  <si>
    <r>
      <rPr>
        <sz val="11"/>
        <color rgb="FF000000"/>
        <rFont val="Calibri"/>
        <family val="2"/>
      </rPr>
      <t>6.2</t>
    </r>
  </si>
  <si>
    <r>
      <rPr>
        <sz val="11"/>
        <color rgb="FF000000"/>
        <rFont val="Calibri"/>
        <family val="2"/>
      </rPr>
      <t>Til þess að framkvæma árangursríka æfingu, fær undirbúningshópurinn skýrt umboð og heimild til að skipuleggja, stýra og leggja mat á æfinguna.</t>
    </r>
  </si>
  <si>
    <r>
      <rPr>
        <sz val="11"/>
        <color theme="1" tint="0.34998626667073579"/>
        <rFont val="Calibri"/>
        <family val="2"/>
      </rPr>
      <t>R.2</t>
    </r>
  </si>
  <si>
    <r>
      <rPr>
        <sz val="11"/>
        <color rgb="FF000000"/>
        <rFont val="Calibri"/>
        <family val="2"/>
      </rPr>
      <t>6.3</t>
    </r>
  </si>
  <si>
    <r>
      <rPr>
        <sz val="11"/>
        <color rgb="FF000000"/>
        <rFont val="Calibri"/>
        <family val="2"/>
      </rPr>
      <t>Tilgangur æfingar er að bera kennsl á svæði sem þarfnast umbóta.</t>
    </r>
  </si>
  <si>
    <r>
      <rPr>
        <sz val="11"/>
        <color theme="1" tint="0.34998626667073579"/>
        <rFont val="Calibri"/>
        <family val="2"/>
      </rPr>
      <t>R.2</t>
    </r>
  </si>
  <si>
    <r>
      <rPr>
        <sz val="11"/>
        <color rgb="FF000000"/>
        <rFont val="Calibri"/>
        <family val="2"/>
      </rPr>
      <t>Æfingar eru gerðar til að prófa raunverulega virkni IHR kjarnagetu.</t>
    </r>
  </si>
  <si>
    <r>
      <rPr>
        <sz val="11"/>
        <color theme="1" tint="0.34998626667073579"/>
        <rFont val="Calibri"/>
        <family val="2"/>
      </rPr>
      <t>R.2</t>
    </r>
  </si>
  <si>
    <r>
      <rPr>
        <sz val="11"/>
        <color rgb="FF000000"/>
        <rFont val="Calibri"/>
        <family val="2"/>
      </rPr>
      <t xml:space="preserve">Upphafsmarkmið menntunar, þjálfunar og æfingar eru metin og lærðar lexíur skjalfestar í skýrslu.
</t>
    </r>
  </si>
  <si>
    <r>
      <rPr>
        <sz val="11"/>
        <color theme="1" tint="0.34998626667073579"/>
        <rFont val="Calibri"/>
        <family val="2"/>
      </rPr>
      <t>R.2</t>
    </r>
  </si>
  <si>
    <r>
      <rPr>
        <b/>
        <sz val="11"/>
        <color rgb="FF000000"/>
        <rFont val="Calibri"/>
        <family val="2"/>
      </rPr>
      <t>BSI</t>
    </r>
  </si>
  <si>
    <r>
      <rPr>
        <b/>
        <sz val="11"/>
        <color rgb="FF000000"/>
        <rFont val="Calibri"/>
        <family val="2"/>
      </rPr>
      <t>CSI</t>
    </r>
  </si>
  <si>
    <t>Complete the yellow section by putting a '1' in the relevant percentage box, or N/A if the measure isn't applicable to your country</t>
  </si>
  <si>
    <t>CHECK BSI</t>
  </si>
  <si>
    <t>CHECK CSI</t>
  </si>
  <si>
    <t>Weighted BSI</t>
  </si>
  <si>
    <t>Weighted ratio CSI</t>
  </si>
  <si>
    <t>score BSI</t>
  </si>
  <si>
    <t>score CSI</t>
  </si>
  <si>
    <t>BSI NA</t>
  </si>
  <si>
    <t>CSI NA</t>
  </si>
  <si>
    <r>
      <rPr>
        <b/>
        <sz val="18"/>
        <rFont val="Calibri"/>
        <family val="2"/>
      </rPr>
      <t>Stuðningsgeta: Eftirlit</t>
    </r>
  </si>
  <si>
    <r>
      <rPr>
        <b/>
        <sz val="16"/>
        <color rgb="FFFFFFFF"/>
        <rFont val="Calibri"/>
        <family val="2"/>
      </rPr>
      <t>Mæling á frammistöðu</t>
    </r>
  </si>
  <si>
    <r>
      <rPr>
        <b/>
        <sz val="11"/>
        <color rgb="FFFFFFFF"/>
        <rFont val="Calibri"/>
        <family val="2"/>
      </rPr>
      <t>WHO</t>
    </r>
  </si>
  <si>
    <r>
      <rPr>
        <b/>
        <sz val="11"/>
        <color rgb="FFFFFFFF"/>
        <rFont val="Calibri"/>
        <family val="2"/>
      </rPr>
      <t xml:space="preserve">JEE </t>
    </r>
  </si>
  <si>
    <r>
      <rPr>
        <b/>
        <sz val="14"/>
        <rFont val="Calibri"/>
        <family val="2"/>
      </rPr>
      <t>Einkunn</t>
    </r>
  </si>
  <si>
    <r>
      <rPr>
        <b/>
        <sz val="16"/>
        <color rgb="FFFFFFFF"/>
        <rFont val="Calibri"/>
        <family val="2"/>
      </rPr>
      <t>Heimildir</t>
    </r>
  </si>
  <si>
    <r>
      <rPr>
        <b/>
        <sz val="12"/>
        <rFont val="Calibri"/>
        <family val="2"/>
      </rPr>
      <t>ÁEV/EV</t>
    </r>
  </si>
  <si>
    <r>
      <rPr>
        <b/>
        <sz val="11"/>
        <color rgb="FF000000"/>
        <rFont val="Calibri"/>
        <family val="2"/>
      </rPr>
      <t>Athugasemdir</t>
    </r>
  </si>
  <si>
    <r>
      <rPr>
        <sz val="11"/>
        <color rgb="FF000000"/>
        <rFont val="Calibri"/>
        <family val="2"/>
      </rPr>
      <t xml:space="preserve"> </t>
    </r>
  </si>
  <si>
    <r>
      <rPr>
        <sz val="11"/>
        <color rgb="FF000000"/>
        <rFont val="Calibri"/>
        <family val="2"/>
      </rPr>
      <t>Eftirlitskerfi byggt á vísum er til staðar.</t>
    </r>
  </si>
  <si>
    <r>
      <rPr>
        <sz val="11"/>
        <color theme="1" tint="0.34998626667073579"/>
        <rFont val="Calibri"/>
        <family val="2"/>
      </rPr>
      <t>C.2</t>
    </r>
  </si>
  <si>
    <r>
      <rPr>
        <sz val="11"/>
        <color rgb="FF9BBB59" tint="-0.49989318521683401"/>
        <rFont val="Calibri"/>
        <family val="2"/>
      </rPr>
      <t>D.2.1</t>
    </r>
  </si>
  <si>
    <r>
      <rPr>
        <sz val="11"/>
        <color rgb="FF000000"/>
        <rFont val="Calibri"/>
        <family val="2"/>
      </rPr>
      <t>1.1</t>
    </r>
  </si>
  <si>
    <r>
      <rPr>
        <sz val="11"/>
        <color rgb="FF000000"/>
        <rFont val="Calibri"/>
        <family val="2"/>
      </rPr>
      <t>Þessir vísar eru skilgreindir í reglum til að auðvelda tímanlega eftirfylgni.</t>
    </r>
  </si>
  <si>
    <r>
      <rPr>
        <sz val="11"/>
        <color theme="1" tint="0.34998626667073579"/>
        <rFont val="Calibri"/>
        <family val="2"/>
      </rPr>
      <t>C.2</t>
    </r>
  </si>
  <si>
    <r>
      <rPr>
        <sz val="11"/>
        <color rgb="FF000000"/>
        <rFont val="Calibri"/>
        <family val="2"/>
      </rPr>
      <t>Faraldursfræðiupplýsingakerfi er til staðar.</t>
    </r>
  </si>
  <si>
    <r>
      <rPr>
        <sz val="11"/>
        <color theme="1" tint="0.34998626667073579"/>
        <rFont val="Calibri"/>
        <family val="2"/>
      </rPr>
      <t>C.2</t>
    </r>
  </si>
  <si>
    <r>
      <rPr>
        <sz val="11"/>
        <color rgb="FF9BBB59" tint="-0.49989318521683401"/>
        <rFont val="Calibri"/>
        <family val="2"/>
      </rPr>
      <t>D.2.1 D.2.4</t>
    </r>
  </si>
  <si>
    <r>
      <rPr>
        <sz val="11"/>
        <color rgb="FF000000"/>
        <rFont val="Calibri"/>
        <family val="2"/>
      </rPr>
      <t>2.1</t>
    </r>
  </si>
  <si>
    <r>
      <rPr>
        <sz val="11"/>
        <color rgb="FF000000"/>
        <rFont val="Calibri"/>
        <family val="2"/>
      </rPr>
      <t>Atburðir sem tengjast atburði sem gætu verið lýðheilsuvá eru skilgreindir í reglum til að auðvelda tímanlega eftirfylgni.</t>
    </r>
  </si>
  <si>
    <r>
      <rPr>
        <sz val="11"/>
        <color theme="1" tint="0.34998626667073579"/>
        <rFont val="Calibri"/>
        <family val="2"/>
      </rPr>
      <t>C.2</t>
    </r>
  </si>
  <si>
    <r>
      <rPr>
        <sz val="11"/>
        <color rgb="FF000000"/>
        <rFont val="Calibri"/>
        <family val="2"/>
      </rPr>
      <t>2.3</t>
    </r>
  </si>
  <si>
    <r>
      <rPr>
        <sz val="11"/>
        <color rgb="FF000000"/>
        <rFont val="Calibri"/>
        <family val="2"/>
      </rPr>
      <t>Eftirlitskerfi gefa rauntímaupplýsingar um eftirlitsgögn.</t>
    </r>
  </si>
  <si>
    <r>
      <rPr>
        <sz val="11"/>
        <color theme="1" tint="0.34998626667073579"/>
        <rFont val="Calibri"/>
        <family val="2"/>
      </rPr>
      <t>C.2</t>
    </r>
  </si>
  <si>
    <r>
      <rPr>
        <sz val="11"/>
        <color rgb="FF9BBB59" tint="-0.49989318521683401"/>
        <rFont val="Calibri"/>
        <family val="2"/>
      </rPr>
      <t>D.2.2</t>
    </r>
  </si>
  <si>
    <r>
      <rPr>
        <sz val="11"/>
        <color rgb="FF000000"/>
        <rFont val="Calibri"/>
        <family val="2"/>
      </rPr>
      <t>2.4</t>
    </r>
  </si>
  <si>
    <r>
      <rPr>
        <sz val="11"/>
        <color rgb="FF000000"/>
        <rFont val="Calibri"/>
        <family val="2"/>
      </rPr>
      <t>Eftirlitskerfið er næmt og sveigjanlegt til að nema upphafstilvik eða atburði.</t>
    </r>
  </si>
  <si>
    <r>
      <rPr>
        <sz val="11"/>
        <color theme="1" tint="0.34998626667073579"/>
        <rFont val="Calibri"/>
        <family val="2"/>
      </rPr>
      <t>C.2</t>
    </r>
  </si>
  <si>
    <r>
      <rPr>
        <sz val="11"/>
        <color rgb="FF000000"/>
        <rFont val="Calibri"/>
        <family val="2"/>
      </rPr>
      <t>2.5</t>
    </r>
  </si>
  <si>
    <r>
      <rPr>
        <sz val="11"/>
        <color rgb="FF000000"/>
        <rFont val="Calibri"/>
        <family val="2"/>
      </rPr>
      <t xml:space="preserve">Eftirlitskerfið fær upplýsingar frá víðu sviði mismunandi og traustra úrræða. </t>
    </r>
  </si>
  <si>
    <r>
      <rPr>
        <sz val="11"/>
        <color theme="1" tint="0.34998626667073579"/>
        <rFont val="Calibri"/>
        <family val="2"/>
      </rPr>
      <t>C.2</t>
    </r>
  </si>
  <si>
    <r>
      <rPr>
        <sz val="11"/>
        <color rgb="FF000000"/>
        <rFont val="Calibri"/>
        <family val="2"/>
      </rPr>
      <t>2.6</t>
    </r>
  </si>
  <si>
    <r>
      <rPr>
        <sz val="11"/>
        <color rgb="FF000000"/>
        <rFont val="Calibri"/>
        <family val="2"/>
      </rPr>
      <t>Eftirlitskerfið inniheldur upplýsingar frá dýralæknavöktunarkerfum.</t>
    </r>
  </si>
  <si>
    <r>
      <rPr>
        <sz val="11"/>
        <color theme="1" tint="0.34998626667073579"/>
        <rFont val="Calibri"/>
        <family val="2"/>
      </rPr>
      <t>C.2</t>
    </r>
  </si>
  <si>
    <r>
      <rPr>
        <sz val="11"/>
        <color rgb="FF000000"/>
        <rFont val="Calibri"/>
        <family val="2"/>
      </rPr>
      <t>2.7</t>
    </r>
  </si>
  <si>
    <r>
      <rPr>
        <sz val="11"/>
        <color rgb="FF000000"/>
        <rFont val="Calibri"/>
        <family val="2"/>
      </rPr>
      <t>Eftirlitskerfið inniheldur upplýsingar frá skordýrafræðivöktunarkerfum.</t>
    </r>
  </si>
  <si>
    <r>
      <rPr>
        <sz val="11"/>
        <color theme="1" tint="0.34998626667073579"/>
        <rFont val="Calibri"/>
        <family val="2"/>
      </rPr>
      <t>C.2</t>
    </r>
  </si>
  <si>
    <r>
      <rPr>
        <sz val="11"/>
        <color rgb="FF000000"/>
        <rFont val="Calibri"/>
        <family val="2"/>
      </rPr>
      <t>2.8</t>
    </r>
  </si>
  <si>
    <r>
      <rPr>
        <sz val="11"/>
        <color rgb="FF000000"/>
        <rFont val="Calibri"/>
        <family val="2"/>
      </rPr>
      <t>Eftirlitskerfið inniheldur upplýsingar frá umhverfisvöktunarkerfum.</t>
    </r>
  </si>
  <si>
    <r>
      <rPr>
        <sz val="11"/>
        <color theme="1" tint="0.34998626667073579"/>
        <rFont val="Calibri"/>
        <family val="2"/>
      </rPr>
      <t>C.2</t>
    </r>
  </si>
  <si>
    <r>
      <rPr>
        <sz val="11"/>
        <color rgb="FF000000"/>
        <rFont val="Calibri"/>
        <family val="2"/>
      </rPr>
      <t>2.9</t>
    </r>
  </si>
  <si>
    <r>
      <rPr>
        <sz val="11"/>
        <color rgb="FF000000"/>
        <rFont val="Calibri"/>
        <family val="2"/>
      </rPr>
      <t>Eftirlitskerfið inniheldur upplýsingar frá veðurfræðivöktunarkerfum.</t>
    </r>
  </si>
  <si>
    <r>
      <rPr>
        <sz val="11"/>
        <color theme="1" tint="0.34998626667073579"/>
        <rFont val="Calibri"/>
        <family val="2"/>
      </rPr>
      <t>C.2</t>
    </r>
  </si>
  <si>
    <r>
      <rPr>
        <sz val="11"/>
        <color rgb="FF000000"/>
        <rFont val="Calibri"/>
        <family val="2"/>
      </rPr>
      <t>2.10</t>
    </r>
  </si>
  <si>
    <r>
      <rPr>
        <sz val="11"/>
        <color rgb="FF000000"/>
        <rFont val="Calibri"/>
        <family val="2"/>
      </rPr>
      <t>Eftirlitskerfið inniheldur upplýsingar frá örveruvöktunarkerfum.</t>
    </r>
  </si>
  <si>
    <r>
      <rPr>
        <sz val="11"/>
        <color theme="1" tint="0.34998626667073579"/>
        <rFont val="Calibri"/>
        <family val="2"/>
      </rPr>
      <t>C.2</t>
    </r>
  </si>
  <si>
    <r>
      <rPr>
        <sz val="11"/>
        <color rgb="FF000000"/>
        <rFont val="Calibri"/>
        <family val="2"/>
      </rPr>
      <t>Eftirlitskerfið gefur snemmbúið viðvörunarmerki um mögulega atburði sem gætu verið lýðheilsuvá.</t>
    </r>
  </si>
  <si>
    <r>
      <rPr>
        <sz val="11"/>
        <color theme="1" tint="0.34998626667073579"/>
        <rFont val="Calibri"/>
        <family val="2"/>
      </rPr>
      <t>C.2</t>
    </r>
  </si>
  <si>
    <r>
      <rPr>
        <sz val="11"/>
        <color rgb="FF000000"/>
        <rFont val="Calibri"/>
        <family val="2"/>
      </rPr>
      <t>Búið er að koma á þátttöku í ESB eftirlitsnetkerfum.</t>
    </r>
  </si>
  <si>
    <r>
      <rPr>
        <sz val="11"/>
        <color theme="1" tint="0.34998626667073579"/>
        <rFont val="Calibri"/>
        <family val="2"/>
      </rPr>
      <t>C.2</t>
    </r>
  </si>
  <si>
    <r>
      <rPr>
        <sz val="11"/>
        <color rgb="FF9BBB59" tint="-0.49989318521683401"/>
        <rFont val="Calibri"/>
        <family val="2"/>
      </rPr>
      <t>D.2.2</t>
    </r>
  </si>
  <si>
    <r>
      <rPr>
        <sz val="11"/>
        <color rgb="FF000000"/>
        <rFont val="Calibri"/>
        <family val="2"/>
      </rPr>
      <t>Eftirlitskerfi uppfylla staðla ESB og WHO með tilliti til farsóttarfræðilegra gagna um alla sjúkdóma sem ESB hefur eftirlit með, tilfellaskilgreiningar þeirra og skýrar tilkynningareglur.</t>
    </r>
  </si>
  <si>
    <r>
      <rPr>
        <sz val="11"/>
        <color theme="1" tint="0.34998626667073579"/>
        <rFont val="Calibri"/>
        <family val="2"/>
      </rPr>
      <t>C.2</t>
    </r>
  </si>
  <si>
    <r>
      <rPr>
        <sz val="11"/>
        <color rgb="FF9BBB59" tint="-0.49989318521683401"/>
        <rFont val="Calibri"/>
        <family val="2"/>
      </rPr>
      <t>D.2.2</t>
    </r>
  </si>
  <si>
    <r>
      <rPr>
        <sz val="11"/>
        <color rgb="FF000000"/>
        <rFont val="Calibri"/>
        <family val="2"/>
      </rPr>
      <t>Eftirlitsgögn eru kerfisbundið og reglulega tilkynnt til viðkomandi geira og hagsmunaaðila.</t>
    </r>
  </si>
  <si>
    <r>
      <rPr>
        <sz val="11"/>
        <color theme="1" tint="0.34998626667073579"/>
        <rFont val="Calibri"/>
        <family val="2"/>
      </rPr>
      <t>C.2</t>
    </r>
  </si>
  <si>
    <r>
      <rPr>
        <sz val="11"/>
        <color rgb="FF000000"/>
        <rFont val="Calibri"/>
        <family val="2"/>
      </rPr>
      <t>6.1</t>
    </r>
  </si>
  <si>
    <r>
      <rPr>
        <sz val="11"/>
        <color rgb="FF000000"/>
        <rFont val="Calibri"/>
        <family val="2"/>
      </rPr>
      <t>Öll viðkomandi eftirlitskerfi eru innþætt í net sem skiptist stöðugt á upplýsingum.</t>
    </r>
  </si>
  <si>
    <r>
      <rPr>
        <sz val="11"/>
        <color theme="1" tint="0.34998626667073579"/>
        <rFont val="Calibri"/>
        <family val="2"/>
      </rPr>
      <t>C.2</t>
    </r>
  </si>
  <si>
    <r>
      <rPr>
        <sz val="11"/>
        <color rgb="FF9BBB59" tint="-0.49989318521683401"/>
        <rFont val="Calibri"/>
        <family val="2"/>
      </rPr>
      <t>D.2.2</t>
    </r>
  </si>
  <si>
    <r>
      <rPr>
        <sz val="11"/>
        <color rgb="FF000000"/>
        <rFont val="Calibri"/>
        <family val="2"/>
      </rPr>
      <t>6.2</t>
    </r>
  </si>
  <si>
    <r>
      <rPr>
        <sz val="11"/>
        <color rgb="FF000000"/>
        <rFont val="Calibri"/>
        <family val="2"/>
      </rPr>
      <t>Tilkynningarnet og reglur eru til staðar.</t>
    </r>
  </si>
  <si>
    <r>
      <rPr>
        <sz val="11"/>
        <color theme="1" tint="0.34998626667073579"/>
        <rFont val="Calibri"/>
        <family val="2"/>
      </rPr>
      <t>C.2</t>
    </r>
  </si>
  <si>
    <r>
      <rPr>
        <sz val="11"/>
        <color rgb="FF9BBB59" tint="-0.49989318521683401"/>
        <rFont val="Calibri"/>
        <family val="2"/>
      </rPr>
      <t>D.2.2 D.3.2</t>
    </r>
  </si>
  <si>
    <r>
      <rPr>
        <sz val="11"/>
        <color rgb="FF000000"/>
        <rFont val="Calibri"/>
        <family val="2"/>
      </rPr>
      <t>6.3</t>
    </r>
  </si>
  <si>
    <r>
      <rPr>
        <sz val="11"/>
        <color rgb="FF000000"/>
        <rFont val="Calibri"/>
        <family val="2"/>
      </rPr>
      <t xml:space="preserve">Eftirlitskerfið getur veitt nauðsynlegar upplýsingar til að upplýsa og ráðleggja um viðbrögð.
</t>
    </r>
  </si>
  <si>
    <r>
      <rPr>
        <sz val="11"/>
        <color theme="1" tint="0.34998626667073579"/>
        <rFont val="Calibri"/>
        <family val="2"/>
      </rPr>
      <t>C.2</t>
    </r>
  </si>
  <si>
    <r>
      <rPr>
        <sz val="11"/>
        <color rgb="FF9BBB59" tint="-0.49989318521683401"/>
        <rFont val="Calibri"/>
        <family val="2"/>
      </rPr>
      <t>D.2.3</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</si>
  <si>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</si>
  <si>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</si>
  <si>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</si>
  <si>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</si>
  <si>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</si>
  <si>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</si>
  <si>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</si>
  <si>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</si>
  <si>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</si>
  <si>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</si>
  <si>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Stuðningsgeta: Áhættumat</t>
    </r>
  </si>
  <si>
    <r>
      <rPr>
        <b/>
        <sz val="16"/>
        <color rgb="FFFFFFFF"/>
        <rFont val="Calibri"/>
        <family val="2"/>
      </rPr>
      <t>Mæling á frammistöðu</t>
    </r>
  </si>
  <si>
    <r>
      <rPr>
        <b/>
        <sz val="11"/>
        <color rgb="FFFFFFFF"/>
        <rFont val="Calibri"/>
        <family val="2"/>
      </rPr>
      <t>WHO</t>
    </r>
  </si>
  <si>
    <r>
      <rPr>
        <b/>
        <sz val="11"/>
        <color rgb="FFFFFFFF"/>
        <rFont val="Calibri"/>
        <family val="2"/>
      </rPr>
      <t xml:space="preserve">JEE </t>
    </r>
  </si>
  <si>
    <r>
      <rPr>
        <b/>
        <sz val="14"/>
        <rFont val="Calibri"/>
        <family val="2"/>
      </rPr>
      <t>Einkunn</t>
    </r>
  </si>
  <si>
    <r>
      <rPr>
        <b/>
        <sz val="16"/>
        <color rgb="FFFFFFFF"/>
        <rFont val="Calibri"/>
        <family val="2"/>
      </rPr>
      <t>Heimildir</t>
    </r>
  </si>
  <si>
    <r>
      <rPr>
        <b/>
        <sz val="12"/>
        <rFont val="Calibri"/>
        <family val="2"/>
      </rPr>
      <t>ÁEV/EV</t>
    </r>
  </si>
  <si>
    <r>
      <rPr>
        <b/>
        <sz val="11"/>
        <color rgb="FF000000"/>
        <rFont val="Calibri"/>
        <family val="2"/>
      </rPr>
      <t>Athugasemdir</t>
    </r>
  </si>
  <si>
    <r>
      <rPr>
        <sz val="11"/>
        <color rgb="FF000000"/>
        <rFont val="Calibri"/>
        <family val="2"/>
      </rPr>
      <t>Viðvaranir og snemmaðvaranir eru metnar miðað við sameiginlega greiningu á eftirlitinu og öðrum tiltækum gögnum.</t>
    </r>
  </si>
  <si>
    <r>
      <rPr>
        <sz val="11"/>
        <color theme="1" tint="0.34998626667073579"/>
        <rFont val="Calibri"/>
        <family val="2"/>
      </rPr>
      <t>C.1</t>
    </r>
  </si>
  <si>
    <r>
      <rPr>
        <sz val="11"/>
        <color rgb="FF000000"/>
        <rFont val="Calibri"/>
        <family val="2"/>
      </rPr>
      <t>Áhættumatsteymi er sett saman til að leggja mat á áhættuna á (mögulegum) atburði sem gæti verið lýðheilsuvá.</t>
    </r>
  </si>
  <si>
    <r>
      <rPr>
        <sz val="11"/>
        <color theme="1" tint="0.34998626667073579"/>
        <rFont val="Calibri"/>
        <family val="2"/>
      </rPr>
      <t>C.1</t>
    </r>
  </si>
  <si>
    <r>
      <rPr>
        <sz val="11"/>
        <color rgb="FF000000"/>
        <rFont val="Calibri"/>
        <family val="2"/>
      </rPr>
      <t>2.2</t>
    </r>
  </si>
  <si>
    <r>
      <rPr>
        <sz val="11"/>
        <color rgb="FF000000"/>
        <rFont val="Calibri"/>
        <family val="2"/>
      </rPr>
      <t>Áhættumatsteymið er með frekari sérfræðiþekkingu (t.d. eiturefnafræði, dýraheilbrigði, mataröryggi o.s.frv.).</t>
    </r>
  </si>
  <si>
    <r>
      <rPr>
        <sz val="11"/>
        <color theme="1" tint="0.34998626667073579"/>
        <rFont val="Calibri"/>
        <family val="2"/>
      </rPr>
      <t>C.1</t>
    </r>
  </si>
  <si>
    <r>
      <rPr>
        <sz val="11"/>
        <color rgb="FF000000"/>
        <rFont val="Calibri"/>
        <family val="2"/>
      </rPr>
      <t>2.3</t>
    </r>
  </si>
  <si>
    <r>
      <rPr>
        <sz val="11"/>
        <color rgb="FF000000"/>
        <rFont val="Calibri"/>
        <family val="2"/>
      </rPr>
      <t>Byggt á eigindum sjúkdómsins, ákveður áhættumatsteymið hversu oft þarf að uppfæra áhættumatið.</t>
    </r>
  </si>
  <si>
    <r>
      <rPr>
        <sz val="11"/>
        <color theme="1" tint="0.34998626667073579"/>
        <rFont val="Calibri"/>
        <family val="2"/>
      </rPr>
      <t>C.1</t>
    </r>
  </si>
  <si>
    <r>
      <rPr>
        <sz val="11"/>
        <color rgb="FF000000"/>
        <rFont val="Calibri"/>
        <family val="2"/>
      </rPr>
      <t>2.4</t>
    </r>
  </si>
  <si>
    <r>
      <rPr>
        <sz val="11"/>
        <color rgb="FF000000"/>
        <rFont val="Calibri"/>
        <family val="2"/>
      </rPr>
      <t>Áhættustiginu sem atburðinum er úthlutað er byggt á grunaðri (eða þekktri) áhættu.</t>
    </r>
  </si>
  <si>
    <r>
      <rPr>
        <sz val="11"/>
        <color theme="1" tint="0.34998626667073579"/>
        <rFont val="Calibri"/>
        <family val="2"/>
      </rPr>
      <t>C.1</t>
    </r>
  </si>
  <si>
    <r>
      <rPr>
        <sz val="11"/>
        <color rgb="FF000000"/>
        <rFont val="Calibri"/>
        <family val="2"/>
      </rPr>
      <t>2.5</t>
    </r>
  </si>
  <si>
    <r>
      <rPr>
        <sz val="11"/>
        <color rgb="FF000000"/>
        <rFont val="Calibri"/>
        <family val="2"/>
      </rPr>
      <t>Áhættustiginu sem atburðinum er úthlutað er byggt á mögulegum váhrifum frá hættunni.</t>
    </r>
  </si>
  <si>
    <r>
      <rPr>
        <sz val="11"/>
        <color theme="1" tint="0.34998626667073579"/>
        <rFont val="Calibri"/>
        <family val="2"/>
      </rPr>
      <t>C.1</t>
    </r>
  </si>
  <si>
    <r>
      <rPr>
        <sz val="11"/>
        <color rgb="FF000000"/>
        <rFont val="Calibri"/>
        <family val="2"/>
      </rPr>
      <t>2.6</t>
    </r>
  </si>
  <si>
    <r>
      <rPr>
        <sz val="11"/>
        <color rgb="FF000000"/>
        <rFont val="Calibri"/>
        <family val="2"/>
      </rPr>
      <t>Áhættustiginu sem atburðinum er úthlutað er byggt á samhenginu sem atburðurinn gerist í.</t>
    </r>
  </si>
  <si>
    <r>
      <rPr>
        <sz val="11"/>
        <color theme="1" tint="0.34998626667073579"/>
        <rFont val="Calibri"/>
        <family val="2"/>
      </rPr>
      <t>C.1</t>
    </r>
  </si>
  <si>
    <r>
      <rPr>
        <sz val="11"/>
        <color rgb="FF000000"/>
        <rFont val="Calibri"/>
        <family val="2"/>
      </rPr>
      <t>2.7</t>
    </r>
  </si>
  <si>
    <r>
      <rPr>
        <sz val="11"/>
        <color rgb="FF000000"/>
        <rFont val="Calibri"/>
        <family val="2"/>
      </rPr>
      <t>Áhættustigið sem úthlutað er er byggt á eigindum (svo sem fjölda tilfella/dauðsfalla, hlutfalli alvarlegra sjúkdóma hjá íbúðafjöldanum, klínískir hópar sem verða fyrir mestum áhrifum, o.s.frv.).</t>
    </r>
  </si>
  <si>
    <r>
      <rPr>
        <sz val="11"/>
        <color theme="1" tint="0.34998626667073579"/>
        <rFont val="Calibri"/>
        <family val="2"/>
      </rPr>
      <t>C.1</t>
    </r>
  </si>
  <si>
    <r>
      <rPr>
        <sz val="11"/>
        <color rgb="FF000000"/>
        <rFont val="Calibri"/>
        <family val="2"/>
      </rPr>
      <t>2.8</t>
    </r>
  </si>
  <si>
    <r>
      <rPr>
        <sz val="11"/>
        <color rgb="FF000000"/>
        <rFont val="Calibri"/>
        <family val="2"/>
      </rPr>
      <t>Úthlutað áhættustig er byggt á þjónustugetu (t.d. fjölda sjúklinga á heilsugæslu, innlagnir á spítala og meðferð sérfræðinga á gjörgæslu).</t>
    </r>
  </si>
  <si>
    <r>
      <rPr>
        <sz val="11"/>
        <color theme="1" tint="0.34998626667073579"/>
        <rFont val="Calibri"/>
        <family val="2"/>
      </rPr>
      <t>C.1</t>
    </r>
  </si>
  <si>
    <r>
      <rPr>
        <sz val="11"/>
        <color rgb="FF000000"/>
        <rFont val="Calibri"/>
        <family val="2"/>
      </rPr>
      <t>Áhættumat er notað til að styðja við viðbúnaðaráætlanagerð og viðbragðsstarfssemi.</t>
    </r>
  </si>
  <si>
    <r>
      <rPr>
        <sz val="11"/>
        <color theme="1" tint="0.34998626667073579"/>
        <rFont val="Calibri"/>
        <family val="2"/>
      </rPr>
      <t>C.1</t>
    </r>
  </si>
  <si>
    <r>
      <rPr>
        <sz val="11"/>
        <color rgb="FF000000"/>
        <rFont val="Calibri"/>
        <family val="2"/>
      </rPr>
      <t>3.1</t>
    </r>
  </si>
  <si>
    <r>
      <rPr>
        <sz val="11"/>
        <color rgb="FF000000"/>
        <rFont val="Calibri"/>
        <family val="2"/>
      </rPr>
      <t>Skýrt skilgreindar spurningar eru notaðar sem hluti af áhættumati til að hjálpa til við að bera kennsl á forgangsaðgerðir.</t>
    </r>
  </si>
  <si>
    <r>
      <rPr>
        <sz val="11"/>
        <color theme="1" tint="0.34998626667073579"/>
        <rFont val="Calibri"/>
        <family val="2"/>
      </rPr>
      <t>C.1</t>
    </r>
  </si>
  <si>
    <r>
      <rPr>
        <sz val="11"/>
        <color rgb="FF000000"/>
        <rFont val="Calibri"/>
        <family val="2"/>
      </rPr>
      <t>3.2</t>
    </r>
  </si>
  <si>
    <r>
      <rPr>
        <sz val="11"/>
        <color rgb="FF000000"/>
        <rFont val="Calibri"/>
        <family val="2"/>
      </rPr>
      <t>Áhættumat er notað til að bera kennsl á áhættusvæði.</t>
    </r>
  </si>
  <si>
    <r>
      <rPr>
        <sz val="11"/>
        <color theme="1" tint="0.34998626667073579"/>
        <rFont val="Calibri"/>
        <family val="2"/>
      </rPr>
      <t>C.1</t>
    </r>
  </si>
  <si>
    <r>
      <rPr>
        <sz val="11"/>
        <color rgb="FF000000"/>
        <rFont val="Calibri"/>
        <family val="2"/>
      </rPr>
      <t>3.3</t>
    </r>
  </si>
  <si>
    <r>
      <rPr>
        <sz val="11"/>
        <color rgb="FF000000"/>
        <rFont val="Calibri"/>
        <family val="2"/>
      </rPr>
      <t>Áhættumat er notað til að bera kennsl á áhættuhópa.</t>
    </r>
  </si>
  <si>
    <r>
      <rPr>
        <sz val="11"/>
        <color theme="1" tint="0.34998626667073579"/>
        <rFont val="Calibri"/>
        <family val="2"/>
      </rPr>
      <t>C.1</t>
    </r>
  </si>
  <si>
    <r>
      <rPr>
        <sz val="11"/>
        <color rgb="FF000000"/>
        <rFont val="Calibri"/>
        <family val="2"/>
      </rPr>
      <t>3.4</t>
    </r>
  </si>
  <si>
    <r>
      <rPr>
        <sz val="11"/>
        <color rgb="FF000000"/>
        <rFont val="Calibri"/>
        <family val="2"/>
      </rPr>
      <t>Áhættumat eru notuð til að bera kennsl á og fá rekstrarsamstarfsaðila til þátttöku.</t>
    </r>
  </si>
  <si>
    <r>
      <rPr>
        <sz val="11"/>
        <color theme="1" tint="0.34998626667073579"/>
        <rFont val="Calibri"/>
        <family val="2"/>
      </rPr>
      <t>C.1</t>
    </r>
  </si>
  <si>
    <r>
      <rPr>
        <sz val="11"/>
        <color rgb="FF000000"/>
        <rFont val="Calibri"/>
        <family val="2"/>
      </rPr>
      <t>3.5</t>
    </r>
  </si>
  <si>
    <r>
      <rPr>
        <sz val="11"/>
        <color rgb="FF000000"/>
        <rFont val="Calibri"/>
        <family val="2"/>
      </rPr>
      <t>Áhættumat er notað til að bera kennsl á og fá lykil stefnumótandi aðila til þátttöku.</t>
    </r>
  </si>
  <si>
    <r>
      <rPr>
        <sz val="11"/>
        <color theme="1" tint="0.34998626667073579"/>
        <rFont val="Calibri"/>
        <family val="2"/>
      </rPr>
      <t>C.1</t>
    </r>
  </si>
  <si>
    <r>
      <rPr>
        <sz val="11"/>
        <color rgb="FF000000"/>
        <rFont val="Calibri"/>
        <family val="2"/>
      </rPr>
      <t>3.6</t>
    </r>
  </si>
  <si>
    <r>
      <rPr>
        <sz val="11"/>
        <color rgb="FF000000"/>
        <rFont val="Calibri"/>
        <family val="2"/>
      </rPr>
      <t>Áhættulýsing innlimar upplýsingar frá megindlegum líkönum, ef þau eru tiltæk og aðgengileg.</t>
    </r>
  </si>
  <si>
    <r>
      <rPr>
        <sz val="11"/>
        <color theme="1" tint="0.34998626667073579"/>
        <rFont val="Calibri"/>
        <family val="2"/>
      </rPr>
      <t>C.1</t>
    </r>
  </si>
  <si>
    <r>
      <rPr>
        <sz val="11"/>
        <color rgb="FF000000"/>
        <rFont val="Calibri"/>
        <family val="2"/>
      </rPr>
      <t>3.7</t>
    </r>
  </si>
  <si>
    <r>
      <rPr>
        <sz val="11"/>
        <color rgb="FF000000"/>
        <rFont val="Calibri"/>
        <family val="2"/>
      </rPr>
      <t>Áhættulýsing innlimar sérfræðiálit.</t>
    </r>
  </si>
  <si>
    <r>
      <rPr>
        <sz val="11"/>
        <color theme="1" tint="0.34998626667073579"/>
        <rFont val="Calibri"/>
        <family val="2"/>
      </rPr>
      <t>C.1</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</si>
  <si>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</si>
  <si>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</si>
  <si>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</si>
  <si>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</si>
  <si>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</si>
  <si>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</si>
  <si>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</si>
  <si>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</si>
  <si>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</si>
  <si>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</si>
  <si>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Stjórnun viðbragðs við atburði</t>
    </r>
  </si>
  <si>
    <r>
      <rPr>
        <b/>
        <sz val="16"/>
        <color rgb="FFFFFFFF"/>
        <rFont val="Calibri"/>
        <family val="2"/>
      </rPr>
      <t>Mæling á frammistöðu</t>
    </r>
  </si>
  <si>
    <r>
      <rPr>
        <b/>
        <sz val="11"/>
        <color rgb="FFFFFFFF"/>
        <rFont val="Calibri"/>
        <family val="2"/>
      </rPr>
      <t>WHO</t>
    </r>
  </si>
  <si>
    <r>
      <rPr>
        <b/>
        <sz val="11"/>
        <color rgb="FFFFFFFF"/>
        <rFont val="Calibri"/>
        <family val="2"/>
      </rPr>
      <t>JEE</t>
    </r>
  </si>
  <si>
    <r>
      <rPr>
        <b/>
        <sz val="14"/>
        <rFont val="Calibri"/>
        <family val="2"/>
      </rPr>
      <t>Einkunn</t>
    </r>
  </si>
  <si>
    <r>
      <rPr>
        <b/>
        <sz val="16"/>
        <color rgb="FFFFFFFF"/>
        <rFont val="Calibri"/>
        <family val="2"/>
      </rPr>
      <t>Heimildir</t>
    </r>
  </si>
  <si>
    <r>
      <rPr>
        <b/>
        <sz val="12"/>
        <rFont val="Calibri"/>
        <family val="2"/>
      </rPr>
      <t>ÁEV/EV</t>
    </r>
  </si>
  <si>
    <r>
      <rPr>
        <b/>
        <sz val="11"/>
        <color rgb="FF000000"/>
        <rFont val="Calibri"/>
        <family val="2"/>
      </rPr>
      <t>Athugasemdir</t>
    </r>
  </si>
  <si>
    <r>
      <rPr>
        <sz val="11"/>
        <color rgb="FF000000"/>
        <rFont val="Calibri"/>
        <family val="2"/>
      </rPr>
      <t>Sértækir starfshættir eru til staðar fyrir virkjun og óvirkjun viðbragðsins við heilbrigðisvá.</t>
    </r>
  </si>
  <si>
    <r>
      <rPr>
        <sz val="11"/>
        <color theme="1" tint="0.34998626667073579"/>
        <rFont val="Calibri"/>
        <family val="2"/>
      </rPr>
      <t>G.3</t>
    </r>
  </si>
  <si>
    <r>
      <rPr>
        <sz val="11"/>
        <color rgb="FF000000"/>
        <rFont val="Calibri"/>
        <family val="2"/>
      </rPr>
      <t>1.1</t>
    </r>
  </si>
  <si>
    <r>
      <rPr>
        <sz val="11"/>
        <color rgb="FF000000"/>
        <rFont val="Calibri"/>
        <family val="2"/>
      </rPr>
      <t>Viðbragðsákvarðanir taka til greina eftirfarandi grundvallarreglur: varúðarráðstafanir, hlutfallsleika og sveigjanleika.</t>
    </r>
  </si>
  <si>
    <r>
      <rPr>
        <sz val="11"/>
        <color theme="1" tint="0.34998626667073579"/>
        <rFont val="Calibri"/>
        <family val="2"/>
      </rPr>
      <t>G.3</t>
    </r>
  </si>
  <si>
    <r>
      <rPr>
        <sz val="11"/>
        <color rgb="FF000000"/>
        <rFont val="Calibri"/>
        <family val="2"/>
      </rPr>
      <t>Smitforvarna- og stjórnunarstaðlar eru til staðar og virka á lands- og sjúkrahúsvísu.</t>
    </r>
  </si>
  <si>
    <r>
      <rPr>
        <sz val="11"/>
        <color theme="1" tint="0.34998626667073579"/>
        <rFont val="Calibri"/>
        <family val="2"/>
      </rPr>
      <t>C.4</t>
    </r>
  </si>
  <si>
    <r>
      <rPr>
        <sz val="11"/>
        <color theme="1" tint="0.34998626667073579"/>
        <rFont val="Calibri"/>
        <family val="2"/>
      </rPr>
      <t>P.3.3</t>
    </r>
  </si>
  <si>
    <r>
      <rPr>
        <sz val="11"/>
        <color rgb="FF000000"/>
        <rFont val="Calibri"/>
        <family val="2"/>
      </rPr>
      <t>2.1</t>
    </r>
  </si>
  <si>
    <r>
      <rPr>
        <sz val="11"/>
        <color rgb="FF000000"/>
        <rFont val="Calibri"/>
        <family val="2"/>
      </rPr>
      <t>Öryggisráðstafanir fyrir meðhöndlun smitbakteríuefna eru til staðar og þekktar af heilbrigðisstarfsmönnum.</t>
    </r>
  </si>
  <si>
    <r>
      <rPr>
        <sz val="11"/>
        <color theme="1" tint="0.34998626667073579"/>
        <rFont val="Calibri"/>
        <family val="2"/>
      </rPr>
      <t>C.4</t>
    </r>
  </si>
  <si>
    <r>
      <rPr>
        <sz val="11"/>
        <color rgb="FF000000"/>
        <rFont val="Calibri"/>
        <family val="2"/>
      </rPr>
      <t>Rannsóknarstofuþjónusta er tiltæk til að rannsaka heilbrigðisvár í forgangi.</t>
    </r>
  </si>
  <si>
    <r>
      <rPr>
        <sz val="11"/>
        <color theme="1" tint="0.34998626667073579"/>
        <rFont val="Calibri"/>
        <family val="2"/>
      </rPr>
      <t>C.3</t>
    </r>
  </si>
  <si>
    <r>
      <rPr>
        <sz val="11"/>
        <color theme="1" tint="0.34998626667073579"/>
        <rFont val="Calibri"/>
        <family val="2"/>
      </rPr>
      <t>D.1.1</t>
    </r>
  </si>
  <si>
    <r>
      <rPr>
        <sz val="11"/>
        <color rgb="FF000000"/>
        <rFont val="Calibri"/>
        <family val="2"/>
      </rPr>
      <t>3.1</t>
    </r>
  </si>
  <si>
    <r>
      <rPr>
        <sz val="11"/>
        <color rgb="FF000000"/>
        <rFont val="Calibri"/>
        <family val="2"/>
      </rPr>
      <t>Verklög fyrir lífvernd á rannsóknarstofum og lífvarnir á rannsóknarstofum (lífáhættustjórnun) eru til staðar og innleidd.</t>
    </r>
  </si>
  <si>
    <r>
      <rPr>
        <sz val="11"/>
        <color theme="1" tint="0.34998626667073579"/>
        <rFont val="Calibri"/>
        <family val="2"/>
      </rPr>
      <t>C.4</t>
    </r>
  </si>
  <si>
    <r>
      <rPr>
        <sz val="11"/>
        <color rgb="FF000000"/>
        <rFont val="Calibri"/>
        <family val="2"/>
      </rPr>
      <t>Neyðarstjórnáætlun er til staðar með stjórnstöð almannavarna, verkferli og áætlanir, og getuna til að virkja neyðarverkferli.</t>
    </r>
  </si>
  <si>
    <r>
      <rPr>
        <sz val="11"/>
        <color theme="1" tint="0.34998626667073579"/>
        <rFont val="Calibri"/>
        <family val="2"/>
      </rPr>
      <t>G.3</t>
    </r>
  </si>
  <si>
    <r>
      <rPr>
        <sz val="11"/>
        <color theme="1" tint="0.34998626667073579"/>
        <rFont val="Calibri"/>
        <family val="2"/>
      </rPr>
      <t>R.2.1 R.2.2 R.2.3</t>
    </r>
  </si>
  <si>
    <r>
      <rPr>
        <sz val="11"/>
        <color rgb="FF000000"/>
        <rFont val="Calibri"/>
        <family val="2"/>
      </rPr>
      <t>Prófað stjórnunar og eftirlitsskipulag með skýr hlutverk og ábyrgðir er til staðar.</t>
    </r>
  </si>
  <si>
    <r>
      <rPr>
        <sz val="11"/>
        <color theme="1" tint="0.34998626667073579"/>
        <rFont val="Calibri"/>
        <family val="2"/>
      </rPr>
      <t>G.3</t>
    </r>
  </si>
  <si>
    <r>
      <rPr>
        <sz val="11"/>
        <color rgb="FF000000"/>
        <rFont val="Calibri"/>
        <family val="2"/>
      </rPr>
      <t>5.1</t>
    </r>
  </si>
  <si>
    <r>
      <rPr>
        <sz val="11"/>
        <color rgb="FF000000"/>
        <rFont val="Calibri"/>
        <family val="2"/>
      </rPr>
      <t>Samræming, stjórnun og eftirlit er byggt á fyrirliggjandi innviðum.</t>
    </r>
  </si>
  <si>
    <r>
      <rPr>
        <sz val="11"/>
        <color theme="1" tint="0.34998626667073579"/>
        <rFont val="Calibri"/>
        <family val="2"/>
      </rPr>
      <t>G.3</t>
    </r>
  </si>
  <si>
    <r>
      <rPr>
        <sz val="11"/>
        <color rgb="FF000000"/>
        <rFont val="Calibri"/>
        <family val="2"/>
      </rPr>
      <t>5.2</t>
    </r>
  </si>
  <si>
    <r>
      <rPr>
        <sz val="11"/>
        <color rgb="FF000000"/>
        <rFont val="Calibri"/>
        <family val="2"/>
      </rPr>
      <t>Samræming, stjórnun og eftirlit er sífellt verið að styrkja.</t>
    </r>
  </si>
  <si>
    <r>
      <rPr>
        <sz val="11"/>
        <color theme="1" tint="0.34998626667073579"/>
        <rFont val="Calibri"/>
        <family val="2"/>
      </rPr>
      <t>G.3</t>
    </r>
  </si>
  <si>
    <r>
      <rPr>
        <sz val="11"/>
        <color rgb="FF000000"/>
        <rFont val="Calibri"/>
        <family val="2"/>
      </rPr>
      <t>5.3</t>
    </r>
  </si>
  <si>
    <r>
      <rPr>
        <sz val="11"/>
        <color rgb="FF000000"/>
        <rFont val="Calibri"/>
        <family val="2"/>
      </rPr>
      <t>Verkferli til að samræma alla viðkomandi aðila í heilbrigðiskerfinu eru til staðar t.d. lýðheilsa, læknisfræðileg og geðheilbrigðis-/hegðunarheilbrigðisþjónusta.</t>
    </r>
  </si>
  <si>
    <r>
      <rPr>
        <sz val="11"/>
        <color theme="1" tint="0.34998626667073579"/>
        <rFont val="Calibri"/>
        <family val="2"/>
      </rPr>
      <t>G.3</t>
    </r>
  </si>
  <si>
    <r>
      <rPr>
        <sz val="11"/>
        <color theme="1" tint="0.34998626667073579"/>
        <rFont val="Calibri"/>
        <family val="2"/>
      </rPr>
      <t>R.5.2</t>
    </r>
  </si>
  <si>
    <r>
      <rPr>
        <sz val="11"/>
        <color rgb="FF000000"/>
        <rFont val="Calibri"/>
        <family val="2"/>
      </rPr>
      <t>5.4</t>
    </r>
  </si>
  <si>
    <r>
      <rPr>
        <sz val="11"/>
        <color rgb="FF000000"/>
        <rFont val="Calibri"/>
        <family val="2"/>
      </rPr>
      <t>Samræming felur í sér umönnun miðað við hóp og útkall mannafla.</t>
    </r>
  </si>
  <si>
    <r>
      <rPr>
        <sz val="11"/>
        <color theme="1" tint="0.34998626667073579"/>
        <rFont val="Calibri"/>
        <family val="2"/>
      </rPr>
      <t>G.3</t>
    </r>
  </si>
  <si>
    <r>
      <rPr>
        <sz val="11"/>
        <color rgb="FF000000"/>
        <rFont val="Calibri"/>
        <family val="2"/>
      </rPr>
      <t>5.5</t>
    </r>
  </si>
  <si>
    <r>
      <rPr>
        <sz val="11"/>
        <color rgb="FF000000"/>
        <rFont val="Calibri"/>
        <family val="2"/>
      </rPr>
      <t>Samræming felur í sér virkjun á stuðningi, netkerfum, ráðgjafahópum, samstarfsaðila netkerfum og samskiptum.</t>
    </r>
  </si>
  <si>
    <r>
      <rPr>
        <sz val="11"/>
        <color theme="1" tint="0.34998626667073579"/>
        <rFont val="Calibri"/>
        <family val="2"/>
      </rPr>
      <t>G.3</t>
    </r>
  </si>
  <si>
    <r>
      <rPr>
        <sz val="11"/>
        <color theme="1" tint="0.34998626667073579"/>
        <rFont val="Calibri"/>
        <family val="2"/>
      </rPr>
      <t>R.5.2</t>
    </r>
  </si>
  <si>
    <r>
      <rPr>
        <sz val="11"/>
        <color rgb="FF000000"/>
        <rFont val="Calibri"/>
        <family val="2"/>
      </rPr>
      <t>5.6</t>
    </r>
  </si>
  <si>
    <r>
      <rPr>
        <sz val="11"/>
        <color rgb="FF000000"/>
        <rFont val="Calibri"/>
        <family val="2"/>
      </rPr>
      <t>Lýðheilsukerfi er stutt af hættustjórnunarteymum á öllum stigum.</t>
    </r>
  </si>
  <si>
    <r>
      <rPr>
        <sz val="11"/>
        <color theme="1" tint="0.34998626667073579"/>
        <rFont val="Calibri"/>
        <family val="2"/>
      </rPr>
      <t>G.3</t>
    </r>
  </si>
  <si>
    <r>
      <rPr>
        <sz val="11"/>
        <color rgb="FF000000"/>
        <rFont val="Calibri"/>
        <family val="2"/>
      </rPr>
      <t>5.7</t>
    </r>
  </si>
  <si>
    <r>
      <rPr>
        <sz val="11"/>
        <color rgb="FF000000"/>
        <rFont val="Calibri"/>
        <family val="2"/>
      </rPr>
      <t>Tillit er tekið til væntra hegðunarviðbragða (t.d. hversu miklar áhyggjur íbúar hafa) við ákvörðunartökuferlið.</t>
    </r>
  </si>
  <si>
    <r>
      <rPr>
        <sz val="11"/>
        <color theme="1" tint="0.34998626667073579"/>
        <rFont val="Calibri"/>
        <family val="2"/>
      </rPr>
      <t>G.3</t>
    </r>
  </si>
  <si>
    <r>
      <rPr>
        <sz val="11"/>
        <color theme="1" tint="0.34998626667073579"/>
        <rFont val="Calibri"/>
        <family val="2"/>
      </rPr>
      <t>R.5.5</t>
    </r>
  </si>
  <si>
    <r>
      <rPr>
        <sz val="11"/>
        <color rgb="FF000000"/>
        <rFont val="Calibri"/>
        <family val="2"/>
      </rPr>
      <t>Búið er að koma á verkferlum fyrir samræmingu fjölgeira starfsemi á milli ráðuneyta og geira.</t>
    </r>
  </si>
  <si>
    <r>
      <rPr>
        <sz val="11"/>
        <color theme="1" tint="0.34998626667073579"/>
        <rFont val="Calibri"/>
        <family val="2"/>
      </rPr>
      <t>G.3</t>
    </r>
  </si>
  <si>
    <r>
      <rPr>
        <sz val="11"/>
        <color rgb="FF000000"/>
        <rFont val="Calibri"/>
        <family val="2"/>
      </rPr>
      <t xml:space="preserve">Búið er að koma á fjölfaglegu og fjölgeira hraðviðbragði og það er tiltækt allan sólarhringinn, alla daga. </t>
    </r>
  </si>
  <si>
    <r>
      <rPr>
        <sz val="11"/>
        <color theme="1" tint="0.34998626667073579"/>
        <rFont val="Calibri"/>
        <family val="2"/>
      </rPr>
      <t>G.3</t>
    </r>
  </si>
  <si>
    <r>
      <rPr>
        <sz val="11"/>
        <color rgb="FF000000"/>
        <rFont val="Calibri"/>
        <family val="2"/>
      </rPr>
      <t>7.1</t>
    </r>
  </si>
  <si>
    <r>
      <rPr>
        <sz val="11"/>
        <color rgb="FF000000"/>
        <rFont val="Calibri"/>
        <family val="2"/>
      </rPr>
      <t>Verkferlar fyrir læknisfræðilegar gagnaaðgerðir, þ.m.t. innleiðing og dreifing er til staðar.</t>
    </r>
  </si>
  <si>
    <r>
      <rPr>
        <sz val="11"/>
        <color theme="1" tint="0.34998626667073579"/>
        <rFont val="Calibri"/>
        <family val="2"/>
      </rPr>
      <t>R.3</t>
    </r>
  </si>
  <si>
    <r>
      <rPr>
        <sz val="11"/>
        <color rgb="FF000000"/>
        <rFont val="Calibri"/>
        <family val="2"/>
      </rPr>
      <t>7.2</t>
    </r>
  </si>
  <si>
    <r>
      <rPr>
        <sz val="11"/>
        <color rgb="FF000000"/>
        <rFont val="Calibri"/>
        <family val="2"/>
      </rPr>
      <t>Verkferlar eru til staðar fyrir sendingu og móttöku læknisfræðilegra gagnaaðgerða á meðan á lýðheilsuneyðarástandi stendur.</t>
    </r>
  </si>
  <si>
    <r>
      <rPr>
        <sz val="11"/>
        <color theme="1" tint="0.34998626667073579"/>
        <rFont val="Calibri"/>
        <family val="2"/>
      </rPr>
      <t>R.3</t>
    </r>
  </si>
  <si>
    <r>
      <rPr>
        <sz val="11"/>
        <color theme="1" tint="0.34998626667073579"/>
        <rFont val="Calibri"/>
        <family val="2"/>
      </rPr>
      <t>R.4.1</t>
    </r>
  </si>
  <si>
    <r>
      <rPr>
        <sz val="11"/>
        <color rgb="FF000000"/>
        <rFont val="Calibri"/>
        <family val="2"/>
      </rPr>
      <t>7.3</t>
    </r>
  </si>
  <si>
    <r>
      <rPr>
        <sz val="11"/>
        <color rgb="FF000000"/>
        <rFont val="Calibri"/>
        <family val="2"/>
      </rPr>
      <t>Búið er að koma á verkferlum fyrir matarborið smit og matarmengun og þau eru starfhæf.</t>
    </r>
  </si>
  <si>
    <r>
      <rPr>
        <sz val="10"/>
        <color theme="1" tint="0.34998626667073579"/>
        <rFont val="Verdana"/>
        <family val="2"/>
      </rPr>
      <t>G.2</t>
    </r>
  </si>
  <si>
    <r>
      <rPr>
        <sz val="11"/>
        <color theme="1" tint="0.34998626667073579"/>
        <rFont val="Calibri"/>
        <family val="2"/>
      </rPr>
      <t>P.5.1</t>
    </r>
  </si>
  <si>
    <r>
      <rPr>
        <sz val="11"/>
        <color rgb="FF000000"/>
        <rFont val="Calibri"/>
        <family val="2"/>
      </rPr>
      <t>7.4</t>
    </r>
  </si>
  <si>
    <r>
      <rPr>
        <sz val="11"/>
        <color rgb="FF000000"/>
        <rFont val="Calibri"/>
        <family val="2"/>
      </rPr>
      <t>Búið er að koma á verkferlum fyrir sjúkdóma sem berast á milli manna og dýra og sjúkdóma sem mögulega berast á milli manna og dýra og þau eru starfhæf.</t>
    </r>
  </si>
  <si>
    <r>
      <rPr>
        <sz val="10"/>
        <color theme="1" tint="0.34998626667073579"/>
        <rFont val="Verdana"/>
        <family val="2"/>
      </rPr>
      <t>G.2</t>
    </r>
  </si>
  <si>
    <r>
      <rPr>
        <sz val="11"/>
        <color theme="1" tint="0.34998626667073579"/>
        <rFont val="Calibri"/>
        <family val="2"/>
      </rPr>
      <t>P.4.3</t>
    </r>
  </si>
  <si>
    <r>
      <rPr>
        <sz val="11"/>
        <color rgb="FF000000"/>
        <rFont val="Calibri"/>
        <family val="2"/>
      </rPr>
      <t>7.5</t>
    </r>
  </si>
  <si>
    <r>
      <rPr>
        <sz val="11"/>
        <color rgb="FF000000"/>
        <rFont val="Calibri"/>
        <family val="2"/>
      </rPr>
      <t>Á svæðum sem eru móttækileg fyrir arbóveirusmiti, er búið að þróa stöðluð verkferli fyrir rannsóknir á vettvangi og hraðar smitferjuvarnir.</t>
    </r>
  </si>
  <si>
    <r>
      <rPr>
        <sz val="10"/>
        <color theme="1" tint="0.34998626667073579"/>
        <rFont val="Verdana"/>
        <family val="2"/>
      </rPr>
      <t>G.2</t>
    </r>
  </si>
  <si>
    <r>
      <rPr>
        <sz val="11"/>
        <color rgb="FF000000"/>
        <rFont val="Calibri"/>
        <family val="2"/>
      </rPr>
      <t>7.6</t>
    </r>
  </si>
  <si>
    <r>
      <rPr>
        <sz val="11"/>
        <color rgb="FF000000"/>
        <rFont val="Calibri"/>
        <family val="2"/>
      </rPr>
      <t>Lýðheilsa, læknisfræðileg og geðheilbrigðis-/hegðunarheilbrigðiskerfi sem styðja við endurreisn eru til staðar.</t>
    </r>
  </si>
  <si>
    <r>
      <rPr>
        <sz val="10"/>
        <color theme="1" tint="0.34998626667073579"/>
        <rFont val="Verdana"/>
        <family val="2"/>
      </rPr>
      <t>G.2</t>
    </r>
  </si>
  <si>
    <r>
      <rPr>
        <sz val="11"/>
        <color rgb="FF000000"/>
        <rFont val="Calibri"/>
        <family val="2"/>
      </rPr>
      <t>7.7</t>
    </r>
  </si>
  <si>
    <r>
      <rPr>
        <sz val="11"/>
        <color rgb="FF000000"/>
        <rFont val="Calibri"/>
        <family val="2"/>
      </rPr>
      <t>Fyrir svarendur sem aðstoða við lýðheilsuvá erlendis, er til staðar samskiptareglur fyrir læknisfræðilegan brottflutning.</t>
    </r>
  </si>
  <si>
    <r>
      <rPr>
        <sz val="10"/>
        <color theme="1" tint="0.34998626667073579"/>
        <rFont val="Verdana"/>
        <family val="2"/>
      </rPr>
      <t>G.2</t>
    </r>
  </si>
  <si>
    <r>
      <rPr>
        <sz val="11"/>
        <color theme="1" tint="0.34998626667073579"/>
        <rFont val="Calibri"/>
        <family val="2"/>
      </rPr>
      <t>R.4.2</t>
    </r>
  </si>
  <si>
    <r>
      <rPr>
        <sz val="11"/>
        <color rgb="FF000000"/>
        <rFont val="Calibri"/>
        <family val="2"/>
      </rPr>
      <t>Árangur viðbragðsaðgerða er oft endurmetin byggt á söfnuðum eftirlitsgögnum.</t>
    </r>
  </si>
  <si>
    <r>
      <rPr>
        <sz val="11"/>
        <color rgb="FF000000"/>
        <rFont val="Calibri"/>
        <family val="2"/>
      </rPr>
      <t>8.1</t>
    </r>
  </si>
  <si>
    <r>
      <rPr>
        <sz val="11"/>
        <color rgb="FF000000"/>
        <rFont val="Calibri"/>
        <family val="2"/>
      </rPr>
      <t>Viðbragðsaðgerðir eru í sífellu aðlagaðar að nýjum aðstæðum.</t>
    </r>
  </si>
  <si>
    <r>
      <rPr>
        <sz val="11"/>
        <color rgb="FF000000"/>
        <rFont val="Calibri"/>
        <family val="2"/>
      </rPr>
      <t>8.2</t>
    </r>
  </si>
  <si>
    <r>
      <rPr>
        <sz val="11"/>
        <color rgb="FF000000"/>
        <rFont val="Calibri"/>
        <family val="2"/>
      </rPr>
      <t xml:space="preserve">Heilbrigðiseftirlitskerfi eru eflt á meðan á atburði stendur. </t>
    </r>
  </si>
  <si>
    <r>
      <rPr>
        <sz val="11"/>
        <color rgb="FF000000"/>
        <rFont val="Calibri"/>
        <family val="2"/>
      </rPr>
      <t>8.3</t>
    </r>
  </si>
  <si>
    <r>
      <rPr>
        <sz val="11"/>
        <color rgb="FF000000"/>
        <rFont val="Calibri"/>
        <family val="2"/>
      </rPr>
      <t>Á meðan á atburðinum stendur eru vöktunargögn sem tengjast atburðinum oft metin.</t>
    </r>
  </si>
  <si>
    <r>
      <rPr>
        <sz val="11"/>
        <color rgb="FF000000"/>
        <rFont val="Calibri"/>
        <family val="2"/>
      </rPr>
      <t>8.4</t>
    </r>
  </si>
  <si>
    <r>
      <rPr>
        <sz val="11"/>
        <color rgb="FF000000"/>
        <rFont val="Calibri"/>
        <family val="2"/>
      </rPr>
      <t>Heilbrigðisvöktunarkerfi vakta atburðinn á meðan hann á sér stað (t.d. dreifing landfræðilega og/eða í tíma).</t>
    </r>
  </si>
  <si>
    <r>
      <rPr>
        <sz val="11"/>
        <color rgb="FF000000"/>
        <rFont val="Calibri"/>
        <family val="2"/>
      </rPr>
      <t>8,5</t>
    </r>
  </si>
  <si>
    <r>
      <rPr>
        <sz val="11"/>
        <color rgb="FF000000"/>
        <rFont val="Calibri"/>
        <family val="2"/>
      </rPr>
      <t>Heilbrigðisvöktunarkerfi vakta virkni nauðsynlegrar þjónustu.</t>
    </r>
  </si>
  <si>
    <r>
      <rPr>
        <sz val="11"/>
        <color rgb="FF000000"/>
        <rFont val="Calibri"/>
        <family val="2"/>
      </rPr>
      <t>8.6</t>
    </r>
  </si>
  <si>
    <r>
      <rPr>
        <sz val="11"/>
        <color rgb="FF000000"/>
        <rFont val="Calibri"/>
        <family val="2"/>
      </rPr>
      <t>Heilbrigðisvöktunarkerfi eru tengd við rannsóknarstofur og heilbrigðismannvirki.</t>
    </r>
  </si>
  <si>
    <r>
      <rPr>
        <sz val="11"/>
        <color rgb="FF000000"/>
        <rFont val="Calibri"/>
        <family val="2"/>
      </rPr>
      <t>Yfirgripsmikil samskiptaáætlun er þróuð til að allir hagsmunaaðilar, svo sem heilbrigðisstarfsfólk, fjölmiðlar og opinberir geirar utan heilbrigðisgeirans o.s.frv., taki þátt.</t>
    </r>
  </si>
  <si>
    <r>
      <rPr>
        <sz val="10"/>
        <color theme="1" tint="0.34998626667073579"/>
        <rFont val="Verdana"/>
        <family val="2"/>
      </rPr>
      <t>C.5</t>
    </r>
  </si>
  <si>
    <r>
      <rPr>
        <sz val="11"/>
        <color rgb="FF000000"/>
        <rFont val="Calibri"/>
        <family val="2"/>
      </rPr>
      <t>9.1</t>
    </r>
  </si>
  <si>
    <r>
      <rPr>
        <sz val="11"/>
        <color rgb="FF000000"/>
        <rFont val="Calibri"/>
        <family val="2"/>
      </rPr>
      <t>Ábyrgðarkeðjur eru skýrt skilgreindar til að tryggja skilvirk samskipti á lands- og alþjóðavísu.</t>
    </r>
  </si>
  <si>
    <r>
      <rPr>
        <sz val="10"/>
        <color theme="1" tint="0.34998626667073579"/>
        <rFont val="Verdana"/>
        <family val="2"/>
      </rPr>
      <t>C.5</t>
    </r>
  </si>
  <si>
    <r>
      <rPr>
        <sz val="11"/>
        <color theme="1" tint="0.34998626667073579"/>
        <rFont val="Calibri"/>
        <family val="2"/>
      </rPr>
      <t>D.3.1</t>
    </r>
  </si>
  <si>
    <r>
      <rPr>
        <sz val="11"/>
        <color rgb="FF000000"/>
        <rFont val="Calibri"/>
        <family val="2"/>
      </rPr>
      <t>9.2</t>
    </r>
  </si>
  <si>
    <r>
      <rPr>
        <sz val="11"/>
        <color rgb="FF000000"/>
        <rFont val="Calibri"/>
        <family val="2"/>
      </rPr>
      <t>Allir viðeigandi hagsmunaaðilar eru þátttakendur og vel upplýstir fyrirfram, á meðan á atburðinum stendur og eftir hann.</t>
    </r>
  </si>
  <si>
    <r>
      <rPr>
        <sz val="10"/>
        <color theme="1" tint="0.34998626667073579"/>
        <rFont val="Verdana"/>
        <family val="2"/>
      </rPr>
      <t>C.5</t>
    </r>
  </si>
  <si>
    <r>
      <rPr>
        <sz val="11"/>
        <color rgb="FF000000"/>
        <rFont val="Calibri"/>
        <family val="2"/>
      </rPr>
      <t>9.3</t>
    </r>
  </si>
  <si>
    <r>
      <rPr>
        <sz val="11"/>
        <color rgb="FF000000"/>
        <rFont val="Calibri"/>
        <family val="2"/>
      </rPr>
      <t>Á meðan á atburðinum stendur er kjarnaskilaboð frá mismunandi yfirvöldum samræmd og stöðluð.</t>
    </r>
  </si>
  <si>
    <r>
      <rPr>
        <sz val="10"/>
        <color theme="1" tint="0.34998626667073579"/>
        <rFont val="Verdana"/>
        <family val="2"/>
      </rPr>
      <t>C.5</t>
    </r>
  </si>
  <si>
    <r>
      <rPr>
        <sz val="11"/>
        <color rgb="FF000000"/>
        <rFont val="Calibri"/>
        <family val="2"/>
      </rPr>
      <t>9.4</t>
    </r>
  </si>
  <si>
    <r>
      <rPr>
        <sz val="11"/>
        <color rgb="FF000000"/>
        <rFont val="Calibri"/>
        <family val="2"/>
      </rPr>
      <t>Upplýsingum um yfirstandandi atburð er komið til viðkomandi hagsmunaaðila og almennings.</t>
    </r>
  </si>
  <si>
    <r>
      <rPr>
        <sz val="10"/>
        <color theme="1" tint="0.34998626667073579"/>
        <rFont val="Verdana"/>
        <family val="2"/>
      </rPr>
      <t>C.5</t>
    </r>
  </si>
  <si>
    <r>
      <rPr>
        <sz val="11"/>
        <color rgb="FF000000"/>
        <rFont val="Calibri"/>
        <family val="2"/>
      </rPr>
      <t>9.5</t>
    </r>
  </si>
  <si>
    <r>
      <rPr>
        <sz val="11"/>
        <color rgb="FF000000"/>
        <rFont val="Calibri"/>
        <family val="2"/>
      </rPr>
      <t>Nauðsynleg samskiptanet eru einangruð, kortlögð og vöktuð.</t>
    </r>
  </si>
  <si>
    <r>
      <rPr>
        <sz val="10"/>
        <color theme="1" tint="0.34998626667073579"/>
        <rFont val="Verdana"/>
        <family val="2"/>
      </rPr>
      <t>C.5</t>
    </r>
  </si>
  <si>
    <r>
      <rPr>
        <sz val="11"/>
        <color rgb="FF000000"/>
        <rFont val="Calibri"/>
        <family val="2"/>
      </rPr>
      <t>9.6</t>
    </r>
  </si>
  <si>
    <r>
      <rPr>
        <sz val="11"/>
        <color rgb="FF000000"/>
        <rFont val="Calibri"/>
        <family val="2"/>
      </rPr>
      <t>Sérsniðið upplýsingaefni fyrir mismunandi hagsmunaaðila (t.d. einfaldaðar tilvikaskilgreiningar fyrir samfélagslega notkun) eru gerðar.</t>
    </r>
  </si>
  <si>
    <r>
      <rPr>
        <sz val="11"/>
        <color theme="1" tint="0.34998626667073579"/>
        <rFont val="Calibri"/>
        <family val="2"/>
      </rPr>
      <t>C.5</t>
    </r>
  </si>
  <si>
    <r>
      <rPr>
        <sz val="11"/>
        <color rgb="FF000000"/>
        <rFont val="Calibri"/>
        <family val="2"/>
      </rPr>
      <t>Á meðan á atburði stendur er mótsagnalausum skilaboðum dreift frá treystu yfirvaldi.</t>
    </r>
  </si>
  <si>
    <r>
      <rPr>
        <sz val="10"/>
        <color theme="1" tint="0.34998626667073579"/>
        <rFont val="Verdana"/>
        <family val="2"/>
      </rPr>
      <t>C.5</t>
    </r>
  </si>
  <si>
    <r>
      <rPr>
        <sz val="11"/>
        <color rgb="FF000000"/>
        <rFont val="Calibri"/>
        <family val="2"/>
      </rPr>
      <t>10.1</t>
    </r>
  </si>
  <si>
    <r>
      <rPr>
        <sz val="11"/>
        <color rgb="FF000000"/>
        <rFont val="Calibri"/>
        <family val="2"/>
      </rPr>
      <t>Upplýsingum sem tengjast atburðinum er dreift á milli allra viðkomandi hagsmunaaðila innan heilbrigðisgeirans.</t>
    </r>
  </si>
  <si>
    <r>
      <rPr>
        <sz val="10"/>
        <color theme="1" tint="0.34998626667073579"/>
        <rFont val="Verdana"/>
        <family val="2"/>
      </rPr>
      <t>C.5</t>
    </r>
  </si>
  <si>
    <r>
      <rPr>
        <sz val="11"/>
        <color rgb="FF000000"/>
        <rFont val="Calibri"/>
        <family val="2"/>
      </rPr>
      <t>10.2</t>
    </r>
  </si>
  <si>
    <r>
      <rPr>
        <sz val="11"/>
        <color rgb="FF000000"/>
        <rFont val="Calibri"/>
        <family val="2"/>
      </rPr>
      <t xml:space="preserve">Upplýsingum sem tengjast atburðinum er dreift á milli allra viðkomandi hagsmunaaðila innan annarra geira en heilbrigðisgeirans.
</t>
    </r>
  </si>
  <si>
    <r>
      <rPr>
        <sz val="10"/>
        <color theme="1" tint="0.34998626667073579"/>
        <rFont val="Verdana"/>
        <family val="2"/>
      </rPr>
      <t>C.5</t>
    </r>
  </si>
  <si>
    <r>
      <rPr>
        <sz val="11"/>
        <color rgb="FF000000"/>
        <rFont val="Calibri"/>
        <family val="2"/>
      </rPr>
      <t>Skilvirkt lýðheilsuviðbragð við komustað eru komið á í samræmi við IHR.</t>
    </r>
  </si>
  <si>
    <r>
      <rPr>
        <sz val="11"/>
        <color theme="1" tint="0.34998626667073579"/>
        <rFont val="Calibri"/>
        <family val="2"/>
      </rPr>
      <t>PoE.2</t>
    </r>
  </si>
  <si>
    <r>
      <rPr>
        <sz val="11"/>
        <color rgb="FF000000"/>
        <rFont val="Calibri"/>
        <family val="2"/>
      </rPr>
      <t>11.1</t>
    </r>
  </si>
  <si>
    <r>
      <rPr>
        <sz val="11"/>
        <color rgb="FF000000"/>
        <rFont val="Calibri"/>
        <family val="2"/>
      </rPr>
      <t>Tilvikastjórnunar verkferli eru innleidd fyrir IHR viðkomandi hættur.</t>
    </r>
  </si>
  <si>
    <r>
      <rPr>
        <sz val="11"/>
        <color theme="1" tint="0.34998626667073579"/>
        <rFont val="Calibri"/>
        <family val="2"/>
      </rPr>
      <t>R.2.4</t>
    </r>
  </si>
  <si>
    <r>
      <rPr>
        <sz val="11"/>
        <color rgb="FF000000"/>
        <rFont val="Calibri"/>
        <family val="2"/>
      </rPr>
      <t>11.2</t>
    </r>
  </si>
  <si>
    <r>
      <rPr>
        <sz val="11"/>
        <color rgb="FF000000"/>
        <rFont val="Calibri"/>
        <family val="2"/>
      </rPr>
      <t>IHR skuldbindingar varðandi komustaði eru uppfyllt.</t>
    </r>
  </si>
  <si>
    <r>
      <rPr>
        <sz val="11"/>
        <color theme="1" tint="0.34998626667073579"/>
        <rFont val="Calibri"/>
        <family val="2"/>
      </rPr>
      <t>PoE.1</t>
    </r>
  </si>
  <si>
    <r>
      <rPr>
        <sz val="11"/>
        <color rgb="FF000000"/>
        <rFont val="Calibri"/>
        <family val="2"/>
      </rPr>
      <t>Upplýsingum sem tengjast atburðinum er dreift til almennings, til þess að útskýra uppkomu, til að koma á trausti og lágmarka smithættu.</t>
    </r>
  </si>
  <si>
    <r>
      <rPr>
        <sz val="11"/>
        <color theme="1" tint="0.34998626667073579"/>
        <rFont val="Calibri"/>
        <family val="2"/>
      </rPr>
      <t>C.5</t>
    </r>
  </si>
  <si>
    <r>
      <rPr>
        <sz val="11"/>
        <color theme="1" tint="0.34998626667073579"/>
        <rFont val="Calibri"/>
        <family val="2"/>
      </rPr>
      <t>R.5.3</t>
    </r>
  </si>
  <si>
    <r>
      <rPr>
        <sz val="11"/>
        <color rgb="FF000000"/>
        <rFont val="Calibri"/>
        <family val="2"/>
      </rPr>
      <t>12.1</t>
    </r>
  </si>
  <si>
    <r>
      <rPr>
        <sz val="11"/>
        <color rgb="FF000000"/>
        <rFont val="Calibri"/>
        <family val="2"/>
      </rPr>
      <t>Samskipti við almenning er samræmt við aðra lands- og alþjóðlegar stofnanir.</t>
    </r>
  </si>
  <si>
    <r>
      <rPr>
        <sz val="11"/>
        <color theme="1" tint="0.34998626667073579"/>
        <rFont val="Calibri"/>
        <family val="2"/>
      </rPr>
      <t>C.5</t>
    </r>
  </si>
  <si>
    <r>
      <rPr>
        <sz val="11"/>
        <color rgb="FF000000"/>
        <rFont val="Calibri"/>
        <family val="2"/>
      </rPr>
      <t>12.2</t>
    </r>
  </si>
  <si>
    <r>
      <rPr>
        <sz val="11"/>
        <color rgb="FF000000"/>
        <rFont val="Calibri"/>
        <family val="2"/>
      </rPr>
      <t>Lykilskilaboð fyrir samskipti við almenning eru búin til.</t>
    </r>
  </si>
  <si>
    <r>
      <rPr>
        <sz val="11"/>
        <color theme="1" tint="0.34998626667073579"/>
        <rFont val="Calibri"/>
        <family val="2"/>
      </rPr>
      <t>C.5</t>
    </r>
  </si>
  <si>
    <r>
      <rPr>
        <sz val="11"/>
        <color theme="1" tint="0.34998626667073579"/>
        <rFont val="Calibri"/>
        <family val="2"/>
      </rPr>
      <t>R.5.3</t>
    </r>
  </si>
  <si>
    <r>
      <rPr>
        <sz val="11"/>
        <color rgb="FF000000"/>
        <rFont val="Calibri"/>
        <family val="2"/>
      </rPr>
      <t>12.3</t>
    </r>
  </si>
  <si>
    <r>
      <rPr>
        <sz val="11"/>
        <color rgb="FF000000"/>
        <rFont val="Calibri"/>
        <family val="2"/>
      </rPr>
      <t>Upplýsingar til almennings eru skilmerkilegar, viðeigandi og tímanlegar.</t>
    </r>
  </si>
  <si>
    <r>
      <rPr>
        <sz val="11"/>
        <color theme="1" tint="0.34998626667073579"/>
        <rFont val="Calibri"/>
        <family val="2"/>
      </rPr>
      <t>C.5</t>
    </r>
  </si>
  <si>
    <r>
      <rPr>
        <sz val="11"/>
        <color rgb="FF000000"/>
        <rFont val="Calibri"/>
        <family val="2"/>
      </rPr>
      <t>12.4</t>
    </r>
  </si>
  <si>
    <r>
      <rPr>
        <sz val="11"/>
        <color rgb="FF000000"/>
        <rFont val="Calibri"/>
        <family val="2"/>
      </rPr>
      <t xml:space="preserve">Upplýsingar til almennings eru opnar og gagnsæjar. </t>
    </r>
  </si>
  <si>
    <r>
      <rPr>
        <sz val="11"/>
        <color theme="1" tint="0.34998626667073579"/>
        <rFont val="Calibri"/>
        <family val="2"/>
      </rPr>
      <t>C.5</t>
    </r>
  </si>
  <si>
    <r>
      <rPr>
        <sz val="11"/>
        <color rgb="FF000000"/>
        <rFont val="Calibri"/>
        <family val="2"/>
      </rPr>
      <t>12.5</t>
    </r>
  </si>
  <si>
    <r>
      <rPr>
        <sz val="11"/>
        <color rgb="FF000000"/>
        <rFont val="Calibri"/>
        <family val="2"/>
      </rPr>
      <t>Upplýsingar til almennings taka tillit til hættuskynjunar almennings.</t>
    </r>
  </si>
  <si>
    <r>
      <rPr>
        <sz val="11"/>
        <color theme="1" tint="0.34998626667073579"/>
        <rFont val="Calibri"/>
        <family val="2"/>
      </rPr>
      <t>C.5</t>
    </r>
  </si>
  <si>
    <r>
      <rPr>
        <sz val="11"/>
        <color theme="1" tint="0.34998626667073579"/>
        <rFont val="Calibri"/>
        <family val="2"/>
      </rPr>
      <t>R.5.5</t>
    </r>
  </si>
  <si>
    <r>
      <rPr>
        <sz val="11"/>
        <color rgb="FF000000"/>
        <rFont val="Calibri"/>
        <family val="2"/>
      </rPr>
      <t>12.6</t>
    </r>
  </si>
  <si>
    <r>
      <rPr>
        <sz val="11"/>
        <color rgb="FF000000"/>
        <rFont val="Calibri"/>
        <family val="2"/>
      </rPr>
      <t>Samskipti við almenning taka tillit til eiginda íbúanna svo sem tungumála, félagslegra, trúarlegra, menningarlegra, stjórnmálalegra og/eða hagfræðilegra þátta.</t>
    </r>
  </si>
  <si>
    <r>
      <rPr>
        <sz val="11"/>
        <color theme="1" tint="0.34998626667073579"/>
        <rFont val="Calibri"/>
        <family val="2"/>
      </rPr>
      <t>C.5</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</si>
  <si>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</si>
  <si>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</si>
  <si>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</si>
  <si>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</si>
  <si>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</si>
  <si>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</si>
  <si>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</si>
  <si>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</si>
  <si>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</si>
  <si>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</si>
  <si>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Endurskoðun eftir atburð</t>
    </r>
  </si>
  <si>
    <r>
      <rPr>
        <b/>
        <sz val="16"/>
        <color rgb="FFFFFFFF"/>
        <rFont val="Calibri"/>
        <family val="2"/>
      </rPr>
      <t>Mæling á frammistöðu</t>
    </r>
  </si>
  <si>
    <r>
      <rPr>
        <b/>
        <sz val="11"/>
        <color rgb="FFFFFFFF"/>
        <rFont val="Calibri"/>
        <family val="2"/>
      </rPr>
      <t>WHO</t>
    </r>
  </si>
  <si>
    <r>
      <rPr>
        <b/>
        <sz val="11"/>
        <color rgb="FFFFFFFF"/>
        <rFont val="Calibri"/>
        <family val="2"/>
      </rPr>
      <t xml:space="preserve">JEE </t>
    </r>
  </si>
  <si>
    <r>
      <rPr>
        <b/>
        <sz val="14"/>
        <rFont val="Calibri"/>
        <family val="2"/>
      </rPr>
      <t>Einkunn</t>
    </r>
  </si>
  <si>
    <r>
      <rPr>
        <b/>
        <sz val="16"/>
        <color rgb="FFFFFFFF"/>
        <rFont val="Calibri"/>
        <family val="2"/>
      </rPr>
      <t>Heimildir</t>
    </r>
  </si>
  <si>
    <r>
      <rPr>
        <b/>
        <sz val="12"/>
        <rFont val="Calibri"/>
        <family val="2"/>
      </rPr>
      <t>ÁEV/EV</t>
    </r>
  </si>
  <si>
    <r>
      <rPr>
        <b/>
        <sz val="11"/>
        <color rgb="FF000000"/>
        <rFont val="Calibri"/>
        <family val="2"/>
      </rPr>
      <t>Athugasemdir</t>
    </r>
  </si>
  <si>
    <r>
      <rPr>
        <sz val="11"/>
        <color rgb="FF000000"/>
        <rFont val="Calibri"/>
        <family val="2"/>
      </rPr>
      <t>Viðbúnaðarstig er metið út frá atburðum sem gætu verið heilbrigðisvá.</t>
    </r>
  </si>
  <si>
    <r>
      <rPr>
        <sz val="11"/>
        <color theme="1" tint="0.34998626667073579"/>
        <rFont val="Calibri"/>
        <family val="2"/>
      </rPr>
      <t>C.6</t>
    </r>
  </si>
  <si>
    <r>
      <rPr>
        <sz val="11"/>
        <color rgb="FF000000"/>
        <rFont val="Calibri"/>
        <family val="2"/>
      </rPr>
      <t>1.1</t>
    </r>
  </si>
  <si>
    <r>
      <rPr>
        <sz val="11"/>
        <color rgb="FF000000"/>
        <rFont val="Calibri"/>
        <family val="2"/>
      </rPr>
      <t>Viðbúnaður er metinn á óháðan hátt.</t>
    </r>
  </si>
  <si>
    <r>
      <rPr>
        <sz val="11"/>
        <color theme="1" tint="0.34998626667073579"/>
        <rFont val="Calibri"/>
        <family val="2"/>
      </rPr>
      <t>C.4</t>
    </r>
  </si>
  <si>
    <r>
      <rPr>
        <sz val="11"/>
        <color rgb="FF000000"/>
        <rFont val="Calibri"/>
        <family val="2"/>
      </rPr>
      <t>Endurskoðun eftir atburð er hluti af viðbúnaðaráætlanagerð stofnanna.</t>
    </r>
  </si>
  <si>
    <r>
      <rPr>
        <sz val="11"/>
        <color theme="1" tint="0.34998626667073579"/>
        <rFont val="Calibri"/>
        <family val="2"/>
      </rPr>
      <t>C.6</t>
    </r>
  </si>
  <si>
    <r>
      <rPr>
        <sz val="11"/>
        <color rgb="FF000000"/>
        <rFont val="Calibri"/>
        <family val="2"/>
      </rPr>
      <t>2.1</t>
    </r>
  </si>
  <si>
    <r>
      <rPr>
        <sz val="11"/>
        <color rgb="FF000000"/>
        <rFont val="Calibri"/>
        <family val="2"/>
      </rPr>
      <t>Endurskoðun eftir atburð fara fram um leið og mögulegt er eftir atburðinn.</t>
    </r>
  </si>
  <si>
    <r>
      <rPr>
        <sz val="11"/>
        <color theme="1" tint="0.34998626667073579"/>
        <rFont val="Calibri"/>
        <family val="2"/>
      </rPr>
      <t>C.6</t>
    </r>
  </si>
  <si>
    <r>
      <rPr>
        <sz val="11"/>
        <color rgb="FF000000"/>
        <rFont val="Calibri"/>
        <family val="2"/>
      </rPr>
      <t>2.2</t>
    </r>
  </si>
  <si>
    <r>
      <rPr>
        <sz val="11"/>
        <color rgb="FF000000"/>
        <rFont val="Calibri"/>
        <family val="2"/>
      </rPr>
      <t>Eigindleg endurskoðun eftir atburð fer fram.</t>
    </r>
  </si>
  <si>
    <r>
      <rPr>
        <sz val="11"/>
        <color theme="1" tint="0.34998626667073579"/>
        <rFont val="Calibri"/>
        <family val="2"/>
      </rPr>
      <t>C.6</t>
    </r>
  </si>
  <si>
    <r>
      <rPr>
        <sz val="11"/>
        <color rgb="FF000000"/>
        <rFont val="Calibri"/>
        <family val="2"/>
      </rPr>
      <t>2.3</t>
    </r>
  </si>
  <si>
    <r>
      <rPr>
        <sz val="11"/>
        <color rgb="FF000000"/>
        <rFont val="Calibri"/>
        <family val="2"/>
      </rPr>
      <t>Endurskoðun eftir atburð samanstendur af innri endurskoðun, sem tekur til allra hagsmunaaðila landsins sem bera ábyrgð á nauðsynlegri lýðheilsustarfssemi.</t>
    </r>
  </si>
  <si>
    <r>
      <rPr>
        <sz val="11"/>
        <color theme="1" tint="0.34998626667073579"/>
        <rFont val="Calibri"/>
        <family val="2"/>
      </rPr>
      <t>C.6</t>
    </r>
  </si>
  <si>
    <r>
      <rPr>
        <sz val="11"/>
        <color rgb="FF000000"/>
        <rFont val="Calibri"/>
        <family val="2"/>
      </rPr>
      <t>2.4</t>
    </r>
  </si>
  <si>
    <r>
      <rPr>
        <sz val="11"/>
        <color rgb="FF000000"/>
        <rFont val="Calibri"/>
        <family val="2"/>
      </rPr>
      <t>Endurskoðun eftir atburð samanstendur af endurskoðun ytri jafningja, þar sem annað IHR ríki, skrifstofa WHO og viðkomandi ESB-stofnunum er boðið að taka þátt.</t>
    </r>
  </si>
  <si>
    <r>
      <rPr>
        <sz val="11"/>
        <color theme="1" tint="0.34998626667073579"/>
        <rFont val="Calibri"/>
        <family val="2"/>
      </rPr>
      <t>C.6</t>
    </r>
  </si>
  <si>
    <r>
      <rPr>
        <sz val="11"/>
        <color rgb="FF000000"/>
        <rFont val="Calibri"/>
        <family val="2"/>
      </rPr>
      <t>Lærðar lexíur frá öllum viðkomandi geirum eru skrásettar kerfisbundið í skýrslu eftir atburð.</t>
    </r>
  </si>
  <si>
    <r>
      <rPr>
        <sz val="11"/>
        <color theme="1" tint="0.34998626667073579"/>
        <rFont val="Calibri"/>
        <family val="2"/>
      </rPr>
      <t>C.6</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</si>
  <si>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</si>
  <si>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</si>
  <si>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</si>
  <si>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</si>
  <si>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</si>
  <si>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</si>
  <si>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</si>
  <si>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</si>
  <si>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</si>
  <si>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</si>
  <si>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Innleiðing lærðra lexía</t>
    </r>
  </si>
  <si>
    <r>
      <rPr>
        <b/>
        <sz val="16"/>
        <color rgb="FFFFFFFF"/>
        <rFont val="Calibri"/>
        <family val="2"/>
      </rPr>
      <t>Mæling á frammistöðu</t>
    </r>
  </si>
  <si>
    <r>
      <rPr>
        <b/>
        <sz val="11"/>
        <color rgb="FFFFFFFF"/>
        <rFont val="Calibri"/>
        <family val="2"/>
      </rPr>
      <t>WHO</t>
    </r>
  </si>
  <si>
    <r>
      <rPr>
        <b/>
        <sz val="11"/>
        <color rgb="FFFFFFFF"/>
        <rFont val="Calibri"/>
        <family val="2"/>
      </rPr>
      <t xml:space="preserve">JEE </t>
    </r>
  </si>
  <si>
    <r>
      <rPr>
        <b/>
        <sz val="14"/>
        <rFont val="Calibri"/>
        <family val="2"/>
      </rPr>
      <t>Einkunn</t>
    </r>
  </si>
  <si>
    <r>
      <rPr>
        <b/>
        <sz val="16"/>
        <color rgb="FFFFFFFF"/>
        <rFont val="Calibri"/>
        <family val="2"/>
      </rPr>
      <t>Heimildir</t>
    </r>
  </si>
  <si>
    <r>
      <rPr>
        <b/>
        <sz val="12"/>
        <rFont val="Calibri"/>
        <family val="2"/>
      </rPr>
      <t>ÁEV/EV</t>
    </r>
  </si>
  <si>
    <r>
      <rPr>
        <b/>
        <sz val="11"/>
        <color rgb="FF000000"/>
        <rFont val="Calibri"/>
        <family val="2"/>
      </rPr>
      <t>Athugasemdir</t>
    </r>
  </si>
  <si>
    <r>
      <rPr>
        <sz val="11"/>
        <color rgb="FF000000"/>
        <rFont val="Calibri"/>
        <family val="2"/>
      </rPr>
      <t>Reynsla og lærðar lexíur frá endurskoðun eftir atburð eða æfingu, eru notaðar til að bæta undirbúning og viðbragðs starfsemi.</t>
    </r>
  </si>
  <si>
    <r>
      <rPr>
        <sz val="11"/>
        <color rgb="FF000000"/>
        <rFont val="Calibri"/>
        <family val="2"/>
      </rPr>
      <t>C.6</t>
    </r>
  </si>
  <si>
    <r>
      <rPr>
        <sz val="11"/>
        <color rgb="FF000000"/>
        <rFont val="Calibri"/>
        <family val="2"/>
      </rPr>
      <t>Reynsla og lærðar lexíur frá endurskoðun eftir atburð eða æfingu, eru notaðar þvert á alla viðeigandi geira.</t>
    </r>
  </si>
  <si>
    <r>
      <rPr>
        <sz val="11"/>
        <color rgb="FF000000"/>
        <rFont val="Calibri"/>
        <family val="2"/>
      </rPr>
      <t>C.6</t>
    </r>
  </si>
  <si>
    <r>
      <rPr>
        <sz val="11"/>
        <color rgb="FF000000"/>
        <rFont val="Calibri"/>
        <family val="2"/>
      </rPr>
      <t>Reynsla og lærðar lexíur frá endurskoðun eftir atburð eða æfingu, eru notaðar til að bæta stefnur og verkferli.</t>
    </r>
  </si>
  <si>
    <r>
      <rPr>
        <sz val="11"/>
        <color rgb="FF000000"/>
        <rFont val="Calibri"/>
        <family val="2"/>
      </rPr>
      <t>C.6</t>
    </r>
  </si>
  <si>
    <r>
      <rPr>
        <sz val="11"/>
        <color rgb="FF000000"/>
        <rFont val="Calibri"/>
        <family val="2"/>
      </rPr>
      <t>3.1</t>
    </r>
  </si>
  <si>
    <r>
      <rPr>
        <sz val="11"/>
        <color rgb="FF000000"/>
        <rFont val="Calibri"/>
        <family val="2"/>
      </rPr>
      <t>Reynslu og lærðum lexíu, frá endurskoðun eftir atburð eða æfingu, er deilt með alþjóðasamfélaginu.</t>
    </r>
  </si>
  <si>
    <r>
      <rPr>
        <sz val="11"/>
        <color rgb="FF000000"/>
        <rFont val="Calibri"/>
        <family val="2"/>
      </rPr>
      <t>C.6</t>
    </r>
  </si>
  <si>
    <r>
      <rPr>
        <sz val="11"/>
        <color rgb="FF000000"/>
        <rFont val="Calibri"/>
        <family val="2"/>
      </rPr>
      <t>3.2</t>
    </r>
  </si>
  <si>
    <r>
      <rPr>
        <sz val="11"/>
        <color rgb="FF000000"/>
        <rFont val="Calibri"/>
        <family val="2"/>
      </rPr>
      <t>Starfsfólk er hvatt til þess að skrifa stutt yfirlit yfir endurskoðunarskýrslu á ensku til að gera frekari dreifingu til alþjóðasamfélagsins mögulega.</t>
    </r>
  </si>
  <si>
    <r>
      <rPr>
        <sz val="11"/>
        <color rgb="FF000000"/>
        <rFont val="Calibri"/>
        <family val="2"/>
      </rPr>
      <t>C.6</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</si>
  <si>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</si>
  <si>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</si>
  <si>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</si>
  <si>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</si>
  <si>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</si>
  <si>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</si>
  <si>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</si>
  <si>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</si>
  <si>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</si>
  <si>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</si>
  <si>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color rgb="FFFFFFFF"/>
        <rFont val="Calibri"/>
        <family val="2"/>
      </rPr>
      <t>SAMANTEKT Á NIÐURSTÖÐU</t>
    </r>
  </si>
  <si>
    <r>
      <rPr>
        <b/>
        <sz val="14"/>
        <color rgb="FFFFFFFF"/>
        <rFont val="Calibri"/>
        <family val="2"/>
      </rPr>
      <t>Undirbúningur og stjórnun fyrir atburð</t>
    </r>
  </si>
  <si>
    <r>
      <rPr>
        <b/>
        <sz val="10"/>
        <color rgb="FFFFFFFF"/>
        <rFont val="Calibri"/>
        <family val="2"/>
      </rPr>
      <t>Vegin einkunn</t>
    </r>
  </si>
  <si>
    <r>
      <rPr>
        <b/>
        <sz val="11"/>
        <rFont val="Calibri"/>
        <family val="2"/>
      </rPr>
      <t>BSI</t>
    </r>
  </si>
  <si>
    <r>
      <rPr>
        <sz val="11"/>
        <rFont val="Calibri"/>
        <family val="2"/>
      </rPr>
      <t>stig lýðheilsuviðbúnaðar sem sérfræðingar telja lágmark</t>
    </r>
  </si>
  <si>
    <r>
      <rPr>
        <b/>
        <sz val="11"/>
        <rFont val="Calibri"/>
        <family val="2"/>
      </rPr>
      <t>CSI</t>
    </r>
  </si>
  <si>
    <r>
      <rPr>
        <sz val="11"/>
        <rFont val="Calibri"/>
        <family val="2"/>
      </rPr>
      <t>stig lýðheilsuviðbúnaðar sem sérfræðingar telja á háu stigi</t>
    </r>
  </si>
  <si>
    <r>
      <rPr>
        <b/>
        <sz val="14"/>
        <color rgb="FFFFFFFF"/>
        <rFont val="Calibri"/>
        <family val="2"/>
      </rPr>
      <t>Aðföng: þjálfað vinnuafl</t>
    </r>
  </si>
  <si>
    <r>
      <rPr>
        <b/>
        <sz val="10"/>
        <color rgb="FFFFFFFF"/>
        <rFont val="Calibri"/>
        <family val="2"/>
      </rPr>
      <t>Vegin einkunn</t>
    </r>
  </si>
  <si>
    <r>
      <rPr>
        <b/>
        <sz val="11"/>
        <rFont val="Calibri"/>
        <family val="2"/>
      </rPr>
      <t>BSI</t>
    </r>
  </si>
  <si>
    <r>
      <rPr>
        <sz val="11"/>
        <rFont val="Calibri"/>
        <family val="2"/>
      </rPr>
      <t>stig lýðheilsuviðbúnaðar sem sérfræðingar telja lágmark</t>
    </r>
  </si>
  <si>
    <r>
      <rPr>
        <b/>
        <sz val="11"/>
        <rFont val="Calibri"/>
        <family val="2"/>
      </rPr>
      <t>CSI</t>
    </r>
  </si>
  <si>
    <r>
      <rPr>
        <sz val="11"/>
        <rFont val="Calibri"/>
        <family val="2"/>
      </rPr>
      <t>stig lýðheilsuviðbúnaðar sem sérfræðingar telja á háu stigi</t>
    </r>
  </si>
  <si>
    <r>
      <rPr>
        <b/>
        <sz val="14"/>
        <color rgb="FFFFFFFF"/>
        <rFont val="Calibri"/>
        <family val="2"/>
      </rPr>
      <t>Stuðningsgeta: eftirlit</t>
    </r>
  </si>
  <si>
    <r>
      <rPr>
        <b/>
        <sz val="10"/>
        <color rgb="FFFFFFFF"/>
        <rFont val="Calibri"/>
        <family val="2"/>
      </rPr>
      <t>Vegin einkunn</t>
    </r>
  </si>
  <si>
    <r>
      <rPr>
        <b/>
        <sz val="11"/>
        <rFont val="Calibri"/>
        <family val="2"/>
      </rPr>
      <t>BSI</t>
    </r>
  </si>
  <si>
    <r>
      <rPr>
        <sz val="11"/>
        <rFont val="Calibri"/>
        <family val="2"/>
      </rPr>
      <t>stig lýðheilsuviðbúnaðar sem sérfræðingar telja lágmark</t>
    </r>
  </si>
  <si>
    <r>
      <rPr>
        <b/>
        <sz val="11"/>
        <rFont val="Calibri"/>
        <family val="2"/>
      </rPr>
      <t>CSI</t>
    </r>
  </si>
  <si>
    <r>
      <rPr>
        <sz val="11"/>
        <rFont val="Calibri"/>
        <family val="2"/>
      </rPr>
      <t>stig lýðheilsuviðbúnaðar sem sérfræðingar telja á háu stigi</t>
    </r>
  </si>
  <si>
    <r>
      <rPr>
        <b/>
        <sz val="14"/>
        <color rgb="FFFFFFFF"/>
        <rFont val="Calibri"/>
        <family val="2"/>
      </rPr>
      <t>Stuðningsgeta: áhættumat</t>
    </r>
  </si>
  <si>
    <r>
      <rPr>
        <b/>
        <sz val="10"/>
        <color rgb="FFFFFFFF"/>
        <rFont val="Calibri"/>
        <family val="2"/>
      </rPr>
      <t>Vegin einkunn</t>
    </r>
  </si>
  <si>
    <r>
      <rPr>
        <b/>
        <sz val="11"/>
        <rFont val="Calibri"/>
        <family val="2"/>
      </rPr>
      <t>BSI</t>
    </r>
  </si>
  <si>
    <r>
      <rPr>
        <sz val="11"/>
        <rFont val="Calibri"/>
        <family val="2"/>
      </rPr>
      <t>stig lýðheilsuviðbúnaðar sem sérfræðingar telja lágmark</t>
    </r>
  </si>
  <si>
    <r>
      <rPr>
        <b/>
        <sz val="11"/>
        <rFont val="Calibri"/>
        <family val="2"/>
      </rPr>
      <t>CSI</t>
    </r>
  </si>
  <si>
    <r>
      <rPr>
        <sz val="11"/>
        <rFont val="Calibri"/>
        <family val="2"/>
      </rPr>
      <t>stig lýðheilsuviðbúnaðar sem sérfræðingar telja á háu stigi</t>
    </r>
  </si>
  <si>
    <r>
      <rPr>
        <b/>
        <sz val="14"/>
        <color rgb="FFFFFFFF"/>
        <rFont val="Calibri"/>
        <family val="2"/>
      </rPr>
      <t>Stjórnun viðbragðs við atburði</t>
    </r>
  </si>
  <si>
    <r>
      <rPr>
        <b/>
        <sz val="10"/>
        <color rgb="FFFFFFFF"/>
        <rFont val="Calibri"/>
        <family val="2"/>
      </rPr>
      <t>Vegin einkunn</t>
    </r>
  </si>
  <si>
    <r>
      <rPr>
        <b/>
        <sz val="11"/>
        <rFont val="Calibri"/>
        <family val="2"/>
      </rPr>
      <t>BSI</t>
    </r>
  </si>
  <si>
    <r>
      <rPr>
        <sz val="11"/>
        <rFont val="Calibri"/>
        <family val="2"/>
      </rPr>
      <t>stig lýðheilsuviðbúnaðar sem sérfræðingar telja lágmark</t>
    </r>
  </si>
  <si>
    <r>
      <rPr>
        <b/>
        <sz val="11"/>
        <rFont val="Calibri"/>
        <family val="2"/>
      </rPr>
      <t>CSI</t>
    </r>
  </si>
  <si>
    <r>
      <rPr>
        <sz val="11"/>
        <rFont val="Calibri"/>
        <family val="2"/>
      </rPr>
      <t>stig lýðheilsuviðbúnaðar sem sérfræðingar telja á háu stigi</t>
    </r>
  </si>
  <si>
    <r>
      <rPr>
        <b/>
        <sz val="14"/>
        <color rgb="FFFFFFFF"/>
        <rFont val="Calibri"/>
        <family val="2"/>
      </rPr>
      <t>Mat eftir atburð</t>
    </r>
  </si>
  <si>
    <r>
      <rPr>
        <b/>
        <sz val="10"/>
        <color rgb="FFFFFFFF"/>
        <rFont val="Calibri"/>
        <family val="2"/>
      </rPr>
      <t>Vegin einkunn</t>
    </r>
  </si>
  <si>
    <r>
      <rPr>
        <b/>
        <sz val="11"/>
        <rFont val="Calibri"/>
        <family val="2"/>
      </rPr>
      <t>BSI</t>
    </r>
  </si>
  <si>
    <r>
      <rPr>
        <sz val="11"/>
        <rFont val="Calibri"/>
        <family val="2"/>
      </rPr>
      <t>stig lýðheilsuviðbúnaðar sem sérfræðingar telja lágmark</t>
    </r>
  </si>
  <si>
    <r>
      <rPr>
        <b/>
        <sz val="11"/>
        <rFont val="Calibri"/>
        <family val="2"/>
      </rPr>
      <t>CSI</t>
    </r>
  </si>
  <si>
    <r>
      <rPr>
        <sz val="11"/>
        <rFont val="Calibri"/>
        <family val="2"/>
      </rPr>
      <t>stig lýðheilsuviðbúnaðar sem sérfræðingar telja á háu stigi</t>
    </r>
  </si>
  <si>
    <r>
      <rPr>
        <b/>
        <sz val="14"/>
        <color rgb="FFFFFFFF"/>
        <rFont val="Calibri"/>
        <family val="2"/>
      </rPr>
      <t>Innleiðing lærðra lexía</t>
    </r>
  </si>
  <si>
    <r>
      <rPr>
        <b/>
        <sz val="10"/>
        <color rgb="FFFFFFFF"/>
        <rFont val="Calibri"/>
        <family val="2"/>
      </rPr>
      <t>Vegin einkunn</t>
    </r>
  </si>
  <si>
    <r>
      <rPr>
        <b/>
        <sz val="11"/>
        <rFont val="Calibri"/>
        <family val="2"/>
      </rPr>
      <t>BSI</t>
    </r>
  </si>
  <si>
    <r>
      <rPr>
        <sz val="11"/>
        <rFont val="Calibri"/>
        <family val="2"/>
      </rPr>
      <t>stig lýðheilsuviðbúnaðar sem sérfræðingar telja lágmark</t>
    </r>
  </si>
  <si>
    <r>
      <rPr>
        <b/>
        <sz val="11"/>
        <rFont val="Calibri"/>
        <family val="2"/>
      </rPr>
      <t>CSI</t>
    </r>
  </si>
  <si>
    <r>
      <rPr>
        <sz val="11"/>
        <rFont val="Calibri"/>
        <family val="2"/>
      </rPr>
      <t>stig lýðheilsuviðbúnaðar sem sérfræðingar telja á háu stigi</t>
    </r>
  </si>
  <si>
    <r>
      <rPr>
        <b/>
        <sz val="14"/>
        <color rgb="FFFFFFFF"/>
        <rFont val="Calibri"/>
        <family val="2"/>
      </rPr>
      <t>HEILDAREINKUNN BSI</t>
    </r>
  </si>
  <si>
    <r>
      <rPr>
        <sz val="11"/>
        <color rgb="FF000000"/>
        <rFont val="Calibri"/>
        <family val="2"/>
      </rPr>
      <t>Undirbúningur og stjórnun fyrir atburð</t>
    </r>
  </si>
  <si>
    <r>
      <rPr>
        <sz val="11"/>
        <color rgb="FF000000"/>
        <rFont val="Calibri"/>
        <family val="2"/>
      </rPr>
      <t>Aðföng: þjálfað vinnuafl</t>
    </r>
  </si>
  <si>
    <r>
      <rPr>
        <sz val="11"/>
        <color rgb="FF000000"/>
        <rFont val="Calibri"/>
        <family val="2"/>
      </rPr>
      <t>Stuðningsgeta: eftirlit</t>
    </r>
  </si>
  <si>
    <r>
      <rPr>
        <sz val="11"/>
        <rFont val="Calibri"/>
        <family val="2"/>
      </rPr>
      <t>Stuðningsgeta: áhættumat</t>
    </r>
  </si>
  <si>
    <r>
      <rPr>
        <sz val="11"/>
        <color rgb="FF000000"/>
        <rFont val="Calibri"/>
        <family val="2"/>
      </rPr>
      <t>Stjórnun viðbragðs við atburði</t>
    </r>
  </si>
  <si>
    <r>
      <rPr>
        <sz val="11"/>
        <color rgb="FF000000"/>
        <rFont val="Calibri"/>
        <family val="2"/>
      </rPr>
      <t>Endurskoðun eftir atburð</t>
    </r>
  </si>
  <si>
    <r>
      <rPr>
        <sz val="11"/>
        <color rgb="FF000000"/>
        <rFont val="Calibri"/>
        <family val="2"/>
      </rPr>
      <t>Innleiðing lærðra lexía</t>
    </r>
  </si>
  <si>
    <r>
      <rPr>
        <b/>
        <sz val="14"/>
        <color rgb="FFFFFFFF"/>
        <rFont val="Calibri"/>
        <family val="2"/>
      </rPr>
      <t>HEILDAREINKUNN CSI</t>
    </r>
  </si>
  <si>
    <r>
      <rPr>
        <sz val="11"/>
        <color rgb="FF000000"/>
        <rFont val="Calibri"/>
        <family val="2"/>
      </rPr>
      <t>Undirbúningur og stjórnun fyrir atburð</t>
    </r>
  </si>
  <si>
    <r>
      <rPr>
        <sz val="11"/>
        <color rgb="FF000000"/>
        <rFont val="Calibri"/>
        <family val="2"/>
      </rPr>
      <t>Aðföng: þjálfað vinnuafl</t>
    </r>
  </si>
  <si>
    <r>
      <rPr>
        <sz val="11"/>
        <color rgb="FF000000"/>
        <rFont val="Calibri"/>
        <family val="2"/>
      </rPr>
      <t>Stuðningsgeta: eftirlit</t>
    </r>
  </si>
  <si>
    <r>
      <rPr>
        <sz val="11"/>
        <rFont val="Calibri"/>
        <family val="2"/>
      </rPr>
      <t>Stuðningsgeta: áhættumat</t>
    </r>
  </si>
  <si>
    <r>
      <rPr>
        <sz val="11"/>
        <color rgb="FF000000"/>
        <rFont val="Calibri"/>
        <family val="2"/>
      </rPr>
      <t>Stjórnun viðbragðs við atburði</t>
    </r>
  </si>
  <si>
    <r>
      <rPr>
        <sz val="11"/>
        <color rgb="FF000000"/>
        <rFont val="Calibri"/>
        <family val="2"/>
      </rPr>
      <t>Endurskoðun eftir atburð</t>
    </r>
  </si>
  <si>
    <r>
      <rPr>
        <sz val="11"/>
        <color rgb="FF000000"/>
        <rFont val="Calibri"/>
        <family val="2"/>
      </rPr>
      <t>Innleiðing lærðra lexía</t>
    </r>
  </si>
  <si>
    <r>
      <rPr>
        <b/>
        <sz val="18"/>
        <color rgb="FFFFFFFF"/>
        <rFont val="Calibri"/>
        <family val="2"/>
      </rPr>
      <t>JEE vísar sem samsvara HEPSA vísum</t>
    </r>
  </si>
  <si>
    <r>
      <rPr>
        <sz val="12"/>
        <color rgb="FF000000"/>
        <rFont val="Calibri"/>
        <family val="2"/>
      </rPr>
      <t>Hér að neðan eru JEE vísar ásamt samsvarandi HEPSA vísum sýndir. JEE vísar sem sýndir eru í gráu, eru ekki sýndir í HEPSA-verkfærinu. Til að auðvelda skilning á einkunninni, er einkunnakerfið einnig sýnt hér að neðan.</t>
    </r>
  </si>
  <si>
    <r>
      <rPr>
        <b/>
        <sz val="16"/>
        <color rgb="FFFFFFFF"/>
        <rFont val="Calibri"/>
        <family val="2"/>
      </rPr>
      <t>JEE vísir</t>
    </r>
  </si>
  <si>
    <r>
      <rPr>
        <b/>
        <sz val="16"/>
        <color rgb="FFFFFFFF"/>
        <rFont val="Calibri"/>
        <family val="2"/>
      </rPr>
      <t>HEPSA vísir</t>
    </r>
  </si>
  <si>
    <r>
      <rPr>
        <b/>
        <sz val="16"/>
        <color rgb="FFFFFFFF"/>
        <rFont val="Calibri"/>
        <family val="2"/>
      </rPr>
      <t>Einkunn</t>
    </r>
  </si>
  <si>
    <r>
      <rPr>
        <b/>
        <sz val="16"/>
        <color rgb="FF000000"/>
        <rFont val="Calibri"/>
        <family val="2"/>
      </rPr>
      <t>Vörn</t>
    </r>
  </si>
  <si>
    <r>
      <rPr>
        <sz val="11"/>
        <color theme="1" tint="0.49989318521683401"/>
        <rFont val="Calibri"/>
        <family val="2"/>
      </rPr>
      <t>P.1.1 Löggjöf, lög, reglugerðir, stjórnvaldskröfur, stefnur
eða önnur stjórnvaldsmælitæki sem eru til staðar eru nægjanleg fyrir innleiðingu IHR.</t>
    </r>
  </si>
  <si>
    <r>
      <rPr>
        <sz val="11"/>
        <color theme="1" tint="0.49989318521683401"/>
        <rFont val="Calibri"/>
        <family val="2"/>
      </rPr>
      <t>P.1.2 Ríkið getur sýnt að það hafi aðlagað og samstillt gildandi löggjöf, stefnur og stjórnunarhætti til að gera fylgni við IHR (2005) mögulega</t>
    </r>
  </si>
  <si>
    <r>
      <rPr>
        <sz val="11"/>
        <color theme="1" tint="0.49989318521683401"/>
        <rFont val="Calibri"/>
        <family val="2"/>
      </rPr>
      <t>P.2.1 Búið er að koma á starfhæfu gangverki fyrir samræmingu og samþættingu viðkomandi geira við innleiðingu IHR.</t>
    </r>
  </si>
  <si>
    <r>
      <rPr>
        <sz val="11"/>
        <color theme="1" tint="0.49989318521683401"/>
        <rFont val="Calibri"/>
        <family val="2"/>
      </rPr>
      <t>P.3.1 Greining þols gegn sýkingalyfjum</t>
    </r>
  </si>
  <si>
    <r>
      <rPr>
        <sz val="11"/>
        <color theme="1" tint="0.49989318521683401"/>
        <rFont val="Calibri"/>
        <family val="2"/>
      </rPr>
      <t>P.3.2 Vöktun á sýkingum vegna fjölónæmra sjúkdómavalda</t>
    </r>
  </si>
  <si>
    <r>
      <rPr>
        <sz val="11"/>
        <color rgb="FF000000"/>
        <rFont val="Calibri"/>
        <family val="2"/>
      </rPr>
      <t>P.3.3 Forvarnir gegn sýkingum innan heilbrigðisþjónustu og stjórnunaráætlanir</t>
    </r>
  </si>
  <si>
    <r>
      <rPr>
        <sz val="11"/>
        <color rgb="FF000000"/>
        <rFont val="Calibri"/>
        <family val="2"/>
      </rPr>
      <t>Smitforvarna- og stjórnunarstaðlar eru til staðar og virka á lands- og sjúkrahúsvísu.</t>
    </r>
  </si>
  <si>
    <r>
      <rPr>
        <sz val="11"/>
        <color rgb="FF000000"/>
        <rFont val="Calibri"/>
        <family val="2"/>
      </rPr>
      <t>P.3.4 Sýkingalyfjastjórnunaraðgerðir</t>
    </r>
  </si>
  <si>
    <r>
      <rPr>
        <sz val="11"/>
        <color rgb="FF000000"/>
        <rFont val="Calibri"/>
        <family val="2"/>
      </rPr>
      <t>Sýkingalyfjastjórnunaraðgerðir (safn samræmdra aðgerða til að bæta notkun á sýkingalyfjum) eru innleiddar.</t>
    </r>
  </si>
  <si>
    <r>
      <rPr>
        <sz val="11"/>
        <color theme="1" tint="0.49989318521683401"/>
        <rFont val="Calibri"/>
        <family val="2"/>
      </rPr>
      <t>P.4.1 Vöktunarkerfi eru til staðar fyrir forgangs sjúkdóma/sjúkdómavalda sem smitast milli manna og dýra</t>
    </r>
  </si>
  <si>
    <r>
      <rPr>
        <sz val="11"/>
        <color theme="1" tint="0.49989318521683401"/>
        <rFont val="Calibri"/>
        <family val="2"/>
      </rPr>
      <t>P.4.2 Dýralækna eða dýraheilbrigðisstarfsfólk</t>
    </r>
  </si>
  <si>
    <r>
      <rPr>
        <sz val="11"/>
        <color rgb="FF000000"/>
        <rFont val="Calibri"/>
        <family val="2"/>
      </rPr>
      <t>P.4.3 Búið er að koma á gangverki til að bregðast við smitandi sjúkdómum sem berast á milli manna og dýra og sjúkdóma sem mögulega berast á milli manna og dýra og þau eru starfhæf</t>
    </r>
  </si>
  <si>
    <r>
      <rPr>
        <sz val="11"/>
        <color rgb="FF000000"/>
        <rFont val="Calibri"/>
        <family val="2"/>
      </rPr>
      <t>Búið er að koma á verkferlum fyrir sjúkdóma sem berast á milli manna og dýra og sjúkdóma sem mögulega berast á milli manna og dýra og þau eru starfhæf.</t>
    </r>
  </si>
  <si>
    <r>
      <rPr>
        <sz val="11"/>
        <color rgb="FF000000"/>
        <rFont val="Calibri"/>
        <family val="2"/>
      </rPr>
      <t>P.5.1 Búið er að koma á starfshæfu gangverki fyrir greiningu og viðbragð við matarbornum sjúkdómum og matarmengun.</t>
    </r>
  </si>
  <si>
    <r>
      <rPr>
        <sz val="11"/>
        <color rgb="FF000000"/>
        <rFont val="Calibri"/>
        <family val="2"/>
      </rPr>
      <t>Búið er að koma á verkferlum fyrir matarborið smit og matarmengun og þau eru starfhæf.</t>
    </r>
  </si>
  <si>
    <r>
      <rPr>
        <sz val="11"/>
        <color rgb="FF000000"/>
        <rFont val="Calibri"/>
        <family val="2"/>
      </rPr>
      <t>P.6.1 Heildar opinber líföryggis- og lífvarnarkerfi eru til staðar fyrir fólk, dýr og landbúnaðarmannvirki.</t>
    </r>
  </si>
  <si>
    <r>
      <rPr>
        <sz val="11"/>
        <color rgb="FF000000"/>
        <rFont val="Calibri"/>
        <family val="2"/>
      </rPr>
      <t>Heildar opinber (t.d. formleg og óformleg samstarfsnet) líföryggis- og lífvarnarkerfi eru til staðar fyrir fólk, dýr og landbúnaðarmannvirki.</t>
    </r>
  </si>
  <si>
    <r>
      <rPr>
        <sz val="11"/>
        <color theme="1" tint="0.49989318521683401"/>
        <rFont val="Calibri"/>
        <family val="2"/>
      </rPr>
      <t>P.6.2 Líföryggis- og lífvarnarþjálfun og verkferli</t>
    </r>
  </si>
  <si>
    <r>
      <rPr>
        <sz val="11"/>
        <color theme="1" tint="0.49989318521683401"/>
        <rFont val="Calibri"/>
        <family val="2"/>
      </rPr>
      <t>P.7.1 Bólusetningarþekja (mislingar) sem hluti af landsáætlun</t>
    </r>
  </si>
  <si>
    <r>
      <rPr>
        <sz val="11"/>
        <color theme="1" tint="0.49989318521683401"/>
        <rFont val="Calibri"/>
        <family val="2"/>
      </rPr>
      <t>P.7.2 Landsaðgangur og afhending bóluefnis</t>
    </r>
  </si>
  <si>
    <r>
      <rPr>
        <b/>
        <sz val="16"/>
        <color rgb="FF000000"/>
        <rFont val="Calibri"/>
        <family val="2"/>
      </rPr>
      <t>Greining</t>
    </r>
  </si>
  <si>
    <r>
      <rPr>
        <sz val="11"/>
        <color rgb="FF000000"/>
        <rFont val="Calibri"/>
        <family val="2"/>
      </rPr>
      <t>D.1.1 Prófanir á rannsóknarstofum fyrir greiningar á sjúkdómum í forgangi</t>
    </r>
  </si>
  <si>
    <r>
      <rPr>
        <sz val="11"/>
        <color rgb="FF000000"/>
        <rFont val="Calibri"/>
        <family val="2"/>
      </rPr>
      <t>Rannsóknarstofuþjónusta er tiltæk til að rannsaka heilbrigðisvár í forgangi.</t>
    </r>
  </si>
  <si>
    <r>
      <rPr>
        <sz val="11"/>
        <color theme="1" tint="0.49989318521683401"/>
        <rFont val="Calibri"/>
        <family val="2"/>
      </rPr>
      <t>D.1.2 Tilvísunar og flutningskerfi sýna</t>
    </r>
  </si>
  <si>
    <r>
      <rPr>
        <sz val="11"/>
        <color theme="1" tint="0.49989318521683401"/>
        <rFont val="Calibri"/>
        <family val="2"/>
      </rPr>
      <t>D.1.3 Skilvirkur og nútímalegur umönnunarstaður og greiningar í rannsóknarstofu</t>
    </r>
  </si>
  <si>
    <r>
      <rPr>
        <sz val="11"/>
        <color theme="1" tint="0.49989318521683401"/>
        <rFont val="Calibri"/>
        <family val="2"/>
      </rPr>
      <t>D.1.4 Gæðakerfi rannsóknarstofu</t>
    </r>
  </si>
  <si>
    <r>
      <rPr>
        <sz val="11"/>
        <color rgb="FF000000"/>
        <rFont val="Calibri"/>
        <family val="2"/>
      </rPr>
      <t>D.2.1 Vöktunarkerfi byggt á vísum og atburðum</t>
    </r>
  </si>
  <si>
    <r>
      <rPr>
        <sz val="11"/>
        <color rgb="FF000000"/>
        <rFont val="Calibri"/>
        <family val="2"/>
      </rPr>
      <t>Eftirlitskerfi byggt á vísum er til staðar.</t>
    </r>
  </si>
  <si>
    <r>
      <rPr>
        <sz val="11"/>
        <color rgb="FF000000"/>
        <rFont val="Calibri"/>
        <family val="2"/>
      </rPr>
      <t>Faraldursfræðiupplýsingakerfi er til staðar.</t>
    </r>
  </si>
  <si>
    <r>
      <rPr>
        <sz val="11"/>
        <color rgb="FF000000"/>
        <rFont val="Calibri"/>
        <family val="2"/>
      </rPr>
      <t>D.2.2 Rafrænt rauntíma tilkynningakerfi sem er bæði samtengt og samrekanlegt</t>
    </r>
  </si>
  <si>
    <r>
      <rPr>
        <sz val="11"/>
        <color rgb="FF000000"/>
        <rFont val="Calibri"/>
        <family val="2"/>
      </rPr>
      <t>Eftirlitskerfi gefa rauntímaupplýsingar um eftirlitsgögn.</t>
    </r>
  </si>
  <si>
    <r>
      <rPr>
        <sz val="11"/>
        <color rgb="FF000000"/>
        <rFont val="Calibri"/>
        <family val="2"/>
      </rPr>
      <t>Öll viðkomandi eftirlitskerfi eru innþætt í net sem skiptist stöðugt á upplýsingum.</t>
    </r>
  </si>
  <si>
    <r>
      <rPr>
        <sz val="11"/>
        <color rgb="FF000000"/>
        <rFont val="Calibri"/>
        <family val="2"/>
      </rPr>
      <t>Tilkynningarnet og reglur eru til staðar.</t>
    </r>
  </si>
  <si>
    <r>
      <rPr>
        <sz val="11"/>
        <color rgb="FF000000"/>
        <rFont val="Calibri"/>
        <family val="2"/>
      </rPr>
      <t>Eftirlitskerfi uppfylla staðla ESB og WHO með tilliti til farsóttarfræðilegra gagna um alla sjúkdóma sem ESB hefur eftirlit með, tilfellaskilgreiningar þeirra og skýrar tilkynningareglur.</t>
    </r>
  </si>
  <si>
    <r>
      <rPr>
        <sz val="11"/>
        <color rgb="FF000000"/>
        <rFont val="Calibri"/>
        <family val="2"/>
      </rPr>
      <t>Búið er að koma á þátttöku í ESB eftirlitsnetkerfum.</t>
    </r>
  </si>
  <si>
    <r>
      <rPr>
        <sz val="11"/>
        <color rgb="FF000000"/>
        <rFont val="Calibri"/>
        <family val="2"/>
      </rPr>
      <t>D.2.3 Greining á eftirlitsgögnum</t>
    </r>
  </si>
  <si>
    <r>
      <rPr>
        <sz val="11"/>
        <color rgb="FF000000"/>
        <rFont val="Calibri"/>
        <family val="2"/>
      </rPr>
      <t>Eftirlitskerfið getur veitt nauðsynlegar upplýsingar til að upplýsa og ráðleggja um viðbrögð.</t>
    </r>
  </si>
  <si>
    <r>
      <rPr>
        <sz val="11"/>
        <color rgb="FF000000"/>
        <rFont val="Calibri"/>
        <family val="2"/>
      </rPr>
      <t>D.2.4 Sjúkdómseinkenna eftirlitskerfi</t>
    </r>
  </si>
  <si>
    <r>
      <rPr>
        <sz val="11"/>
        <color rgb="FF000000"/>
        <rFont val="Calibri"/>
        <family val="2"/>
      </rPr>
      <t>Faraldursfræðiupplýsingakerfi er til staðar.</t>
    </r>
  </si>
  <si>
    <r>
      <rPr>
        <sz val="11"/>
        <color rgb="FF000000"/>
        <rFont val="Calibri"/>
        <family val="2"/>
      </rPr>
      <t>D.3.1 Kerfi fyrir skilvirkar tilkynningar til WHO, FAO og OIE</t>
    </r>
  </si>
  <si>
    <r>
      <rPr>
        <sz val="11"/>
        <color rgb="FF000000"/>
        <rFont val="Calibri"/>
        <family val="2"/>
      </rPr>
      <t>Ábyrgðarkeðjur eru skýrt skilgreindar til að tryggja skilvirk samskipti á lands- og alþjóðavísu.</t>
    </r>
  </si>
  <si>
    <r>
      <rPr>
        <sz val="11"/>
        <color rgb="FF000000"/>
        <rFont val="Calibri"/>
        <family val="2"/>
      </rPr>
      <t>D.3.2 Tilkynningarnet og samskiptareglur í landinu</t>
    </r>
  </si>
  <si>
    <r>
      <rPr>
        <sz val="11"/>
        <color rgb="FF000000"/>
        <rFont val="Calibri"/>
        <family val="2"/>
      </rPr>
      <t>Virkni og starfssemi IHR landsskrifstofa er til staðar eins og skilgreint er af IHR (2005).</t>
    </r>
  </si>
  <si>
    <r>
      <rPr>
        <sz val="11"/>
        <color rgb="FF000000"/>
        <rFont val="Calibri"/>
        <family val="2"/>
      </rPr>
      <t>Tilkynningarnet og reglur eru til staðar.</t>
    </r>
  </si>
  <si>
    <r>
      <rPr>
        <sz val="11"/>
        <color rgb="FF000000"/>
        <rFont val="Calibri"/>
        <family val="2"/>
      </rPr>
      <t>D.4.1 Mannauður er til staðar til að innleiða IHR kjarnagetukröfur</t>
    </r>
  </si>
  <si>
    <r>
      <rPr>
        <sz val="11"/>
        <color rgb="FF000000"/>
        <rFont val="Calibri"/>
        <family val="2"/>
      </rPr>
      <t>Mannauður er til staðar til að innleiða IHR kjarnagetukröfur.</t>
    </r>
  </si>
  <si>
    <r>
      <rPr>
        <sz val="11"/>
        <color theme="1" tint="0.49989318521683401"/>
        <rFont val="Calibri"/>
        <family val="2"/>
      </rPr>
      <t>D.4.2 Hagnýt faraldursfræðiþjálfun er til staðar svo sem FETP</t>
    </r>
  </si>
  <si>
    <r>
      <rPr>
        <sz val="11"/>
        <color rgb="FF000000"/>
        <rFont val="Calibri"/>
        <family val="2"/>
      </rPr>
      <t>D.4.3 Starfsaflaáætlun</t>
    </r>
  </si>
  <si>
    <r>
      <rPr>
        <sz val="11"/>
        <color rgb="FF000000"/>
        <rFont val="Calibri"/>
        <family val="2"/>
      </rPr>
      <t>Kunnátta og hæfni lýðheilsustarfsfólks er styrkt til að viðhalda lýðheilsuvöktun og viðbragð á öllum stigum heilbrigðiskerfisins.</t>
    </r>
  </si>
  <si>
    <r>
      <rPr>
        <b/>
        <sz val="16"/>
        <color rgb="FF000000"/>
        <rFont val="Calibri"/>
        <family val="2"/>
      </rPr>
      <t>Viðbragð</t>
    </r>
  </si>
  <si>
    <r>
      <rPr>
        <sz val="11"/>
        <color rgb="FF000000"/>
        <rFont val="Calibri"/>
        <family val="2"/>
      </rPr>
      <t>R.1.1 Fjöláhættu landslýðheilsu neyðarviðbúnaður og viðbragðsáætlun er þróuð og innleidd</t>
    </r>
  </si>
  <si>
    <r>
      <rPr>
        <sz val="11"/>
        <color rgb="FF000000"/>
        <rFont val="Calibri"/>
        <family val="2"/>
      </rPr>
      <t>Landslýðheilsu neyðarviðbúnaðaráætlun er þróuð, haldið uppfærðri eða studd af t.d. þar til bærri ríkisstofnun.</t>
    </r>
  </si>
  <si>
    <r>
      <rPr>
        <sz val="11"/>
        <color rgb="FF000000"/>
        <rFont val="Calibri"/>
        <family val="2"/>
      </rPr>
      <t>Landslýðheilsu neyðarviðbúnaðaráætlun er innleidd.</t>
    </r>
  </si>
  <si>
    <r>
      <rPr>
        <sz val="11"/>
        <color rgb="FF000000"/>
        <rFont val="Calibri"/>
        <family val="2"/>
      </rPr>
      <t>R.1.2 Forgangs lýðheilsuáhættur og auðlindir eru kortlagðar og hagnýtar.</t>
    </r>
  </si>
  <si>
    <r>
      <rPr>
        <sz val="11"/>
        <color rgb="FF000000"/>
        <rFont val="Calibri"/>
        <family val="2"/>
      </rPr>
      <t>Forgangs lýðheilsuáhættur og auðlindir eru kortlagðar og hagnýttar.</t>
    </r>
  </si>
  <si>
    <r>
      <rPr>
        <sz val="11"/>
        <color rgb="FF000000"/>
        <rFont val="Calibri"/>
        <family val="2"/>
      </rPr>
      <t>R.2.1 Geta til að virkja neyðaraðstoð</t>
    </r>
  </si>
  <si>
    <r>
      <rPr>
        <sz val="11"/>
        <color rgb="FF000000"/>
        <rFont val="Calibri"/>
        <family val="2"/>
      </rPr>
      <t>Neyðarstjórnáætlun er til staðar með stjórnstöð almannavarna, verkferli og áætlanir, og getuna til að virkja neyðarverkferli.</t>
    </r>
  </si>
  <si>
    <r>
      <rPr>
        <sz val="11"/>
        <color rgb="FF000000"/>
        <rFont val="Calibri"/>
        <family val="2"/>
      </rPr>
      <t>R.2.2 Verkferlar og -áætlanir Stjórnstöðvar almannavarna</t>
    </r>
  </si>
  <si>
    <r>
      <rPr>
        <sz val="11"/>
        <color rgb="FF000000"/>
        <rFont val="Calibri"/>
        <family val="2"/>
      </rPr>
      <t>R.2.3 Neyðarþjónustuáætlun</t>
    </r>
  </si>
  <si>
    <r>
      <rPr>
        <sz val="11"/>
        <color rgb="FF000000"/>
        <rFont val="Calibri"/>
        <family val="2"/>
      </rPr>
      <t>R.2.4 Tilvikastjórnunar verkferli eru innleidd fyrir IHR viðkomandi hættur.</t>
    </r>
  </si>
  <si>
    <r>
      <rPr>
        <sz val="11"/>
        <color rgb="FF000000"/>
        <rFont val="Calibri"/>
        <family val="2"/>
      </rPr>
      <t>Tilvikastjórnunar verkferli eru innleidd fyrir IHR viðkomandi hættur.</t>
    </r>
  </si>
  <si>
    <r>
      <rPr>
        <sz val="11"/>
        <color rgb="FF000000"/>
        <rFont val="Calibri"/>
        <family val="2"/>
      </rPr>
      <t>R.3.1 Lýðheilsu- og almannavarnaryfirvöld (t.d. Lögreglan, landamæravarsla, tollgæslan) eru samtengd eftir grunaðan eða staðfestan líffræðilegan atburð.</t>
    </r>
  </si>
  <si>
    <r>
      <rPr>
        <sz val="11"/>
        <color rgb="FF000000"/>
        <rFont val="Calibri"/>
        <family val="2"/>
      </rPr>
      <t>Viðbúnaðaráætlanagerð tryggir samvinnu þvert á geira og skýrt skilgreind hlutverk og ábyrgðarhluta fyrir alla hagsmunaaðila.</t>
    </r>
  </si>
  <si>
    <r>
      <rPr>
        <sz val="11"/>
        <color rgb="FF000000"/>
        <rFont val="Calibri"/>
        <family val="2"/>
      </rPr>
      <t>R.4.1 Kerfi eru til staðar fyrir sendingu og móttöku læknisfræðilegra gagnaaðgerða á meðan á lýðheilsuneyðarástandi stendur</t>
    </r>
  </si>
  <si>
    <r>
      <rPr>
        <sz val="11"/>
        <color rgb="FF000000"/>
        <rFont val="Calibri"/>
        <family val="2"/>
      </rPr>
      <t>Verkferlar eru til staðar fyrir sendingu og móttöku læknisfræðilegra gagnaaðgerða á meðan á lýðheilsuneyðarástandi stendur.</t>
    </r>
  </si>
  <si>
    <r>
      <rPr>
        <sz val="11"/>
        <color rgb="FF000000"/>
        <rFont val="Calibri"/>
        <family val="2"/>
      </rPr>
      <t>R.4.1 Kerfi eru til staðar fyrir sendingu og móttöku heilbrigðisstarfsfólks á meðan á lýðheilsuvá stendur</t>
    </r>
  </si>
  <si>
    <r>
      <rPr>
        <sz val="11"/>
        <color rgb="FF000000"/>
        <rFont val="Calibri"/>
        <family val="2"/>
      </rPr>
      <t>Fyrir svarendur sem aðstoða við lýðheilsuvá erlendis, er til staðar samskiptareglur fyrir læknisfræðilegan brottflutning.</t>
    </r>
  </si>
  <si>
    <r>
      <rPr>
        <sz val="11"/>
        <color rgb="FF000000"/>
        <rFont val="Calibri"/>
        <family val="2"/>
      </rPr>
      <t>R.5.1 Áhættumiðlunarkerfi (áætlanir, gangverk, o.s.frv.)</t>
    </r>
  </si>
  <si>
    <r>
      <rPr>
        <sz val="11"/>
        <color rgb="FF000000"/>
        <rFont val="Calibri"/>
        <family val="2"/>
      </rPr>
      <t>Búið er að koma á samskiptastefnu og ferli til að þróa, samræma og dreifa upplýsingum sem tengjast atburði sem gæti verið lýðheilsuvá.</t>
    </r>
  </si>
  <si>
    <r>
      <rPr>
        <sz val="11"/>
        <color rgb="FF000000"/>
        <rFont val="Calibri"/>
        <family val="2"/>
      </rPr>
      <t>R.5.2 Samskipti og samræming við innri og ytri aðila</t>
    </r>
  </si>
  <si>
    <r>
      <rPr>
        <sz val="11"/>
        <color rgb="FF000000"/>
        <rFont val="Calibri"/>
        <family val="2"/>
      </rPr>
      <t>Búið er að koma á samskiptastefnu og ferli til að þróa, samræma og dreifa upplýsingum sem tengjast atburði sem gæti verið lýðheilsuvá.</t>
    </r>
  </si>
  <si>
    <r>
      <rPr>
        <sz val="11"/>
        <color rgb="FF000000"/>
        <rFont val="Calibri"/>
        <family val="2"/>
      </rPr>
      <t>Verkferli til að samræma alla viðkomandi aðila í heilbrigðiskerfinu eru til staðar t.d. lýðheilsa, læknisfræðileg og geðheilbrigðis-/hegðunarheilbrigðisþjónusta.</t>
    </r>
  </si>
  <si>
    <r>
      <rPr>
        <sz val="11"/>
        <color rgb="FF000000"/>
        <rFont val="Calibri"/>
        <family val="2"/>
      </rPr>
      <t>Samræming felur í sér virkjun á stuðningi, netkerfum, ráðgjafahópum, samstarfsaðila netkerfum og samskiptum</t>
    </r>
  </si>
  <si>
    <r>
      <rPr>
        <sz val="11"/>
        <color rgb="FF000000"/>
        <rFont val="Calibri"/>
        <family val="2"/>
      </rPr>
      <t>R.5.3 Samskipti við almenning</t>
    </r>
  </si>
  <si>
    <r>
      <rPr>
        <sz val="11"/>
        <color rgb="FF000000"/>
        <rFont val="Calibri"/>
        <family val="2"/>
      </rPr>
      <t>Upplýsingum sem tengjast atburðinum er dreift til almennings, til þess að útskýra uppkomu, til að koma á trausti og lágmarka hættuna á smiti.</t>
    </r>
  </si>
  <si>
    <r>
      <rPr>
        <sz val="11"/>
        <color rgb="FF000000"/>
        <rFont val="Calibri"/>
        <family val="2"/>
      </rPr>
      <t>Lykilskilaboð fyrir samskipti við almenning eru búin til.</t>
    </r>
  </si>
  <si>
    <r>
      <rPr>
        <sz val="11"/>
        <color theme="1" tint="0.49989318521683401"/>
        <rFont val="Calibri"/>
        <family val="2"/>
      </rPr>
      <t>R.5.4 Samskipti við hópa sem verða fyrir áhrifum</t>
    </r>
  </si>
  <si>
    <r>
      <rPr>
        <sz val="11"/>
        <color rgb="FF000000"/>
        <rFont val="Calibri"/>
        <family val="2"/>
      </rPr>
      <t>R.5.5 Virk hlustun og stjórnun orðróms</t>
    </r>
  </si>
  <si>
    <r>
      <rPr>
        <sz val="11"/>
        <color rgb="FF000000"/>
        <rFont val="Calibri"/>
        <family val="2"/>
      </rPr>
      <t>Upplýsingar til almennings taka tillit til hættuskynjunar almennings.</t>
    </r>
  </si>
  <si>
    <r>
      <rPr>
        <sz val="11"/>
        <color rgb="FF000000"/>
        <rFont val="Calibri"/>
        <family val="2"/>
      </rPr>
      <t>Tillit er tekið til væntra hegðunarviðbragða (t.d. hversu miklar áhyggjur íbúar hafa) við ákvörðunartökuferlið.</t>
    </r>
  </si>
  <si>
    <r>
      <rPr>
        <b/>
        <sz val="16"/>
        <color rgb="FF000000"/>
        <rFont val="Calibri"/>
        <family val="2"/>
      </rPr>
      <t>Aðrar IHR-tengdar hættur og komustaðir (PoE)</t>
    </r>
  </si>
  <si>
    <r>
      <rPr>
        <sz val="11"/>
        <color rgb="FF000000"/>
        <rFont val="Calibri"/>
        <family val="2"/>
      </rPr>
      <t>PoE.1 Vanabundinni getu er komið á, á komustöðum.</t>
    </r>
  </si>
  <si>
    <r>
      <rPr>
        <sz val="11"/>
        <color rgb="FF000000"/>
        <rFont val="Calibri"/>
        <family val="2"/>
      </rPr>
      <t>IHR skuldbindingar varðandi komustaði eru uppfyllt.</t>
    </r>
  </si>
  <si>
    <r>
      <rPr>
        <sz val="11"/>
        <color rgb="FF000000"/>
        <rFont val="Calibri"/>
        <family val="2"/>
      </rPr>
      <t>PoE.2 Skilvirkt lýðheilsuviðbragð á komustöðum</t>
    </r>
  </si>
  <si>
    <r>
      <rPr>
        <sz val="11"/>
        <color rgb="FF000000"/>
        <rFont val="Calibri"/>
        <family val="2"/>
      </rPr>
      <t>Skilvirkt lýðheilsuviðbragð við komustað eru komið á í samræmi við IHR.</t>
    </r>
  </si>
  <si>
    <r>
      <rPr>
        <sz val="11"/>
        <color rgb="FF000000"/>
        <rFont val="Calibri"/>
        <family val="2"/>
      </rPr>
      <t>CE.1 Búið er að koma á starfshæfu gangverki fyrir greiningu og viðbragð við efnaatburðum eða neyð.</t>
    </r>
  </si>
  <si>
    <r>
      <rPr>
        <sz val="11"/>
        <color rgb="FF000000"/>
        <rFont val="Calibri"/>
        <family val="2"/>
      </rPr>
      <t>Viðbúnaðaráætlanir fyrir atburði af líffræðilegri hættu séu til staðar, þróuð sameiginlega af lýðheilsu og ekki-heilbrigðis-geira svo sem almannavarnarkerfi, landamæraeftirlit og tollur.</t>
    </r>
  </si>
  <si>
    <r>
      <rPr>
        <sz val="11"/>
        <color theme="1" tint="0.49989318521683401"/>
        <rFont val="Calibri"/>
        <family val="2"/>
      </rPr>
      <t>CE.2 Stuðningsumhverfi er til staðar fyrir stjórnun á efnaatburðum</t>
    </r>
  </si>
  <si>
    <r>
      <rPr>
        <sz val="11"/>
        <color theme="1" tint="0.49989318521683401"/>
        <rFont val="Calibri"/>
        <family val="2"/>
      </rPr>
      <t>RE.1 Búið er að koma á starfshæfu gangverki fyrir greiningu og viðbragð við geislunar- og kjarnorkuneyðarástandi.</t>
    </r>
  </si>
  <si>
    <r>
      <rPr>
        <sz val="11"/>
        <color theme="1" tint="0.49989318521683401"/>
        <rFont val="Calibri"/>
        <family val="2"/>
      </rPr>
      <t>RE.2 Stuðningsumhverfi er til staðar fyrir stjórnun á geislunarneyðarástandi</t>
    </r>
  </si>
  <si>
    <t>D1-36</t>
  </si>
  <si>
    <t>D1-31</t>
  </si>
  <si>
    <t>D5-28</t>
  </si>
  <si>
    <t>D5-27</t>
  </si>
  <si>
    <t>D1-26</t>
  </si>
  <si>
    <t>D1-38</t>
  </si>
  <si>
    <t>D3-12</t>
  </si>
  <si>
    <t>D3-14</t>
  </si>
  <si>
    <t>D3-16</t>
  </si>
  <si>
    <t>D3-29</t>
  </si>
  <si>
    <t>D3-30</t>
  </si>
  <si>
    <t>D3-26</t>
  </si>
  <si>
    <t>D3-25</t>
  </si>
  <si>
    <t>D3-31</t>
  </si>
  <si>
    <t>D3-14</t>
  </si>
  <si>
    <t>D5-40</t>
  </si>
  <si>
    <t>D3-30</t>
  </si>
  <si>
    <t>D1-63</t>
  </si>
  <si>
    <t>D2-12</t>
  </si>
  <si>
    <t>D1-14</t>
  </si>
  <si>
    <t>D1-15</t>
  </si>
  <si>
    <t>D1-30</t>
  </si>
  <si>
    <t>D5-14</t>
  </si>
  <si>
    <t>D5-50</t>
  </si>
  <si>
    <t>D1-25</t>
  </si>
  <si>
    <t>D5-26</t>
  </si>
  <si>
    <t>D5-31</t>
  </si>
  <si>
    <t>D1-43</t>
  </si>
  <si>
    <t>D1-43</t>
  </si>
  <si>
    <t>D5-19</t>
  </si>
  <si>
    <t>D5-21</t>
  </si>
  <si>
    <t>D1-54</t>
  </si>
  <si>
    <t>D1-56</t>
  </si>
  <si>
    <t>D1-59</t>
  </si>
  <si>
    <t>D5-23</t>
  </si>
  <si>
    <t>D1-64</t>
  </si>
  <si>
    <t>D5-49</t>
  </si>
  <si>
    <t>D1-34</t>
  </si>
  <si>
    <r>
      <rPr>
        <b/>
        <sz val="18"/>
        <color rgb="FFFFFFFF"/>
        <rFont val="Calibri"/>
        <family val="2"/>
      </rPr>
      <t>Yfirlit BSI og CSI</t>
    </r>
  </si>
  <si>
    <r>
      <rPr>
        <b/>
        <sz val="11"/>
        <color rgb="FFFFFFFF"/>
        <rFont val="Calibri"/>
        <family val="2"/>
      </rPr>
      <t>D1: Undirbúningur og stjórnun fyrir atburð</t>
    </r>
  </si>
  <si>
    <r>
      <rPr>
        <b/>
        <sz val="11"/>
        <color rgb="FF000000"/>
        <rFont val="Calibri"/>
        <family val="2"/>
      </rPr>
      <t>BSI</t>
    </r>
  </si>
  <si>
    <r>
      <rPr>
        <b/>
        <sz val="11"/>
        <color rgb="FF000000"/>
        <rFont val="Calibri"/>
        <family val="2"/>
      </rPr>
      <t>CSI</t>
    </r>
  </si>
  <si>
    <r>
      <rPr>
        <sz val="11"/>
        <color rgb="FF000000"/>
        <rFont val="Calibri"/>
        <family val="2"/>
      </rPr>
      <t>1 Neyðarviðbúnaður er innþættur í landsheilbrigðisáætlanir, fjármögnun og skipulag.</t>
    </r>
  </si>
  <si>
    <r>
      <rPr>
        <sz val="11"/>
        <color rgb="FF000000"/>
        <rFont val="Calibri"/>
        <family val="2"/>
      </rPr>
      <t>2 Fjölgeira áhættustjórnunarstefnur og löggjöf ná yfir lýðheilsuógnir.</t>
    </r>
  </si>
  <si>
    <r>
      <rPr>
        <sz val="11"/>
        <color rgb="FF000000"/>
        <rFont val="Calibri"/>
        <family val="2"/>
      </rPr>
      <t>3 Landslýðheilsu neyðarviðbúnaðaráætlun er þróuð, haldið uppfærðri eða studd af t.d. þar til bærri ríkisstofnun.</t>
    </r>
  </si>
  <si>
    <r>
      <rPr>
        <sz val="11"/>
        <color rgb="FF000000"/>
        <rFont val="Calibri"/>
        <family val="2"/>
      </rPr>
      <t>3.1. Landslýðheilsu neyðarviðbúnaðaráætlun er innleidd.</t>
    </r>
  </si>
  <si>
    <r>
      <rPr>
        <sz val="11"/>
        <color rgb="FF000000"/>
        <rFont val="Calibri"/>
        <family val="2"/>
      </rPr>
      <t>3.2 Viðbúnaðaráætlanir eru sveigjanlegar og auðvelt að aðlaga.</t>
    </r>
  </si>
  <si>
    <r>
      <rPr>
        <sz val="11"/>
        <color rgb="FF000000"/>
        <rFont val="Calibri"/>
        <family val="2"/>
      </rPr>
      <t>3.3 Viðbúnaðaráætlanagerð inniheldur viðbúnað samfélagsins til að undirbúa fyrir, standa á móti, og endurreisa eftir lýðheilsuatburði.</t>
    </r>
  </si>
  <si>
    <r>
      <rPr>
        <sz val="11"/>
        <color rgb="FF000000"/>
        <rFont val="Calibri"/>
        <family val="2"/>
      </rPr>
      <t>4 Viðbúnaðaráætlanagerð inniheldur sjálfsmat, sem felur í sér einangrun á skörðum og mögulegar lausnir, mannauðsgetu, og viðkomandi landshagsmunaaðila.</t>
    </r>
  </si>
  <si>
    <r>
      <rPr>
        <sz val="11"/>
        <color rgb="FF000000"/>
        <rFont val="Calibri"/>
        <family val="2"/>
      </rPr>
      <t xml:space="preserve">4.1 Þetta sjálfsmat er innþætt í fyrirliggjandi áætlunar-, skipulags og fjárhagsgangverk. </t>
    </r>
  </si>
  <si>
    <r>
      <rPr>
        <sz val="11"/>
        <color rgb="FF000000"/>
        <rFont val="Calibri"/>
        <family val="2"/>
      </rPr>
      <t>5 Viðbúnaðaráætlanagerð inniheldur að leggja mat á og styrkja fyrirliggjandi getu (byggingar/þjónustu, búnað starfsfólks, skriflegar áætlanir fyrir viðbúnað, staðluð verkferli).</t>
    </r>
  </si>
  <si>
    <r>
      <rPr>
        <sz val="11"/>
        <color rgb="FF000000"/>
        <rFont val="Calibri"/>
        <family val="2"/>
      </rPr>
      <t>5.1 Viðbúnaðaráætlanir innihalda áætlanir til að auka getu.</t>
    </r>
  </si>
  <si>
    <r>
      <rPr>
        <sz val="11"/>
        <color rgb="FF000000"/>
        <rFont val="Calibri"/>
        <family val="2"/>
      </rPr>
      <t>5.2 Viðbúnaðar- og viðbragðskerfi fyrir lýðheilsuvár (þ.m.t. smitsjúkdómar) uppfylli góðar starfsvenjur ESB.</t>
    </r>
  </si>
  <si>
    <r>
      <rPr>
        <sz val="11"/>
        <color rgb="FF000000"/>
        <rFont val="Calibri"/>
        <family val="2"/>
      </rPr>
      <t>5.3 Heimsfaraldraráætlanir samræmast tiltækum alþjóðlegum leiðbeiningum (t.d. WHO og ESB).</t>
    </r>
  </si>
  <si>
    <r>
      <rPr>
        <sz val="11"/>
        <color rgb="FF000000"/>
        <rFont val="Calibri"/>
        <family val="2"/>
      </rPr>
      <t xml:space="preserve">6 Viðbúnaðaráætlanagerð felur í </t>
    </r>
    <r>
      <rPr>
        <sz val="11"/>
        <color rgb="FF000000"/>
        <rFont val="Calibri"/>
        <family val="2"/>
      </rPr>
      <t xml:space="preserve">sér </t>
    </r>
    <r>
      <rPr>
        <sz val="11"/>
        <color rgb="FF000000"/>
        <rFont val="Calibri"/>
        <family val="2"/>
      </rPr>
      <t>viðeigandi læknisfræðilegar gagnráðstafanir til að vernda heilbrigði íbúa aðildarríkja.</t>
    </r>
  </si>
  <si>
    <r>
      <rPr>
        <sz val="11"/>
        <color rgb="FF000000"/>
        <rFont val="Calibri"/>
        <family val="2"/>
      </rPr>
      <t>6.1 Viðbúnaðaráætlanagerð inniheldur að borið sé kennsl á veitendur fyrir læknisfræðilegar gagnráðstafanir, þ.m.t. afhendingargetu og tíma.</t>
    </r>
  </si>
  <si>
    <r>
      <rPr>
        <sz val="11"/>
        <color rgb="FF000000"/>
        <rFont val="Calibri"/>
        <family val="2"/>
      </rPr>
      <t>7 Viðbúnaðaráætlanagerð tryggir samvinnu þvert á geira og skýrt skilgreind hlutverk og ábyrgðarhluta fyrir alla hagsmunaaðila.</t>
    </r>
  </si>
  <si>
    <r>
      <rPr>
        <sz val="11"/>
        <color rgb="FF000000"/>
        <rFont val="Calibri"/>
        <family val="2"/>
      </rPr>
      <t>7.1 Heildar opinber (t.d. formleg og óformleg samstarfsnet) líföryggis- og lífvarnarkerfi séu til staðar fyrir fólk, dýr og landbúnaðarmannvirki.</t>
    </r>
  </si>
  <si>
    <r>
      <rPr>
        <sz val="11"/>
        <color rgb="FF000000"/>
        <rFont val="Calibri"/>
        <family val="2"/>
      </rPr>
      <t>7.2 Fjölgeira og fjöl-hagsmunaaðila samræming, stjórnun og eftirlit byggjast á föstum innviðum.</t>
    </r>
  </si>
  <si>
    <r>
      <rPr>
        <sz val="11"/>
        <color rgb="FF000000"/>
        <rFont val="Calibri"/>
        <family val="2"/>
      </rPr>
      <t>7.3 Fjölgeira og fjöl-hagsmunaaðila samræming, stjórnun og eftirlit er sífellt styrkt á meðan á áætlanagerðinni stendur.</t>
    </r>
  </si>
  <si>
    <r>
      <rPr>
        <sz val="11"/>
        <color rgb="FF000000"/>
        <rFont val="Calibri"/>
        <family val="2"/>
      </rPr>
      <t>7.4 Viðbúnaðaráætlanagerð innifelur getuna til að styðja við framkvæmdir á milligöngu og samfélags/frumviðbragðsstigum á meðan á lýðheilsuvá stendur.</t>
    </r>
  </si>
  <si>
    <r>
      <rPr>
        <sz val="11"/>
        <color rgb="FF000000"/>
        <rFont val="Calibri"/>
        <family val="2"/>
      </rPr>
      <t>8 Forgangs lýðheilsuáhættur og auðlindir eru kortlagðar og hagnýtar.</t>
    </r>
  </si>
  <si>
    <r>
      <rPr>
        <sz val="11"/>
        <color rgb="FF000000"/>
        <rFont val="Calibri"/>
        <family val="2"/>
      </rPr>
      <t>8.1 Sýkingalyfjastjórnunaraðgerðir (safn samræmdra aðgerða til að bæta notkun á sýkingalyfjum) eru innleiddar.</t>
    </r>
  </si>
  <si>
    <r>
      <rPr>
        <sz val="11"/>
        <color rgb="FF000000"/>
        <rFont val="Calibri"/>
        <family val="2"/>
      </rPr>
      <t xml:space="preserve">8.2 Viðbúnaður innifelur: getuna til að koma í veg fyrir, finna og stjórna faraldri, á meðan á stórum skyndilegu innstreymi farandverkamanna stendur. </t>
    </r>
  </si>
  <si>
    <r>
      <rPr>
        <sz val="11"/>
        <color rgb="FF000000"/>
        <rFont val="Calibri"/>
        <family val="2"/>
      </rPr>
      <t>9 Sérstakur landsrammi er til staðar fyrir forgangsógnir (svo sem heimsfaraldur inflúensu) yfir alla geira.</t>
    </r>
  </si>
  <si>
    <r>
      <rPr>
        <sz val="11"/>
        <color rgb="FF000000"/>
        <rFont val="Calibri"/>
        <family val="2"/>
      </rPr>
      <t>9.1 Viðbúnaðaráætlanir fyrir atburði af líffræðilegri hættu séu til staðar, þróuð sameiginlega af lýðheilsu og ekki-heilbrigðis-geira svo sem almannavarnarkerfi, landamæraeftirlit og tollur.</t>
    </r>
  </si>
  <si>
    <r>
      <rPr>
        <sz val="11"/>
        <color rgb="FF000000"/>
        <rFont val="Calibri"/>
        <family val="2"/>
      </rPr>
      <t>9.2 Varðandi heimsfaraldsviðbúnað, er sterk áætlanagerð og samræming áfram nauðsynleg og undir stjórn heilbrigðisráðuneytisins.</t>
    </r>
  </si>
  <si>
    <r>
      <rPr>
        <sz val="11"/>
        <color rgb="FF000000"/>
        <rFont val="Calibri"/>
        <family val="2"/>
      </rPr>
      <t>10 Viðbúnaði er komið á í lands- og svæðisnetum.</t>
    </r>
  </si>
  <si>
    <r>
      <rPr>
        <sz val="11"/>
        <color rgb="FF000000"/>
        <rFont val="Calibri"/>
        <family val="2"/>
      </rPr>
      <t>11 Samstarf á milli landa er til staðar til að viðhalda háu stigi viðbúnaðar.</t>
    </r>
  </si>
  <si>
    <r>
      <rPr>
        <sz val="11"/>
        <color rgb="FF000000"/>
        <rFont val="Calibri"/>
        <family val="2"/>
      </rPr>
      <t>12 Virkni og starfssemi IHR landsskrifstofa er til staðar eins og skilgreint er af IHR (2005).</t>
    </r>
  </si>
  <si>
    <r>
      <rPr>
        <sz val="11"/>
        <color rgb="FF000000"/>
        <rFont val="Calibri"/>
        <family val="2"/>
      </rPr>
      <t>13 Búið er að koma á samskiptastefnu og ferli til að þróa, samræma og dreifa upplýsingum sem tengjast atburði sem gæti verið lýðheilsuvá.</t>
    </r>
  </si>
  <si>
    <r>
      <rPr>
        <sz val="11"/>
        <color rgb="FF000000"/>
        <rFont val="Calibri"/>
        <family val="2"/>
      </rPr>
      <t>13.1 Samskiptaáætlun tryggir tímanleg og skilvirk samskipti fyrir og á meðan á atburði stendur.</t>
    </r>
  </si>
  <si>
    <r>
      <rPr>
        <sz val="11"/>
        <color rgb="FF000000"/>
        <rFont val="Calibri"/>
        <family val="2"/>
      </rPr>
      <t>13.2 Samskiptaáætlun inniheldur stækkunarnálgun.</t>
    </r>
  </si>
  <si>
    <r>
      <rPr>
        <sz val="11"/>
        <color rgb="FF000000"/>
        <rFont val="Calibri"/>
        <family val="2"/>
      </rPr>
      <t>13.3 Neyðarsamskiptaáætlanir haldast sveigjanlegar og uppfærðar eins og þarf.</t>
    </r>
  </si>
  <si>
    <r>
      <rPr>
        <sz val="11"/>
        <color rgb="FF000000"/>
        <rFont val="Calibri"/>
        <family val="2"/>
      </rPr>
      <t>13.4 Neyðarsamskiptaáætlanir eru hagnýtar og einfaldar í innleiðingu.</t>
    </r>
  </si>
  <si>
    <r>
      <rPr>
        <sz val="11"/>
        <color rgb="FF000000"/>
        <rFont val="Calibri"/>
        <family val="2"/>
      </rPr>
      <t>13.5 Neyðarsamskiptaáætlanir eru prófaðar.</t>
    </r>
  </si>
  <si>
    <r>
      <rPr>
        <sz val="11"/>
        <color rgb="FF000000"/>
        <rFont val="Calibri"/>
        <family val="2"/>
      </rPr>
      <t>13.6 Neyðarsamskiptaáætlanir ná yfir möguleikann að vissir atburði fái aukna fjölmiðlaathygli.</t>
    </r>
  </si>
  <si>
    <r>
      <rPr>
        <sz val="11"/>
        <color rgb="FF000000"/>
        <rFont val="Calibri"/>
        <family val="2"/>
      </rPr>
      <t>13.7 Neyðarsamskiptaáætlanir ná yfir möguleikann á að vissir atburðir leiði til meiri eftirspurnar almennings eftir upplýsingum.</t>
    </r>
  </si>
  <si>
    <r>
      <rPr>
        <sz val="11"/>
        <color rgb="FF000000"/>
        <rFont val="Calibri"/>
        <family val="2"/>
      </rPr>
      <t>13.8 Fjöláhættusamskiptarásum (t.d. vefsíður, tölvupóstur, sérstakar símalínur) er komið á.</t>
    </r>
  </si>
  <si>
    <r>
      <rPr>
        <sz val="11"/>
        <color rgb="FF000000"/>
        <rFont val="Calibri"/>
        <family val="2"/>
      </rPr>
      <t>13.9 Tímanlegar upplýsingar og leiðarbeiningar um atburð eru veittar heilbrigðisstarfsfólki og öðru fagfólki þannig að þau geti svarað almenningi á fullnægjandi hátt.</t>
    </r>
  </si>
  <si>
    <r>
      <rPr>
        <b/>
        <sz val="11"/>
        <color rgb="FFFFFFFF"/>
        <rFont val="Calibri"/>
        <family val="2"/>
      </rPr>
      <t>D2: Aðföng: þjálfað vinnuafl</t>
    </r>
  </si>
  <si>
    <r>
      <rPr>
        <b/>
        <sz val="11"/>
        <color rgb="FF000000"/>
        <rFont val="Calibri"/>
        <family val="2"/>
      </rPr>
      <t>BSI</t>
    </r>
  </si>
  <si>
    <r>
      <rPr>
        <b/>
        <sz val="11"/>
        <color rgb="FF000000"/>
        <rFont val="Calibri"/>
        <family val="2"/>
      </rPr>
      <t>CSI</t>
    </r>
  </si>
  <si>
    <r>
      <rPr>
        <sz val="11"/>
        <color rgb="FF000000"/>
        <rFont val="Calibri"/>
        <family val="2"/>
      </rPr>
      <t>1 Kunnátta og hæfni lýðheilsustarfsfólks er nægjanlegt til að viðhalda lýðheilsuvöktun og viðbragð á öllum stigum heilbrigðiskerfisins.</t>
    </r>
  </si>
  <si>
    <r>
      <rPr>
        <sz val="11"/>
        <color rgb="FF000000"/>
        <rFont val="Calibri"/>
        <family val="2"/>
      </rPr>
      <t>2 Mannauður er til staðar til að innleiða IHR kjarnagetukröfur.</t>
    </r>
  </si>
  <si>
    <r>
      <rPr>
        <sz val="11"/>
        <color rgb="FF000000"/>
        <rFont val="Calibri"/>
        <family val="2"/>
      </rPr>
      <t>3 Tryggt er að nægt hæft lýðheilsustarfsfólk er til staðar til að halda áfram heilbrigðisþjónustu.</t>
    </r>
  </si>
  <si>
    <r>
      <rPr>
        <sz val="11"/>
        <color rgb="FF000000"/>
        <rFont val="Calibri"/>
        <family val="2"/>
      </rPr>
      <t>4 Menntun, þjálfun og æfingar eru studdar á stefnumörkunar- og rekstrarstigi stofnunar.</t>
    </r>
  </si>
  <si>
    <r>
      <rPr>
        <sz val="11"/>
        <color rgb="FF000000"/>
        <rFont val="Calibri"/>
        <family val="2"/>
      </rPr>
      <t>4.1 Menntun, þjálfun og æfingar eru hluti af viðbúnaðaráætlanagerð stofnanna.</t>
    </r>
  </si>
  <si>
    <r>
      <rPr>
        <sz val="11"/>
        <color rgb="FF000000"/>
        <rFont val="Calibri"/>
        <family val="2"/>
      </rPr>
      <t>5 Stig viðbúnaðar er metið í gegnum æfingar.</t>
    </r>
  </si>
  <si>
    <r>
      <rPr>
        <sz val="11"/>
        <color rgb="FF000000"/>
        <rFont val="Calibri"/>
        <family val="2"/>
      </rPr>
      <t>5.1 Viðeigandi samstarfsstofnanir taka þátt í æfingum til að bæta skilning á viðbragðsáætlunum hvers annars.</t>
    </r>
  </si>
  <si>
    <r>
      <rPr>
        <sz val="11"/>
        <color rgb="FF000000"/>
        <rFont val="Calibri"/>
        <family val="2"/>
      </rPr>
      <t>6 Þjálfun, æfingar og endurskoðun atvika eru notuð til að skilja og bæta áhættustjórnunarferli og til að styrkja getu.</t>
    </r>
  </si>
  <si>
    <r>
      <rPr>
        <sz val="11"/>
        <color rgb="FF000000"/>
        <rFont val="Calibri"/>
        <family val="2"/>
      </rPr>
      <t>6.1 Æfingar byggjast á atburðarrásum og sérsniðnar að umhverfi (t.d. staðbundið, svæðisbundið, landsbundið og alþjóðlegt).</t>
    </r>
  </si>
  <si>
    <r>
      <rPr>
        <sz val="11"/>
        <color rgb="FF000000"/>
        <rFont val="Calibri"/>
        <family val="2"/>
      </rPr>
      <t>6.2 Til þess að framkvæma árangursríka æfingu, fær undirbúningshópurinn skýrt umboð og heimild til að skipuleggja, stýra og leggja mat á æfinguna.</t>
    </r>
  </si>
  <si>
    <r>
      <rPr>
        <sz val="11"/>
        <color rgb="FF000000"/>
        <rFont val="Calibri"/>
        <family val="2"/>
      </rPr>
      <t>6.3 Tilgangur æfingar er að bera kennsl á svæði sem þarfnast umbóta.</t>
    </r>
  </si>
  <si>
    <r>
      <rPr>
        <sz val="11"/>
        <color rgb="FF000000"/>
        <rFont val="Calibri"/>
        <family val="2"/>
      </rPr>
      <t>7 Æfingar eru gerðar til að prófa raunverulega virkni IHR kjarnagetu.</t>
    </r>
  </si>
  <si>
    <r>
      <rPr>
        <sz val="11"/>
        <color rgb="FF000000"/>
        <rFont val="Calibri"/>
        <family val="2"/>
      </rPr>
      <t>8 Upphafsmarkmið menntunar, þjálfunar og æfingar eru metin og lærðar lexíur skjalfestar í skýrslu.</t>
    </r>
  </si>
  <si>
    <r>
      <rPr>
        <b/>
        <sz val="11"/>
        <color rgb="FFFFFFFF"/>
        <rFont val="Calibri"/>
        <family val="2"/>
      </rPr>
      <t>D3: Stuðningsgeta: eftirlit</t>
    </r>
  </si>
  <si>
    <r>
      <rPr>
        <b/>
        <sz val="11"/>
        <color rgb="FF000000"/>
        <rFont val="Calibri"/>
        <family val="2"/>
      </rPr>
      <t>BSI</t>
    </r>
  </si>
  <si>
    <r>
      <rPr>
        <b/>
        <sz val="11"/>
        <color rgb="FF000000"/>
        <rFont val="Calibri"/>
        <family val="2"/>
      </rPr>
      <t>CSI</t>
    </r>
  </si>
  <si>
    <r>
      <rPr>
        <sz val="11"/>
        <color rgb="FF000000"/>
        <rFont val="Calibri"/>
        <family val="2"/>
      </rPr>
      <t>1 Eftirlitskerfi byggt á vísum er til staðar.</t>
    </r>
  </si>
  <si>
    <r>
      <rPr>
        <sz val="11"/>
        <color rgb="FF000000"/>
        <rFont val="Calibri"/>
        <family val="2"/>
      </rPr>
      <t>1.1 Þessir vísar eru skilgreindir í reglum til að auðvelda tímanlega eftirfylgni.</t>
    </r>
  </si>
  <si>
    <r>
      <rPr>
        <sz val="11"/>
        <color rgb="FF000000"/>
        <rFont val="Calibri"/>
        <family val="2"/>
      </rPr>
      <t xml:space="preserve">2 Faraldursfræðiupplýsinga </t>
    </r>
    <r>
      <rPr>
        <sz val="11"/>
        <color rgb="FF000000"/>
        <rFont val="Calibri"/>
        <family val="2"/>
      </rPr>
      <t>kerfi er til staðar.</t>
    </r>
  </si>
  <si>
    <r>
      <rPr>
        <sz val="11"/>
        <color rgb="FF000000"/>
        <rFont val="Calibri"/>
        <family val="2"/>
      </rPr>
      <t>2.1 Atburðir sem tengjast atburði sem gætu verið lýðheilsuvá eru skilgreindir í reglum til að auðvelda tímanlega eftirfylgni.</t>
    </r>
  </si>
  <si>
    <r>
      <rPr>
        <sz val="11"/>
        <color rgb="FF000000"/>
        <rFont val="Calibri"/>
        <family val="2"/>
      </rPr>
      <t>2.2 Eftirlitskerfi gefa rauntímaupplýsingar um eftirlitsgögn.</t>
    </r>
  </si>
  <si>
    <r>
      <rPr>
        <sz val="11"/>
        <color rgb="FF000000"/>
        <rFont val="Calibri"/>
        <family val="2"/>
      </rPr>
      <t>2.3 Eftirlitskerfið er næmt og sveigjanlegt til að nema upphafstilvik eða atburði.</t>
    </r>
  </si>
  <si>
    <r>
      <rPr>
        <sz val="11"/>
        <color rgb="FF000000"/>
        <rFont val="Calibri"/>
        <family val="2"/>
      </rPr>
      <t xml:space="preserve">2.4 Eftirlitskerfið fær upplýsingar frá víðu sviði mismunandi og traustra úrræða. </t>
    </r>
  </si>
  <si>
    <r>
      <rPr>
        <sz val="11"/>
        <color rgb="FF000000"/>
        <rFont val="Calibri"/>
        <family val="2"/>
      </rPr>
      <t>2.5 Eftirlitskerfið inniheldur upplýsingar frá dýralæknavöktunarkerfum.</t>
    </r>
  </si>
  <si>
    <r>
      <rPr>
        <sz val="11"/>
        <color rgb="FF000000"/>
        <rFont val="Calibri"/>
        <family val="2"/>
      </rPr>
      <t>2.6 Eftirlitskerfið inniheldur upplýsingar frá skordýravöktunarkerfum.</t>
    </r>
  </si>
  <si>
    <r>
      <rPr>
        <sz val="11"/>
        <color rgb="FF000000"/>
        <rFont val="Calibri"/>
        <family val="2"/>
      </rPr>
      <t>2.7 Eftirlitskerfið inniheldur upplýsingar frá umhverfisvöktunarkerfum.</t>
    </r>
  </si>
  <si>
    <r>
      <rPr>
        <sz val="11"/>
        <color rgb="FF000000"/>
        <rFont val="Calibri"/>
        <family val="2"/>
      </rPr>
      <t>2.8 Eftirlitskerfið inniheldur upplýsingar frá veðurvöktunarkerfum.</t>
    </r>
  </si>
  <si>
    <r>
      <rPr>
        <sz val="11"/>
        <color rgb="FF000000"/>
        <rFont val="Calibri"/>
        <family val="2"/>
      </rPr>
      <t>2.9 Eftirlitskerfið inniheldur upplýsingar frá örveruvöktunarkerfum.</t>
    </r>
  </si>
  <si>
    <r>
      <rPr>
        <sz val="11"/>
        <color rgb="FF000000"/>
        <rFont val="Calibri"/>
        <family val="2"/>
      </rPr>
      <t>3 Eftirlitskerfið gefur snemmbúið viðvörunarmerki um mögulega atburði sem gætu verið lýðheilsuvá.</t>
    </r>
  </si>
  <si>
    <r>
      <rPr>
        <sz val="11"/>
        <color rgb="FF000000"/>
        <rFont val="Calibri"/>
        <family val="2"/>
      </rPr>
      <t xml:space="preserve">4 Búið er að koma á þátttöku í ESB eftirlitsnetkerfum. </t>
    </r>
  </si>
  <si>
    <r>
      <rPr>
        <sz val="11"/>
        <color rgb="FF000000"/>
        <rFont val="Calibri"/>
        <family val="2"/>
      </rPr>
      <t>5 Eftirlitskerfi uppfylla staðla ESB og WHO með tilliti til farsóttarfræðilegra gagna um alla sjúkdóma sem ESB hefur eftirlit með, tilfellaskilgreiningar þeirra og skýrar tilkynningareglur.</t>
    </r>
  </si>
  <si>
    <r>
      <rPr>
        <sz val="11"/>
        <color rgb="FF000000"/>
        <rFont val="Calibri"/>
        <family val="2"/>
      </rPr>
      <t>6 Eftirlitsgögn eru kerfisbundið og reglulega tilkynnt til viðkomandi geira og hagsmunaaðila.</t>
    </r>
  </si>
  <si>
    <r>
      <rPr>
        <sz val="11"/>
        <color rgb="FF000000"/>
        <rFont val="Calibri"/>
        <family val="2"/>
      </rPr>
      <t>6.1 Öll viðkomandi eftirlitskerfi eru innþætt í net sem skiptist stöðugt á upplýsingum.</t>
    </r>
  </si>
  <si>
    <r>
      <rPr>
        <sz val="11"/>
        <color rgb="FF000000"/>
        <rFont val="Calibri"/>
        <family val="2"/>
      </rPr>
      <t>6.2 Tilkynningarnet og reglur eru til staðar.</t>
    </r>
  </si>
  <si>
    <r>
      <rPr>
        <sz val="11"/>
        <color rgb="FF000000"/>
        <rFont val="Calibri"/>
        <family val="2"/>
      </rPr>
      <t>6.3 Eftirlitskerfið getur veitt nauðsynlegar upplýsingar til að upplýsa og ráðleggja um viðbrögð.</t>
    </r>
  </si>
  <si>
    <r>
      <rPr>
        <b/>
        <sz val="11"/>
        <color rgb="FFFFFFFF"/>
        <rFont val="Calibri"/>
        <family val="2"/>
      </rPr>
      <t>D4: Stuðningsgeta: áhættumat</t>
    </r>
  </si>
  <si>
    <r>
      <rPr>
        <b/>
        <sz val="11"/>
        <color rgb="FF000000"/>
        <rFont val="Calibri"/>
        <family val="2"/>
      </rPr>
      <t>BSI</t>
    </r>
  </si>
  <si>
    <r>
      <rPr>
        <b/>
        <sz val="11"/>
        <color rgb="FF000000"/>
        <rFont val="Calibri"/>
        <family val="2"/>
      </rPr>
      <t>CSI</t>
    </r>
  </si>
  <si>
    <r>
      <rPr>
        <sz val="11"/>
        <color rgb="FF000000"/>
        <rFont val="Calibri"/>
        <family val="2"/>
      </rPr>
      <t>1 Viðvaranir og snemmaðvaranir eru metnar miðað við sameiginlega greiningu á eftirlitinu og öðrum tiltækum gögnum.</t>
    </r>
  </si>
  <si>
    <r>
      <rPr>
        <sz val="11"/>
        <color rgb="FF000000"/>
        <rFont val="Calibri"/>
        <family val="2"/>
      </rPr>
      <t>2 Áhættumatsteymi er sett saman til að leggja 2 A áhættuna á (mögulegum) atburði sem gæti verið lýðheilsuvá.</t>
    </r>
  </si>
  <si>
    <r>
      <rPr>
        <sz val="11"/>
        <color rgb="FF000000"/>
        <rFont val="Calibri"/>
        <family val="2"/>
      </rPr>
      <t>2.1 Áhættumatsteymið er með frekari sérfræðiþekkingu (t.d. Eiturefnafræði, dýraheilbrigði, mataröryggi o.s.frv.).</t>
    </r>
  </si>
  <si>
    <r>
      <rPr>
        <sz val="11"/>
        <color rgb="FF000000"/>
        <rFont val="Calibri"/>
        <family val="2"/>
      </rPr>
      <t>2.2 Byggt á eigindum sjúkdómsins, ákveður áhættumatsteymið hversu oft þarf að uppfæra áhættumatið.</t>
    </r>
  </si>
  <si>
    <r>
      <rPr>
        <sz val="11"/>
        <color rgb="FF000000"/>
        <rFont val="Calibri"/>
        <family val="2"/>
      </rPr>
      <t>2.3 Áhættustiginu sem atburðinum er úthlutað er byggt á grunaðri (eða þekktri) áhættu.</t>
    </r>
  </si>
  <si>
    <r>
      <rPr>
        <sz val="11"/>
        <color rgb="FF000000"/>
        <rFont val="Calibri"/>
        <family val="2"/>
      </rPr>
      <t>2.4 Áhættustiginu sem atburðinum er úthlutað er byggt á mögulegum váhrifum frá hættunni.</t>
    </r>
  </si>
  <si>
    <r>
      <rPr>
        <sz val="11"/>
        <color rgb="FF000000"/>
        <rFont val="Calibri"/>
        <family val="2"/>
      </rPr>
      <t>2.5 Áhættustiginu sem atburðinum er úthlutað er byggt á samhenginu sem atburðurinn gerist í.</t>
    </r>
  </si>
  <si>
    <r>
      <rPr>
        <sz val="11"/>
        <color rgb="FF000000"/>
        <rFont val="Calibri"/>
        <family val="2"/>
      </rPr>
      <t>2.6 Áhættustigið sem úthlutað er er byggt á eigindum (svo sem fjölda tilfella/dauðsfalla, hlutfalli alvarlegra sjúkdóma hjá íbúðafjöldanum, klíniskir hópar sem verða fyrir mestum áhrifum, o.s.frv.).</t>
    </r>
  </si>
  <si>
    <r>
      <rPr>
        <sz val="11"/>
        <color rgb="FF000000"/>
        <rFont val="Calibri"/>
        <family val="2"/>
      </rPr>
      <t>2.7 Úthlutað áhættustig er byggt á þjónustugetu (t.d. fjölda sjúklinga á heilsugæslu, innlagnir á spítala og meðferð sérfræðinga á gjörgæslu).</t>
    </r>
  </si>
  <si>
    <r>
      <rPr>
        <sz val="11"/>
        <color rgb="FF000000"/>
        <rFont val="Calibri"/>
        <family val="2"/>
      </rPr>
      <t>3 Áhættumat er notað til að styðja við viðbúnaðaráætlanagerð og viðbragðsstarfssemi.</t>
    </r>
  </si>
  <si>
    <r>
      <rPr>
        <sz val="11"/>
        <color rgb="FF000000"/>
        <rFont val="Calibri"/>
        <family val="2"/>
      </rPr>
      <t>3.1 Skýrt skilgreindar spurningar eru notaðar sem hluti af áhættumati til að hjálpa til við að bera kennsl á forgangsaðgerðir.</t>
    </r>
  </si>
  <si>
    <r>
      <rPr>
        <sz val="11"/>
        <color rgb="FF000000"/>
        <rFont val="Calibri"/>
        <family val="2"/>
      </rPr>
      <t>3.2 Áhættumat er notað til að bera kennsl á áhættusvæði.</t>
    </r>
  </si>
  <si>
    <r>
      <rPr>
        <sz val="11"/>
        <color rgb="FF000000"/>
        <rFont val="Calibri"/>
        <family val="2"/>
      </rPr>
      <t>3.3 Áhættumat er notað til að bera kennsl á áhættuhópa.</t>
    </r>
  </si>
  <si>
    <r>
      <rPr>
        <sz val="11"/>
        <color rgb="FF000000"/>
        <rFont val="Calibri"/>
        <family val="2"/>
      </rPr>
      <t>3.4 Áhættumat eru notuð til að bera kennsl á og fá rekstrarsamstarfsaðila til þátttöku.</t>
    </r>
  </si>
  <si>
    <r>
      <rPr>
        <sz val="11"/>
        <color rgb="FF000000"/>
        <rFont val="Calibri"/>
        <family val="2"/>
      </rPr>
      <t>3.5 Áhættumat er notað til að bera kennsl á og fá lykil stefnumótandi aðila til þátttöku.</t>
    </r>
  </si>
  <si>
    <r>
      <rPr>
        <sz val="11"/>
        <color rgb="FF000000"/>
        <rFont val="Calibri"/>
        <family val="2"/>
      </rPr>
      <t>3.6 Áhættulýsing innlimar upplýsingar frá megindlegum líkönum, ef þau eru tiltæk og aðgengileg.</t>
    </r>
  </si>
  <si>
    <r>
      <rPr>
        <sz val="11"/>
        <color rgb="FF000000"/>
        <rFont val="Calibri"/>
        <family val="2"/>
      </rPr>
      <t>3.7 Áhættulýsing innlimar sérfræðiálit.</t>
    </r>
  </si>
  <si>
    <r>
      <rPr>
        <b/>
        <sz val="11"/>
        <color rgb="FFFFFFFF"/>
        <rFont val="Calibri"/>
        <family val="2"/>
      </rPr>
      <t>D5: Stjórnun viðbragðs við atburði</t>
    </r>
  </si>
  <si>
    <r>
      <rPr>
        <b/>
        <sz val="11"/>
        <color rgb="FF000000"/>
        <rFont val="Calibri"/>
        <family val="2"/>
      </rPr>
      <t>BSI</t>
    </r>
  </si>
  <si>
    <r>
      <rPr>
        <b/>
        <sz val="11"/>
        <color rgb="FF000000"/>
        <rFont val="Calibri"/>
        <family val="2"/>
      </rPr>
      <t>CSI</t>
    </r>
  </si>
  <si>
    <r>
      <rPr>
        <sz val="11"/>
        <color rgb="FF000000"/>
        <rFont val="Calibri"/>
        <family val="2"/>
      </rPr>
      <t>1 Sértækir starfshættir eru til staðar fyrir virkjun og óvirkjun viðbragðsins við heilbrigðisvá.</t>
    </r>
  </si>
  <si>
    <r>
      <rPr>
        <sz val="11"/>
        <color rgb="FF000000"/>
        <rFont val="Calibri"/>
        <family val="2"/>
      </rPr>
      <t>1.1 Viðbragðsákvarðanir taka til greina eftirfarandi grundvallarreglur: varúðarráðstafanir, hlutfallsleika og sveigjanleika.</t>
    </r>
  </si>
  <si>
    <r>
      <rPr>
        <sz val="11"/>
        <color rgb="FF000000"/>
        <rFont val="Calibri"/>
        <family val="2"/>
      </rPr>
      <t>2 Smitforvarna- og stjórnunarstaðlar eru til staðar og virka á lands- og sjúkrahúsvísu.</t>
    </r>
  </si>
  <si>
    <r>
      <rPr>
        <sz val="11"/>
        <color rgb="FF000000"/>
        <rFont val="Calibri"/>
        <family val="2"/>
      </rPr>
      <t>2.1 Öryggisráðstafanir fyrir meðhöndlun smitbakteríuefna eru til staðar og þekktar af heilbrigðisstarfsmönnum.</t>
    </r>
  </si>
  <si>
    <r>
      <rPr>
        <sz val="11"/>
        <color rgb="FF000000"/>
        <rFont val="Calibri"/>
        <family val="2"/>
      </rPr>
      <t>3 Rannsóknarstofuþjónusta er tiltæk til að rannsaka heilbrigðisvár í forgangi.</t>
    </r>
  </si>
  <si>
    <r>
      <rPr>
        <sz val="11"/>
        <color rgb="FF000000"/>
        <rFont val="Calibri"/>
        <family val="2"/>
      </rPr>
      <t>3.1 Verklög fyrri lífvernd á rannsóknarstofum og lífvarnir á rannsóknarstofum (lífáhættustjórnun) eru til staðar og innleidd.</t>
    </r>
  </si>
  <si>
    <r>
      <rPr>
        <sz val="11"/>
        <color rgb="FF000000"/>
        <rFont val="Calibri"/>
        <family val="2"/>
      </rPr>
      <t>4 Neyðarstjórnáætlun er til staðar með stjórnstöð almannavarna, verkferli og áætlanir, og getuna til að virkja neyðarverkferli.</t>
    </r>
  </si>
  <si>
    <r>
      <rPr>
        <sz val="11"/>
        <color rgb="FF000000"/>
        <rFont val="Calibri"/>
        <family val="2"/>
      </rPr>
      <t>5 Prófuð stjórnunar og eftirlitsskipulag með skýr hlutverk og ábyrgðir er til staðar.</t>
    </r>
  </si>
  <si>
    <r>
      <rPr>
        <sz val="11"/>
        <color rgb="FF000000"/>
        <rFont val="Calibri"/>
        <family val="2"/>
      </rPr>
      <t>5.1 Samræming, stjórnun og eftirlit er byggt á fyrirliggjandi innviðum.</t>
    </r>
  </si>
  <si>
    <r>
      <rPr>
        <sz val="11"/>
        <color rgb="FF000000"/>
        <rFont val="Calibri"/>
        <family val="2"/>
      </rPr>
      <t>5.2 Samræming, stjórnun og eftirlit er sífellt verið að styrkja.</t>
    </r>
  </si>
  <si>
    <r>
      <rPr>
        <sz val="11"/>
        <color rgb="FF000000"/>
        <rFont val="Calibri"/>
        <family val="2"/>
      </rPr>
      <t>5.3 Verkferli til að samræma alla viðkomandi aðila í heilbrigðiskerfinu eru til staðar t.d. lýðheilsa, læknisfræðileg og geðheilbrigðis-/hegðunarheilbrigðisþjónusta.</t>
    </r>
  </si>
  <si>
    <r>
      <rPr>
        <sz val="11"/>
        <color rgb="FF000000"/>
        <rFont val="Calibri"/>
        <family val="2"/>
      </rPr>
      <t>5.4 Samræming felur í sér umönnun miðað við hóp og útkall mannafla.</t>
    </r>
  </si>
  <si>
    <r>
      <rPr>
        <sz val="11"/>
        <color rgb="FF000000"/>
        <rFont val="Calibri"/>
        <family val="2"/>
      </rPr>
      <t>5.5 Samræming felur í sér virkjun á stuðningi, netkerfum, ráðgjafahópum, samstarfsaðila netkerfum og samskiptum.</t>
    </r>
  </si>
  <si>
    <r>
      <rPr>
        <sz val="11"/>
        <color rgb="FF000000"/>
        <rFont val="Calibri"/>
        <family val="2"/>
      </rPr>
      <t>5.6 Lýðheilsukerfi er stutt af hættustjórnunarteymum á öllum stigum.</t>
    </r>
  </si>
  <si>
    <r>
      <rPr>
        <sz val="11"/>
        <color rgb="FF000000"/>
        <rFont val="Calibri"/>
        <family val="2"/>
      </rPr>
      <t>5.7 Tillit er tekið til væntra hegðunarviðbragða (t.d. hversu miklar áhyggjur íbúar hafa) við ákvörðunartökuferlið.</t>
    </r>
  </si>
  <si>
    <r>
      <rPr>
        <sz val="11"/>
        <color rgb="FF000000"/>
        <rFont val="Calibri"/>
        <family val="2"/>
      </rPr>
      <t>6 Búið er að koma á verkferlum fyrir samræmingu fjölgeira starfsemi á milli ráðuneyta og geira.</t>
    </r>
  </si>
  <si>
    <r>
      <rPr>
        <sz val="11"/>
        <color rgb="FF000000"/>
        <rFont val="Calibri"/>
        <family val="2"/>
      </rPr>
      <t xml:space="preserve">7 Búið er að koma á fjölfaglegu og fjölgeira </t>
    </r>
    <r>
      <rPr>
        <sz val="11"/>
        <color rgb="FF000000"/>
        <rFont val="Calibri"/>
        <family val="2"/>
      </rPr>
      <t>hraðviðbragði og það er tiltækt allan sólarhringinn, alla daga. </t>
    </r>
  </si>
  <si>
    <r>
      <rPr>
        <sz val="11"/>
        <color rgb="FF000000"/>
        <rFont val="Calibri"/>
        <family val="2"/>
      </rPr>
      <t>7.1 Verkferlar fyrir læknisfræðilegar gagnaaðgerðir, þ.m.t. innleiðing og dreifing er til staðar.</t>
    </r>
  </si>
  <si>
    <r>
      <rPr>
        <sz val="11"/>
        <color rgb="FF000000"/>
        <rFont val="Calibri"/>
        <family val="2"/>
      </rPr>
      <t>7.2 Verkferlar eru til staðar fyrir sendingu og móttöku læknisfræðilegra gagnaaðgerða á meðan á lýðheilsuvá stendur.</t>
    </r>
  </si>
  <si>
    <r>
      <rPr>
        <sz val="11"/>
        <color rgb="FF000000"/>
        <rFont val="Calibri"/>
        <family val="2"/>
      </rPr>
      <t>7.3 Búið er að koma á verkferlum fyrir matarborið smit og matarmengun og þau eru starfhæf.</t>
    </r>
  </si>
  <si>
    <r>
      <rPr>
        <sz val="11"/>
        <color rgb="FF000000"/>
        <rFont val="Calibri"/>
        <family val="2"/>
      </rPr>
      <t>7.4 Búið er að koma á verkferlum fyrir sjúkdóma sem berast á milli manna og dýra og sjúkdóma sem mögulega berast á milli manna og dýra og þau eru starfhæf.</t>
    </r>
  </si>
  <si>
    <r>
      <rPr>
        <sz val="11"/>
        <color rgb="FF000000"/>
        <rFont val="Calibri"/>
        <family val="2"/>
      </rPr>
      <t>7.5 Á svæðum sem eru móttækileg fyrir arbóveirusmiti, er búið að þróa stöðluð verkferli fyrir rannsóknir á vettvangi og hraðar smitferjuvarnir.</t>
    </r>
  </si>
  <si>
    <r>
      <rPr>
        <sz val="11"/>
        <color rgb="FF000000"/>
        <rFont val="Calibri"/>
        <family val="2"/>
      </rPr>
      <t>7.6 Lýðheilsa, læknisfræðileg og geðheilbrigðis-/hegðunarheilbrigðiskerfi sem styðja við endurreisn eru til staðar.</t>
    </r>
  </si>
  <si>
    <r>
      <rPr>
        <sz val="11"/>
        <color rgb="FF000000"/>
        <rFont val="Calibri"/>
        <family val="2"/>
      </rPr>
      <t>7.7 Fyrir svarendur sem aðstoða við lýðheilsuvá erlendis, er til staðar samskiptareglur fyrir læknisfræðilegan brottflutning.</t>
    </r>
  </si>
  <si>
    <r>
      <rPr>
        <sz val="11"/>
        <color rgb="FF000000"/>
        <rFont val="Calibri"/>
        <family val="2"/>
      </rPr>
      <t>8 Árangur viðbragðsaðgerða er oft endurmetin byggt á söfnuðum eftirlitsgögnum.</t>
    </r>
  </si>
  <si>
    <r>
      <rPr>
        <sz val="11"/>
        <color rgb="FF000000"/>
        <rFont val="Calibri"/>
        <family val="2"/>
      </rPr>
      <t>8.1 Viðbragðsaðgerðir eru í sífellu aðlagaðar að nýjum aðstæðum.</t>
    </r>
  </si>
  <si>
    <r>
      <rPr>
        <sz val="11"/>
        <color rgb="FF000000"/>
        <rFont val="Calibri"/>
        <family val="2"/>
      </rPr>
      <t xml:space="preserve">8.2 Heilbrigðiseftirlitskerfi eru eflt á meðan á atburði stendur. </t>
    </r>
  </si>
  <si>
    <r>
      <rPr>
        <sz val="11"/>
        <color rgb="FF000000"/>
        <rFont val="Calibri"/>
        <family val="2"/>
      </rPr>
      <t>8.3 Á meðan á atburðinum stendur eru vöktunargögn sem tengjast atburðinum oft metin.</t>
    </r>
  </si>
  <si>
    <r>
      <rPr>
        <sz val="11"/>
        <color rgb="FF000000"/>
        <rFont val="Calibri"/>
        <family val="2"/>
      </rPr>
      <t>8.4 Heilbrigðisvöktunarkerfi vakta atburðinn á meðan hann á sér stað (t.d. dreifing landfræðilega og/eða í tíma).</t>
    </r>
  </si>
  <si>
    <r>
      <rPr>
        <sz val="11"/>
        <color rgb="FF000000"/>
        <rFont val="Calibri"/>
        <family val="2"/>
      </rPr>
      <t>8.5 Heilbrigðisvöktunarkerfi vakta virkni nauðsynlegrar þjónustu.</t>
    </r>
  </si>
  <si>
    <r>
      <rPr>
        <sz val="11"/>
        <color rgb="FF000000"/>
        <rFont val="Calibri"/>
        <family val="2"/>
      </rPr>
      <t>8.6 Heilbrigðisvöktunarkerfi eru tengd við rannsóknarstofur og heilbrigðismannvirki.</t>
    </r>
  </si>
  <si>
    <r>
      <rPr>
        <sz val="11"/>
        <color rgb="FF000000"/>
        <rFont val="Calibri"/>
        <family val="2"/>
      </rPr>
      <t>9 Yfirgripsmikil samskiptaáætlun er þróuð til að allir hagsmunaaðilar, svo sem heilbrigðisstarfsfólk, fjölmiðlar og opinberir geirar utan heilbrigðisgeirans o.s.frv., taki þátt.</t>
    </r>
  </si>
  <si>
    <r>
      <rPr>
        <sz val="11"/>
        <color rgb="FF000000"/>
        <rFont val="Calibri"/>
        <family val="2"/>
      </rPr>
      <t>9.1 Ábyrgðarkeðjur eru skýrt skilgreindar til að tryggja skilvirk samskipti á lands- og alþjóðavísu.</t>
    </r>
  </si>
  <si>
    <r>
      <rPr>
        <sz val="11"/>
        <color rgb="FF000000"/>
        <rFont val="Calibri"/>
        <family val="2"/>
      </rPr>
      <t>9.2 Allir viðeigandi hagsmunaaðilar eru þátttakendur og vel upplýstir fyrirfram, á meðan á atburðinum stendur og eftir hann.</t>
    </r>
  </si>
  <si>
    <r>
      <rPr>
        <sz val="11"/>
        <color rgb="FF000000"/>
        <rFont val="Calibri"/>
        <family val="2"/>
      </rPr>
      <t>9.3 Á meðan á atburðinum stendur er kjarnaskilaboð frá mismunandi yfirvöldum samræmd og stöðluð.</t>
    </r>
  </si>
  <si>
    <r>
      <rPr>
        <sz val="11"/>
        <color rgb="FF000000"/>
        <rFont val="Calibri"/>
        <family val="2"/>
      </rPr>
      <t>9.4 Upplýsingum um yfirstandandi atburð er komið til viðkomandi hagsmunaaðila og almennings.</t>
    </r>
  </si>
  <si>
    <r>
      <rPr>
        <sz val="11"/>
        <color rgb="FF000000"/>
        <rFont val="Calibri"/>
        <family val="2"/>
      </rPr>
      <t>9.5 Nauðsynleg samskiptanet eru einangruð, kortlögð og vöktuð.</t>
    </r>
  </si>
  <si>
    <r>
      <rPr>
        <sz val="11"/>
        <color rgb="FF000000"/>
        <rFont val="Calibri"/>
        <family val="2"/>
      </rPr>
      <t>9.6 Sérsniðið upplýsingaefni fyrir mismunandi hagsmunaaðila (t.d. einfaldaðar tilvikaskilgreiningar fyrir samfélagslega notkun) eru gerðar.</t>
    </r>
  </si>
  <si>
    <r>
      <rPr>
        <sz val="11"/>
        <color rgb="FF000000"/>
        <rFont val="Calibri"/>
        <family val="2"/>
      </rPr>
      <t>10 Á meðan á atburði stendur er mótsagnalausum skilaboðum dreift frá treystu yfirvaldi.</t>
    </r>
  </si>
  <si>
    <r>
      <rPr>
        <sz val="11"/>
        <color rgb="FF000000"/>
        <rFont val="Calibri"/>
        <family val="2"/>
      </rPr>
      <t>10.1 Upplýsingum sem tengjast atburðinum er dreift á milli allra viðkomandi hagsmunaaðila innan heilbrigðisgeirans.</t>
    </r>
  </si>
  <si>
    <r>
      <rPr>
        <sz val="11"/>
        <color rgb="FF000000"/>
        <rFont val="Calibri"/>
        <family val="2"/>
      </rPr>
      <t>10.2 Upplýsingum sem tengjast atburðinum er dreift á milli allra viðkomandi hagsmunaaðila innan annarra geira en heilbrigðisgeirans.</t>
    </r>
  </si>
  <si>
    <r>
      <rPr>
        <sz val="11"/>
        <color rgb="FF000000"/>
        <rFont val="Calibri"/>
        <family val="2"/>
      </rPr>
      <t>11 Skilvirkt lýðheilsuviðbragð við komustað eru komið á í samræmi við IHR.</t>
    </r>
  </si>
  <si>
    <r>
      <rPr>
        <sz val="11"/>
        <color rgb="FF000000"/>
        <rFont val="Calibri"/>
        <family val="2"/>
      </rPr>
      <t>11.1 Tilvikastjórnunar verkferli eru innleidd fyrir IHR viðkomandi hættur.</t>
    </r>
  </si>
  <si>
    <r>
      <rPr>
        <sz val="11"/>
        <color rgb="FF000000"/>
        <rFont val="Calibri"/>
        <family val="2"/>
      </rPr>
      <t>11.2 IHR skuldbindingar varðandi komustaði eru uppfyllt.</t>
    </r>
  </si>
  <si>
    <r>
      <rPr>
        <sz val="11"/>
        <color rgb="FF000000"/>
        <rFont val="Calibri"/>
        <family val="2"/>
      </rPr>
      <t>12 Upplýsingum sem tengjast atburðinum er dreift til almennings, til þess að útskýra uppkomu, til að koma á trausti og lágmarka hættuna á smiti.</t>
    </r>
  </si>
  <si>
    <r>
      <rPr>
        <sz val="11"/>
        <color rgb="FF000000"/>
        <rFont val="Calibri"/>
        <family val="2"/>
      </rPr>
      <t>12.1 Samskipti við almenning er samræmt við aðra lands- og alþjóðlegar stofnanir.</t>
    </r>
  </si>
  <si>
    <r>
      <rPr>
        <sz val="11"/>
        <color rgb="FF000000"/>
        <rFont val="Calibri"/>
        <family val="2"/>
      </rPr>
      <t>12.2 Lykilskilaboð fyrir samskipti við almenning eru búin til.</t>
    </r>
  </si>
  <si>
    <r>
      <rPr>
        <sz val="11"/>
        <color rgb="FF000000"/>
        <rFont val="Calibri"/>
        <family val="2"/>
      </rPr>
      <t>12.3 Upplýsingar til almennings eru skilmerkilegar, viðeigandi og tímanlegar.</t>
    </r>
  </si>
  <si>
    <r>
      <rPr>
        <sz val="11"/>
        <color rgb="FF000000"/>
        <rFont val="Calibri"/>
        <family val="2"/>
      </rPr>
      <t xml:space="preserve">12.4 Upplýsingar til almennings eru opnar og gagnsæjar. </t>
    </r>
  </si>
  <si>
    <r>
      <rPr>
        <sz val="11"/>
        <color rgb="FF000000"/>
        <rFont val="Calibri"/>
        <family val="2"/>
      </rPr>
      <t>12.5 Upplýsingar til almennings taka tillit til hættuskynjun almennings.</t>
    </r>
  </si>
  <si>
    <r>
      <rPr>
        <sz val="11"/>
        <color rgb="FF000000"/>
        <rFont val="Calibri"/>
        <family val="2"/>
      </rPr>
      <t>12.6 Samskipti við almenning taka tillit til eiginda íbúanna svo sem tungumála, félagslegra, trúarlegra, menningarlegra, stjórnmálalegra og/eða hagfræðilegra þátta.</t>
    </r>
  </si>
  <si>
    <r>
      <rPr>
        <b/>
        <sz val="11"/>
        <color rgb="FFFFFFFF"/>
        <rFont val="Calibri"/>
        <family val="2"/>
      </rPr>
      <t>D6: Endurskoðun eftir atburð</t>
    </r>
  </si>
  <si>
    <r>
      <rPr>
        <b/>
        <sz val="11"/>
        <color rgb="FF000000"/>
        <rFont val="Calibri"/>
        <family val="2"/>
      </rPr>
      <t>BSI</t>
    </r>
  </si>
  <si>
    <r>
      <rPr>
        <b/>
        <sz val="11"/>
        <color rgb="FF000000"/>
        <rFont val="Calibri"/>
        <family val="2"/>
      </rPr>
      <t>CSI</t>
    </r>
  </si>
  <si>
    <r>
      <rPr>
        <sz val="11"/>
        <color rgb="FF000000"/>
        <rFont val="Calibri"/>
        <family val="2"/>
      </rPr>
      <t>1 Viðbúnaðarstig er metið út frá atburðum sem gætu verið heilbrigðisvá.</t>
    </r>
  </si>
  <si>
    <r>
      <rPr>
        <sz val="11"/>
        <color rgb="FF000000"/>
        <rFont val="Calibri"/>
        <family val="2"/>
      </rPr>
      <t>1.1 Viðbúnaður er metinn á óháðan hátt.</t>
    </r>
  </si>
  <si>
    <r>
      <rPr>
        <sz val="11"/>
        <color rgb="FF000000"/>
        <rFont val="Calibri"/>
        <family val="2"/>
      </rPr>
      <t>2 Endurskoðun eftir atburð er hluti af viðbúnaðaráætlanagerð stofnanna.</t>
    </r>
  </si>
  <si>
    <r>
      <rPr>
        <sz val="11"/>
        <color rgb="FF000000"/>
        <rFont val="Calibri"/>
        <family val="2"/>
      </rPr>
      <t>2.1 Endurskoðun eftir atburð fara fram um leið og mögulegt er eftir atburðinn.</t>
    </r>
  </si>
  <si>
    <r>
      <rPr>
        <sz val="11"/>
        <color rgb="FF000000"/>
        <rFont val="Calibri"/>
        <family val="2"/>
      </rPr>
      <t>2.2 Eigindleg endurskoðun eftir atburð fer fram.</t>
    </r>
  </si>
  <si>
    <r>
      <rPr>
        <sz val="11"/>
        <color rgb="FF000000"/>
        <rFont val="Calibri"/>
        <family val="2"/>
      </rPr>
      <t>2.3 Endurskoðun eftir atburð samanstendur af innri endurskoðun, sem tekur til allra hagsmunaaðila landsins sem bera ábyrgð á nauðsynlegri lýðheilsustarfssemi.</t>
    </r>
  </si>
  <si>
    <r>
      <rPr>
        <sz val="11"/>
        <color rgb="FF000000"/>
        <rFont val="Calibri"/>
        <family val="2"/>
      </rPr>
      <t>2.4 Endurskoðun eftir atburð samanstendur af endurskoðun ytri jafningja, þar sem annað IHR ríki, skrifstofa WHO og viðkomandi ESB-stofnunum er boðið að taka þátt.</t>
    </r>
  </si>
  <si>
    <r>
      <rPr>
        <sz val="11"/>
        <color rgb="FF000000"/>
        <rFont val="Calibri"/>
        <family val="2"/>
      </rPr>
      <t>3 Lærðar lexíur frá öllum viðkomandi geirum eru skrásettar kerfisbundið í skýrslu eftir atburð.</t>
    </r>
  </si>
  <si>
    <r>
      <rPr>
        <b/>
        <sz val="11"/>
        <color rgb="FFFFFFFF"/>
        <rFont val="Calibri"/>
        <family val="2"/>
      </rPr>
      <t>D7: Innleiðing lærðra lexía</t>
    </r>
  </si>
  <si>
    <r>
      <rPr>
        <b/>
        <sz val="11"/>
        <color rgb="FF000000"/>
        <rFont val="Calibri"/>
        <family val="2"/>
      </rPr>
      <t>BSI</t>
    </r>
  </si>
  <si>
    <r>
      <rPr>
        <b/>
        <sz val="11"/>
        <color rgb="FF000000"/>
        <rFont val="Calibri"/>
        <family val="2"/>
      </rPr>
      <t>CSI</t>
    </r>
  </si>
  <si>
    <r>
      <rPr>
        <sz val="11"/>
        <color rgb="FF000000"/>
        <rFont val="Calibri"/>
        <family val="2"/>
      </rPr>
      <t>1 Reynsla og lærðar lexíur frá endurskoðun eftir atburð eða æfingu, eru notaðar til að bæta undirbúning og viðbragðs starfsemi.</t>
    </r>
  </si>
  <si>
    <r>
      <rPr>
        <sz val="11"/>
        <color rgb="FF000000"/>
        <rFont val="Calibri"/>
        <family val="2"/>
      </rPr>
      <t>2 Reynsla og lærðar lexíur frá endurskoðun eftir atburð eða æfingu, eru notaðar þvert á alla viðeigandi geira.</t>
    </r>
  </si>
  <si>
    <r>
      <rPr>
        <sz val="11"/>
        <color rgb="FF000000"/>
        <rFont val="Calibri"/>
        <family val="2"/>
      </rPr>
      <t>3 Reynsla og lærðar lexíur frá endurskoðun eftir atburð eða æfingu, eru notaðar til að bæta stefnur og verkferli.</t>
    </r>
  </si>
  <si>
    <r>
      <rPr>
        <sz val="11"/>
        <color rgb="FF000000"/>
        <rFont val="Calibri"/>
        <family val="2"/>
      </rPr>
      <t>3.1 Reynslu og lærðum lexíu, frá endurskoðun eftir atburð eða æfingu, er deilt með alþjóðasamfélaginu.</t>
    </r>
  </si>
  <si>
    <r>
      <rPr>
        <sz val="11"/>
        <color rgb="FF000000"/>
        <rFont val="Calibri"/>
        <family val="2"/>
      </rPr>
      <t>3.2 Starfsfólk er hvatt til þess að skrifa stutt yfirlit yfir endurskoðunarskýrslu á ensku til að gera frekari dreifingu til alþjóðasamfélagsins mögulega.</t>
    </r>
  </si>
  <si>
    <r>
      <rPr>
        <b/>
        <sz val="14"/>
        <color rgb="FFFFFFFF"/>
        <rFont val="Calibri"/>
        <family val="2"/>
      </rPr>
      <t>HEPSA                   millivísanir</t>
    </r>
  </si>
  <si>
    <r>
      <rPr>
        <b/>
        <sz val="14"/>
        <color rgb="FFFFFFFF"/>
        <rFont val="Calibri"/>
        <family val="2"/>
      </rPr>
      <t xml:space="preserve">WHO: Stefnurammi fyrir neyðarviðbúnað </t>
    </r>
  </si>
  <si>
    <r>
      <rPr>
        <b/>
        <sz val="14"/>
        <color rgb="FFFFFFFF"/>
        <rFont val="Calibri"/>
        <family val="2"/>
      </rPr>
      <t>Þættir viðbúnaðar á öllum stigum</t>
    </r>
  </si>
  <si>
    <r>
      <rPr>
        <b/>
        <sz val="11"/>
        <color rgb="FFFFFFFF"/>
        <rFont val="Calibri"/>
        <family val="2"/>
      </rPr>
      <t>Tilvísanakóði</t>
    </r>
  </si>
  <si>
    <r>
      <rPr>
        <b/>
        <sz val="11"/>
        <color rgb="FFFFFFFF"/>
        <rFont val="Calibri"/>
        <family val="2"/>
      </rPr>
      <t>KJARNAÞÆTTIR</t>
    </r>
  </si>
  <si>
    <r>
      <rPr>
        <b/>
        <sz val="11"/>
        <color rgb="FFFFFFFF"/>
        <rFont val="Calibri"/>
        <family val="2"/>
      </rPr>
      <t>SAMFÉLAG</t>
    </r>
  </si>
  <si>
    <r>
      <rPr>
        <b/>
        <sz val="11"/>
        <color rgb="FFFFFFFF"/>
        <rFont val="Calibri"/>
        <family val="2"/>
      </rPr>
      <t>LANDS-/SVÆÐIS-/STAÐBUNDIÐ</t>
    </r>
  </si>
  <si>
    <r>
      <rPr>
        <b/>
        <sz val="11"/>
        <color rgb="FFFFFFFF"/>
        <rFont val="Calibri"/>
        <family val="2"/>
      </rPr>
      <t>HNATTRÆNT/SVÆÐISBUNDIÐ</t>
    </r>
  </si>
  <si>
    <r>
      <rPr>
        <i/>
        <sz val="11"/>
        <rFont val="Calibri"/>
        <family val="2"/>
      </rPr>
      <t>Stjórnun</t>
    </r>
  </si>
  <si>
    <r>
      <rPr>
        <sz val="11"/>
        <color rgb="FF000000"/>
        <rFont val="Calibri"/>
        <family val="2"/>
      </rPr>
      <t>G.1</t>
    </r>
  </si>
  <si>
    <r>
      <rPr>
        <sz val="11"/>
        <color rgb="FF000000"/>
        <rFont val="Calibri"/>
        <family val="2"/>
      </rPr>
      <t>Stefnur og löggjöf sem innleiða neyðarviðbúnað</t>
    </r>
  </si>
  <si>
    <r>
      <rPr>
        <sz val="11"/>
        <color rgb="FF000000"/>
        <rFont val="Calibri"/>
        <family val="2"/>
      </rPr>
      <t xml:space="preserve">• </t>
    </r>
    <r>
      <rPr>
        <sz val="11"/>
        <color rgb="FF000000"/>
        <rFont val="Calibri"/>
        <family val="2"/>
      </rPr>
      <t>Neyðarviðbúnaður samfélagsins viðurkenndur í stefnum og löggjöf</t>
    </r>
  </si>
  <si>
    <r>
      <rPr>
        <sz val="11"/>
        <color rgb="FF000000"/>
        <rFont val="Calibri"/>
        <family val="2"/>
      </rPr>
      <t xml:space="preserve">• </t>
    </r>
    <r>
      <rPr>
        <sz val="11"/>
        <color rgb="FF000000"/>
        <rFont val="Calibri"/>
        <family val="2"/>
      </rPr>
      <t>Innleiðing neyðarviðbúnaðar í ríkisheilbrigðisáætlunum og stefnum og fjármögnun</t>
    </r>
  </si>
  <si>
    <r>
      <rPr>
        <sz val="11"/>
        <color rgb="FF000000"/>
        <rFont val="Calibri"/>
        <family val="2"/>
      </rPr>
      <t xml:space="preserve">• </t>
    </r>
    <r>
      <rPr>
        <sz val="11"/>
        <color rgb="FF000000"/>
        <rFont val="Calibri"/>
        <family val="2"/>
      </rPr>
      <t>Þróun og vöktun fylgni við alþjóðlega lagaramma (t.d. IHR (2005); IATA/ICAO)</t>
    </r>
  </si>
  <si>
    <r>
      <rPr>
        <sz val="11"/>
        <color rgb="FF000000"/>
        <rFont val="Calibri"/>
        <family val="2"/>
      </rPr>
      <t xml:space="preserve"> </t>
    </r>
  </si>
  <si>
    <r>
      <rPr>
        <sz val="11"/>
        <color rgb="FF000000"/>
        <rFont val="Calibri"/>
        <family val="2"/>
      </rPr>
      <t xml:space="preserve">• </t>
    </r>
    <r>
      <rPr>
        <sz val="11"/>
        <color rgb="FF000000"/>
        <rFont val="Calibri"/>
        <family val="2"/>
      </rPr>
      <t>Neyðaráhættustjórnunarstefnur og löggjöf þvert á atvinnugreinar innihalda heilbrigði</t>
    </r>
  </si>
  <si>
    <r>
      <rPr>
        <sz val="11"/>
        <color rgb="FF000000"/>
        <rFont val="Calibri"/>
        <family val="2"/>
      </rPr>
      <t xml:space="preserve">• </t>
    </r>
    <r>
      <rPr>
        <sz val="11"/>
        <color rgb="FF000000"/>
        <rFont val="Calibri"/>
        <family val="2"/>
      </rPr>
      <t>Tæknileg aðstoð fyrir innleiðingu neyðarviðbúnaðarþátta alþjóðlegra og svæðisbundinna milliríkjaramma (t.d. Sendai Framework, IHR, SDG, Parísarsamkomulagið um loftslagsbreytingar)</t>
    </r>
  </si>
  <si>
    <r>
      <rPr>
        <sz val="11"/>
        <color rgb="FF000000"/>
        <rFont val="Calibri"/>
        <family val="2"/>
      </rPr>
      <t xml:space="preserve">• </t>
    </r>
    <r>
      <rPr>
        <sz val="11"/>
        <color rgb="FF000000"/>
        <rFont val="Calibri"/>
        <family val="2"/>
      </rPr>
      <t>Löggjöf um stjórnun á neyðarástandi (neyðarafl)</t>
    </r>
  </si>
  <si>
    <r>
      <rPr>
        <sz val="11"/>
        <color rgb="FF000000"/>
        <rFont val="Calibri"/>
        <family val="2"/>
      </rPr>
      <t>G.2</t>
    </r>
  </si>
  <si>
    <r>
      <rPr>
        <sz val="11"/>
        <color rgb="FF000000"/>
        <rFont val="Calibri"/>
        <family val="2"/>
      </rPr>
      <t>Áætlanir fyrir neyðarviðbúnað, viðbragð og endurreisn</t>
    </r>
  </si>
  <si>
    <r>
      <rPr>
        <sz val="11"/>
        <color rgb="FF000000"/>
        <rFont val="Calibri"/>
        <family val="2"/>
      </rPr>
      <t xml:space="preserve">• </t>
    </r>
    <r>
      <rPr>
        <sz val="11"/>
        <color rgb="FF000000"/>
        <rFont val="Calibri"/>
        <family val="2"/>
      </rPr>
      <t>Æfingar á samfélagsstigi til að prófa undirbúning, viðbragð og endurreisn</t>
    </r>
  </si>
  <si>
    <r>
      <rPr>
        <sz val="11"/>
        <color rgb="FF000000"/>
        <rFont val="Calibri"/>
        <family val="2"/>
      </rPr>
      <t xml:space="preserve">• </t>
    </r>
    <r>
      <rPr>
        <sz val="11"/>
        <color rgb="FF000000"/>
        <rFont val="Calibri"/>
        <family val="2"/>
      </rPr>
      <t>Áætlanir þvert á geira fyrir neyðarviðbúnað, viðbragð og endurreisn innihalda heilbrigði (t.d. stofnanir sem sjá um stjórnun náttúruhamfara, Eitt heilbrigði)</t>
    </r>
  </si>
  <si>
    <r>
      <rPr>
        <sz val="11"/>
        <color rgb="FF000000"/>
        <rFont val="Calibri"/>
        <family val="2"/>
      </rPr>
      <t xml:space="preserve">• </t>
    </r>
    <r>
      <rPr>
        <sz val="11"/>
        <color rgb="FF000000"/>
        <rFont val="Calibri"/>
        <family val="2"/>
      </rPr>
      <t>Svæðisbundin og alþjóðleg heilbrigðissamræmingar gangverk og áætlanir fyrir alþjóðlegan neyðarviðbúnað, viðbrögð og endurreisn - þ.m.t. vegna heimsfaraldar, átaka og útbreiddum hamförum (t.d. Neyðarlæknisteymi, Global Health Cluster, GOARN)</t>
    </r>
  </si>
  <si>
    <r>
      <rPr>
        <sz val="11"/>
        <color rgb="FF000000"/>
        <rFont val="Calibri"/>
        <family val="2"/>
      </rPr>
      <t>• Landsheilbrigðisváráætlanir fyrir viðbúnað, viðbrögð og endurreisn</t>
    </r>
  </si>
  <si>
    <r>
      <rPr>
        <sz val="11"/>
        <color rgb="FF000000"/>
        <rFont val="Calibri"/>
        <family val="2"/>
      </rPr>
      <t xml:space="preserve">• </t>
    </r>
    <r>
      <rPr>
        <sz val="11"/>
        <color rgb="FF000000"/>
        <rFont val="Calibri"/>
        <family val="2"/>
      </rPr>
      <t>Tæknileg aðstoð og leiðbeiningar fyrir viðbúnað, viðbrögð og endurreisnaráætlanir</t>
    </r>
  </si>
  <si>
    <r>
      <rPr>
        <sz val="11"/>
        <color rgb="FF000000"/>
        <rFont val="Calibri"/>
        <family val="2"/>
      </rPr>
      <t>• Fjölhættu æfingastjórnunaráætlanir þvert á atvinnugreinar</t>
    </r>
  </si>
  <si>
    <r>
      <rPr>
        <sz val="11"/>
        <color rgb="FF000000"/>
        <rFont val="Calibri"/>
        <family val="2"/>
      </rPr>
      <t>• Alþjóðlegar og svæðisbundnar æfingar</t>
    </r>
  </si>
  <si>
    <r>
      <rPr>
        <sz val="11"/>
        <color rgb="FF000000"/>
        <rFont val="Calibri"/>
        <family val="2"/>
      </rPr>
      <t>G.3</t>
    </r>
  </si>
  <si>
    <r>
      <rPr>
        <sz val="11"/>
        <color rgb="FF000000"/>
        <rFont val="Calibri"/>
        <family val="2"/>
      </rPr>
      <t>Samræmingar gangverk</t>
    </r>
  </si>
  <si>
    <r>
      <rPr>
        <sz val="11"/>
        <color rgb="FF000000"/>
        <rFont val="Calibri"/>
        <family val="2"/>
      </rPr>
      <t xml:space="preserve">• </t>
    </r>
    <r>
      <rPr>
        <sz val="11"/>
        <color rgb="FF000000"/>
        <rFont val="Calibri"/>
        <family val="2"/>
      </rPr>
      <t>Stjórnendur í samfélaginu, meðlimir og aðrir hagsmunaaðilar taka þátt í staðbundnu, svæðisbundnu og landsbundnu heilbrigðissamræmingargangverki þvert á atvinnugreinar</t>
    </r>
  </si>
  <si>
    <r>
      <rPr>
        <sz val="11"/>
        <color rgb="FF000000"/>
        <rFont val="Calibri"/>
        <family val="2"/>
      </rPr>
      <t xml:space="preserve">• </t>
    </r>
    <r>
      <rPr>
        <sz val="11"/>
        <color rgb="FF000000"/>
        <rFont val="Calibri"/>
        <family val="2"/>
      </rPr>
      <t>Heilbrigðissamræmingargangverk og áætlanir ná yfir viðeigandi geira, opinber, einka og borgaraleg samtök, og aðra hagsmunaaðila þver á og á milli allra stiga</t>
    </r>
  </si>
  <si>
    <r>
      <rPr>
        <sz val="11"/>
        <color rgb="FF000000"/>
        <rFont val="Calibri"/>
        <family val="2"/>
      </rPr>
      <t xml:space="preserve">• </t>
    </r>
    <r>
      <rPr>
        <sz val="11"/>
        <color rgb="FF000000"/>
        <rFont val="Calibri"/>
        <family val="2"/>
      </rPr>
      <t>Heilbrigðissamræming þvert á atvinnugreinar með svæðisbundin og alþjóðleg samræmingar gangverk (t.d. Fastanefnd tengdra stofnanna) og landateymi SÞ</t>
    </r>
  </si>
  <si>
    <r>
      <rPr>
        <sz val="11"/>
        <color rgb="FF000000"/>
        <rFont val="Calibri"/>
        <family val="2"/>
      </rPr>
      <t xml:space="preserve">• </t>
    </r>
    <r>
      <rPr>
        <sz val="11"/>
        <color rgb="FF000000"/>
        <rFont val="Calibri"/>
        <family val="2"/>
      </rPr>
      <t>Neyðarviðbúnaður opinberra, einka- og opinberra samtaka í lýðheilsu, dýraheilbrigði, umhverfi, ferðaþjónustu, flutnings, vatns, neyðarþjónustu, búferlaflutningum og öðrum geirum</t>
    </r>
  </si>
  <si>
    <r>
      <rPr>
        <sz val="11"/>
        <color rgb="FF000000"/>
        <rFont val="Calibri"/>
        <family val="2"/>
      </rPr>
      <t xml:space="preserve">• </t>
    </r>
    <r>
      <rPr>
        <sz val="11"/>
        <color rgb="FF000000"/>
        <rFont val="Calibri"/>
        <family val="2"/>
      </rPr>
      <t>Stjórnstöðvar almannavarna og atburðastjórnkerfi eru til staðar og samþætt við neyðarstjórnstöðvar þvert á atvinnugreinar og samræmingar gangverk á öllum stigum</t>
    </r>
  </si>
  <si>
    <r>
      <rPr>
        <i/>
        <sz val="11"/>
        <rFont val="Calibri"/>
        <family val="2"/>
      </rPr>
      <t>Geta</t>
    </r>
  </si>
  <si>
    <r>
      <rPr>
        <sz val="11"/>
        <color rgb="FF000000"/>
        <rFont val="Calibri"/>
        <family val="2"/>
      </rPr>
      <t>C.1</t>
    </r>
  </si>
  <si>
    <r>
      <rPr>
        <sz val="11"/>
        <color rgb="FF000000"/>
        <rFont val="Calibri"/>
        <family val="2"/>
      </rPr>
      <t>Mat á áhættu og getu til að ákvarða forgang fyrir neyðarviðbúnað</t>
    </r>
  </si>
  <si>
    <r>
      <rPr>
        <sz val="11"/>
        <color rgb="FF000000"/>
        <rFont val="Calibri"/>
        <family val="2"/>
      </rPr>
      <t xml:space="preserve">• </t>
    </r>
    <r>
      <rPr>
        <sz val="11"/>
        <color rgb="FF000000"/>
        <rFont val="Calibri"/>
        <family val="2"/>
      </rPr>
      <t>Áhættumat á samfélagslegum vettvangi, mat á getu og forgangsröðun</t>
    </r>
  </si>
  <si>
    <r>
      <rPr>
        <sz val="11"/>
        <color rgb="FF000000"/>
        <rFont val="Calibri"/>
        <family val="2"/>
      </rPr>
      <t xml:space="preserve">• </t>
    </r>
    <r>
      <rPr>
        <sz val="11"/>
        <color rgb="FF000000"/>
        <rFont val="Calibri"/>
        <family val="2"/>
      </rPr>
      <t>Fjöláhættu áhættumat þvert á atvinnugreinar og mat á getu ná yfir heilbrigði</t>
    </r>
  </si>
  <si>
    <r>
      <rPr>
        <sz val="11"/>
        <color rgb="FF000000"/>
        <rFont val="Calibri"/>
        <family val="2"/>
      </rPr>
      <t xml:space="preserve">• </t>
    </r>
    <r>
      <rPr>
        <sz val="11"/>
        <color rgb="FF000000"/>
        <rFont val="Calibri"/>
        <family val="2"/>
      </rPr>
      <t>Tæknileg aðstoð og leiðbeiningar fyrir landsáhættumat, mat á getu og forgangsröðun</t>
    </r>
  </si>
  <si>
    <r>
      <rPr>
        <sz val="11"/>
        <color rgb="FF000000"/>
        <rFont val="Calibri"/>
        <family val="2"/>
      </rPr>
      <t>• Þátttaka samfélagsins í staðbundnu, svæðisbundnu og landsáhættumati, mati á getu og forgangsröðun</t>
    </r>
  </si>
  <si>
    <r>
      <rPr>
        <sz val="11"/>
        <color rgb="FF000000"/>
        <rFont val="Calibri"/>
        <family val="2"/>
      </rPr>
      <t>• Heilbrigðisáhættumat, mat á getu og forgangsröðun inniheldur hagsmunaaðila frá öllum geirum og stigum</t>
    </r>
  </si>
  <si>
    <r>
      <rPr>
        <sz val="11"/>
        <color rgb="FF000000"/>
        <rFont val="Calibri"/>
        <family val="2"/>
      </rPr>
      <t>• Áhættumat fyrir atburði, spár og líkanagerð</t>
    </r>
  </si>
  <si>
    <r>
      <rPr>
        <sz val="11"/>
        <color rgb="FF000000"/>
        <rFont val="Calibri"/>
        <family val="2"/>
      </rPr>
      <t>• Samræming svæðisbundins og alþjóðlegs mats á hættu og getu með lands- og alþjóðlegum félögum</t>
    </r>
  </si>
  <si>
    <r>
      <rPr>
        <sz val="11"/>
        <color rgb="FF000000"/>
        <rFont val="Calibri"/>
        <family val="2"/>
      </rPr>
      <t>C.2</t>
    </r>
  </si>
  <si>
    <r>
      <rPr>
        <sz val="11"/>
        <color rgb="FF000000"/>
        <rFont val="Calibri"/>
        <family val="2"/>
      </rPr>
      <t>Vöktun, snemmbúnar viðvaranir og upplýsingastjórnunarkerfi</t>
    </r>
  </si>
  <si>
    <r>
      <rPr>
        <sz val="11"/>
        <color rgb="FF000000"/>
        <rFont val="Calibri"/>
        <family val="2"/>
      </rPr>
      <t xml:space="preserve">• </t>
    </r>
    <r>
      <rPr>
        <sz val="11"/>
        <color rgb="FF000000"/>
        <rFont val="Calibri"/>
        <family val="2"/>
      </rPr>
      <t>Samfélagsleg vöktun á atburðum</t>
    </r>
  </si>
  <si>
    <r>
      <rPr>
        <sz val="11"/>
        <color rgb="FF000000"/>
        <rFont val="Calibri"/>
        <family val="2"/>
      </rPr>
      <t xml:space="preserve">• </t>
    </r>
    <r>
      <rPr>
        <sz val="11"/>
        <color rgb="FF000000"/>
        <rFont val="Calibri"/>
        <family val="2"/>
      </rPr>
      <t>Vöktunarkerfi fyrir lýðheilsu og dýraheilsu</t>
    </r>
  </si>
  <si>
    <r>
      <rPr>
        <sz val="11"/>
        <color rgb="FF000000"/>
        <rFont val="Calibri"/>
        <family val="2"/>
      </rPr>
      <t xml:space="preserve">• </t>
    </r>
    <r>
      <rPr>
        <sz val="11"/>
        <color rgb="FF000000"/>
        <rFont val="Calibri"/>
        <family val="2"/>
      </rPr>
      <t>Alþjóðleg og svæðisbundin samræmingar gangverk fyrir gagnadeilingu vegna neyðar, þ.m.t. svæðisbundnar sóttvarnarmiðstöðvar fyrir farsóttarfræðigögn, gagnadeilingu, vöktun, snemmbúnar viðvaranir, viðbúnað og viðbrögð</t>
    </r>
  </si>
  <si>
    <r>
      <rPr>
        <sz val="11"/>
        <color rgb="FF000000"/>
        <rFont val="Calibri"/>
        <family val="2"/>
      </rPr>
      <t>• Fjöláhættu snemmviðvörunarkerfi ná til samfélaga</t>
    </r>
  </si>
  <si>
    <r>
      <rPr>
        <sz val="11"/>
        <color rgb="FF000000"/>
        <rFont val="Calibri"/>
        <family val="2"/>
      </rPr>
      <t xml:space="preserve">• </t>
    </r>
    <r>
      <rPr>
        <sz val="11"/>
        <color rgb="FF000000"/>
        <rFont val="Calibri"/>
        <family val="2"/>
      </rPr>
      <t>Tiltækileiki, gæði, aðgengileiki og notkun á heilbrigðisgagnasettum eru styrkt fyrir neyðarviðbúnað, vöktun, tilkynningar og fjöláhættu hamfaragagnagrunnar</t>
    </r>
  </si>
  <si>
    <r>
      <rPr>
        <sz val="11"/>
        <color rgb="FF000000"/>
        <rFont val="Calibri"/>
        <family val="2"/>
      </rPr>
      <t>• Fjöláhættu snemmviðvörunarkerfi ná yfir manna og dýrasjúkdóma og innihalda heilbrigðisviðvaranir</t>
    </r>
  </si>
  <si>
    <r>
      <rPr>
        <sz val="11"/>
        <color rgb="FF000000"/>
        <rFont val="Calibri"/>
        <family val="2"/>
      </rPr>
      <t>• Samfélags neyðarbrottflutningsmiðstöðvar einangraðar með hröðum aðgangi að þjónustu og birgðum</t>
    </r>
  </si>
  <si>
    <r>
      <rPr>
        <sz val="11"/>
        <color rgb="FF000000"/>
        <rFont val="Calibri"/>
        <family val="2"/>
      </rPr>
      <t>• Tækniaðstoð og leiðbeiningar um vöktun, snemmviðvaranir, heilbrigðisgögn og hamfaragagnagrunnar</t>
    </r>
  </si>
  <si>
    <r>
      <rPr>
        <sz val="11"/>
        <color rgb="FF000000"/>
        <rFont val="Calibri"/>
        <family val="2"/>
      </rPr>
      <t>C.3</t>
    </r>
  </si>
  <si>
    <r>
      <rPr>
        <sz val="11"/>
        <color rgb="FF000000"/>
        <rFont val="Calibri"/>
        <family val="2"/>
      </rPr>
      <t>Aðgangur að greiningarþjónustu fyrir neyðarástand</t>
    </r>
  </si>
  <si>
    <r>
      <rPr>
        <sz val="11"/>
        <color rgb="FF000000"/>
        <rFont val="Calibri"/>
        <family val="2"/>
      </rPr>
      <t>• Aðgangur að hraðri greiningarþjónustu í neyðarástandi á samfélagsstigi</t>
    </r>
  </si>
  <si>
    <r>
      <rPr>
        <sz val="11"/>
        <color rgb="FF000000"/>
        <rFont val="Calibri"/>
        <family val="2"/>
      </rPr>
      <t>• Rannsóknarstofugeta fyrir greiningarþjónustu í neyðarástandi</t>
    </r>
  </si>
  <si>
    <r>
      <rPr>
        <sz val="11"/>
        <color rgb="FF000000"/>
        <rFont val="Calibri"/>
        <family val="2"/>
      </rPr>
      <t>• Tækniaðstoð og leiðbeiningar fyrir þróun greiningar- og rannsóknarstofuþjónustu í lýðheilsu- og dýrageirunum fyrir neyðarástand</t>
    </r>
  </si>
  <si>
    <r>
      <rPr>
        <sz val="11"/>
        <color rgb="FF000000"/>
        <rFont val="Calibri"/>
        <family val="2"/>
      </rPr>
      <t>• Hreyfigeta fyrir færslu þjónustu á vettvang í neyðarástandi (t.d. lýðheilsu- og dýraheilbrigðisrannsóknarstofur, umhverfisvöktunartæki, hreinsunarbúnaður)</t>
    </r>
  </si>
  <si>
    <r>
      <rPr>
        <sz val="11"/>
        <color rgb="FF000000"/>
        <rFont val="Calibri"/>
        <family val="2"/>
      </rPr>
      <t>• Samningar og gangverk til að deila og prófa sýni</t>
    </r>
  </si>
  <si>
    <r>
      <rPr>
        <sz val="11"/>
        <color rgb="FF000000"/>
        <rFont val="Calibri"/>
        <family val="2"/>
      </rPr>
      <t>• Svæðisbundnar viðmiðunar rannsóknarstofur fyrir neyðarástand</t>
    </r>
  </si>
  <si>
    <r>
      <rPr>
        <sz val="11"/>
        <color rgb="FF000000"/>
        <rFont val="Calibri"/>
        <family val="2"/>
      </rPr>
      <t>C.4</t>
    </r>
  </si>
  <si>
    <r>
      <rPr>
        <sz val="11"/>
        <color rgb="FF000000"/>
        <rFont val="Calibri"/>
        <family val="2"/>
      </rPr>
      <t>Neyðarviðbúnaður og samfelldni grunnþjónustu, neyðarþjónusta og heilbrigðisstofnanir</t>
    </r>
  </si>
  <si>
    <r>
      <rPr>
        <sz val="11"/>
        <color rgb="FF000000"/>
        <rFont val="Calibri"/>
        <family val="2"/>
      </rPr>
      <t xml:space="preserve">• </t>
    </r>
    <r>
      <rPr>
        <sz val="11"/>
        <color rgb="FF000000"/>
        <rFont val="Calibri"/>
        <family val="2"/>
      </rPr>
      <t>Tiltækileiki og aðgangur að sérhæfðri neyðarþjónustu sem tekur á líkamlegum, fjárhagslegum og menningarlegum hindrunum</t>
    </r>
  </si>
  <si>
    <r>
      <rPr>
        <sz val="11"/>
        <color rgb="FF000000"/>
        <rFont val="Calibri"/>
        <family val="2"/>
      </rPr>
      <t xml:space="preserve">• </t>
    </r>
    <r>
      <rPr>
        <sz val="11"/>
        <color rgb="FF000000"/>
        <rFont val="Calibri"/>
        <family val="2"/>
      </rPr>
      <t>Neyðarheilbrigðiskerfi og sérhæfð þjónusta (t.d. stjórnun stórra mannskæðra atburða) í heilbrigði, dýraheilbrigði og öðrum geirum</t>
    </r>
  </si>
  <si>
    <r>
      <rPr>
        <sz val="11"/>
        <color rgb="FF000000"/>
        <rFont val="Calibri"/>
        <family val="2"/>
      </rPr>
      <t xml:space="preserve">• </t>
    </r>
    <r>
      <rPr>
        <sz val="11"/>
        <color rgb="FF000000"/>
        <rFont val="Calibri"/>
        <family val="2"/>
      </rPr>
      <t>Tækniaðstoð og leiðbeiningar um klíníska stjórnun og heilbrigðisstjórnun sem tengjast beint neyðarviðbúnaðar- og samfelldniáætlanagerð</t>
    </r>
  </si>
  <si>
    <r>
      <rPr>
        <sz val="11"/>
        <color rgb="FF000000"/>
        <rFont val="Calibri"/>
        <family val="2"/>
      </rPr>
      <t>• Samfelldniáætlanir fyrir aðgang að heilbrigðis- og grunnþjónustu innan samfélaga í öðrum geirum í neyðarástandi</t>
    </r>
  </si>
  <si>
    <r>
      <rPr>
        <sz val="11"/>
        <color rgb="FF000000"/>
        <rFont val="Calibri"/>
        <family val="2"/>
      </rPr>
      <t>• Samfelldniáætlanir fyrir heilbrigðis- og grunnþjónustu í öðrum geirum í neyðarástandi</t>
    </r>
  </si>
  <si>
    <r>
      <rPr>
        <sz val="11"/>
        <color rgb="FF000000"/>
        <rFont val="Calibri"/>
        <family val="2"/>
      </rPr>
      <t>• Öruggir spítalar frumkvæði</t>
    </r>
  </si>
  <si>
    <r>
      <rPr>
        <sz val="11"/>
        <color rgb="FF000000"/>
        <rFont val="Calibri"/>
        <family val="2"/>
      </rPr>
      <t>• Neyðarviðbúnaður heilbrigðismannvirkja</t>
    </r>
  </si>
  <si>
    <r>
      <rPr>
        <sz val="11"/>
        <color rgb="FF000000"/>
        <rFont val="Calibri"/>
        <family val="2"/>
      </rPr>
      <t>• Neyðarviðbúnaður sjúkrahúsa og innviða í öruggir spítalar áætlunum</t>
    </r>
  </si>
  <si>
    <r>
      <rPr>
        <sz val="11"/>
        <color rgb="FF000000"/>
        <rFont val="Calibri"/>
        <family val="2"/>
      </rPr>
      <t>• Klínínskar leiðbeiningar og starfsreglur</t>
    </r>
  </si>
  <si>
    <r>
      <rPr>
        <sz val="11"/>
        <color rgb="FF000000"/>
        <rFont val="Calibri"/>
        <family val="2"/>
      </rPr>
      <t>C.5</t>
    </r>
  </si>
  <si>
    <r>
      <rPr>
        <sz val="11"/>
        <color rgb="FF000000"/>
        <rFont val="Calibri"/>
        <family val="2"/>
      </rPr>
      <t>Áhættumiðlun til allra hagsmunaaðila vegna neyðarviðbúnaðar</t>
    </r>
  </si>
  <si>
    <r>
      <rPr>
        <sz val="11"/>
        <color rgb="FF000000"/>
        <rFont val="Calibri"/>
        <family val="2"/>
      </rPr>
      <t xml:space="preserve">• </t>
    </r>
    <r>
      <rPr>
        <sz val="11"/>
        <color rgb="FF000000"/>
        <rFont val="Calibri"/>
        <family val="2"/>
      </rPr>
      <t>Áhættumiðlun innan samfélagsins vegna neyðarviðbúnaðar</t>
    </r>
  </si>
  <si>
    <r>
      <rPr>
        <sz val="11"/>
        <color rgb="FF000000"/>
        <rFont val="Calibri"/>
        <family val="2"/>
      </rPr>
      <t xml:space="preserve">• </t>
    </r>
    <r>
      <rPr>
        <sz val="11"/>
        <color rgb="FF000000"/>
        <rFont val="Calibri"/>
        <family val="2"/>
      </rPr>
      <t>Samræmd gangverk og áætlanir þvert á atvinnugreinar fyrir áhættumiðlun og samfélagslegt útkall vegna neyðarástands</t>
    </r>
  </si>
  <si>
    <r>
      <rPr>
        <sz val="11"/>
        <color rgb="FF000000"/>
        <rFont val="Calibri"/>
        <family val="2"/>
      </rPr>
      <t xml:space="preserve">• </t>
    </r>
    <r>
      <rPr>
        <sz val="11"/>
        <color rgb="FF000000"/>
        <rFont val="Calibri"/>
        <family val="2"/>
      </rPr>
      <t>Samræmdar samskiptaáætlanir á milli stofnana og gangverk fyrir almenn og opinber samskipti</t>
    </r>
  </si>
  <si>
    <r>
      <rPr>
        <sz val="11"/>
        <color rgb="FF000000"/>
        <rFont val="Calibri"/>
        <family val="2"/>
      </rPr>
      <t xml:space="preserve">• </t>
    </r>
    <r>
      <rPr>
        <sz val="11"/>
        <color rgb="FF000000"/>
        <rFont val="Calibri"/>
        <family val="2"/>
      </rPr>
      <t>Vitund í samfélaginu um heilbrigðisforvarnir í neyðarástandi</t>
    </r>
  </si>
  <si>
    <r>
      <rPr>
        <sz val="11"/>
        <color rgb="FF000000"/>
        <rFont val="Calibri"/>
        <family val="2"/>
      </rPr>
      <t xml:space="preserve">• </t>
    </r>
    <r>
      <rPr>
        <sz val="11"/>
        <color rgb="FF000000"/>
        <rFont val="Calibri"/>
        <family val="2"/>
      </rPr>
      <t>Aðgerðir til stuðnings neyðarviðbúnaði í samfélögum</t>
    </r>
  </si>
  <si>
    <r>
      <rPr>
        <sz val="11"/>
        <color rgb="FF000000"/>
        <rFont val="Calibri"/>
        <family val="2"/>
      </rPr>
      <t xml:space="preserve">• </t>
    </r>
    <r>
      <rPr>
        <sz val="11"/>
        <color rgb="FF000000"/>
        <rFont val="Calibri"/>
        <family val="2"/>
      </rPr>
      <t>Tækniaðstoð og leiðbeiningar um áhættumat, félagslegt útkall og þróun samfélagslegrar getu</t>
    </r>
  </si>
  <si>
    <r>
      <rPr>
        <sz val="11"/>
        <color rgb="FF000000"/>
        <rFont val="Calibri"/>
        <family val="2"/>
      </rPr>
      <t xml:space="preserve">• </t>
    </r>
    <r>
      <rPr>
        <sz val="11"/>
        <color rgb="FF000000"/>
        <rFont val="Calibri"/>
        <family val="2"/>
      </rPr>
      <t>Áætlanir fyrir samfélagsleg útköll fyrir neyðarviðbúnað</t>
    </r>
  </si>
  <si>
    <r>
      <rPr>
        <sz val="11"/>
        <color rgb="FF000000"/>
        <rFont val="Calibri"/>
        <family val="2"/>
      </rPr>
      <t>C.6</t>
    </r>
  </si>
  <si>
    <r>
      <rPr>
        <sz val="11"/>
        <color rgb="FF000000"/>
        <rFont val="Calibri"/>
        <family val="2"/>
      </rPr>
      <t>Rannsóknir, þróun og mat til að upplýsa og hraða neyðarviðbúnaði</t>
    </r>
  </si>
  <si>
    <r>
      <rPr>
        <sz val="11"/>
        <color rgb="FF000000"/>
        <rFont val="Calibri"/>
        <family val="2"/>
      </rPr>
      <t xml:space="preserve">• </t>
    </r>
    <r>
      <rPr>
        <sz val="11"/>
        <color rgb="FF000000"/>
        <rFont val="Calibri"/>
        <family val="2"/>
      </rPr>
      <t>Starfsrannsóknir leggja áherslu á samfélagslegan neyðarviðbúnað</t>
    </r>
  </si>
  <si>
    <r>
      <rPr>
        <sz val="11"/>
        <color rgb="FF000000"/>
        <rFont val="Calibri"/>
        <family val="2"/>
      </rPr>
      <t xml:space="preserve">• </t>
    </r>
    <r>
      <rPr>
        <sz val="11"/>
        <color rgb="FF000000"/>
        <rFont val="Calibri"/>
        <family val="2"/>
      </rPr>
      <t>Samræming við lands- og alþjóðlega gerendur fyrir þróun bóluefna, greiningar, meðferðar og annarra ráðstafanna</t>
    </r>
  </si>
  <si>
    <r>
      <rPr>
        <sz val="11"/>
        <color rgb="FF000000"/>
        <rFont val="Calibri"/>
        <family val="2"/>
      </rPr>
      <t xml:space="preserve">• </t>
    </r>
    <r>
      <rPr>
        <sz val="11"/>
        <color rgb="FF000000"/>
        <rFont val="Calibri"/>
        <family val="2"/>
      </rPr>
      <t>Alþjóðleg samræming hraðrar þróunar bóluefna, greiningar, meðferðar og annarra ráðstafanna (t.d. WHO, R&amp;D Blueprint)</t>
    </r>
  </si>
  <si>
    <r>
      <rPr>
        <sz val="11"/>
        <color rgb="FF000000"/>
        <rFont val="Calibri"/>
        <family val="2"/>
      </rPr>
      <t>• Mat á neyðarviðbúnaði á samfélagstigi</t>
    </r>
  </si>
  <si>
    <r>
      <rPr>
        <sz val="11"/>
        <color rgb="FF000000"/>
        <rFont val="Calibri"/>
        <family val="2"/>
      </rPr>
      <t>• Gögn fyrir þróun tæknileiðbeininga fyrir neyðarviðbúnað og aðsteðjandi sjúkdóma</t>
    </r>
  </si>
  <si>
    <r>
      <rPr>
        <sz val="11"/>
        <color rgb="FF000000"/>
        <rFont val="Calibri"/>
        <family val="2"/>
      </rPr>
      <t xml:space="preserve">• </t>
    </r>
    <r>
      <rPr>
        <sz val="11"/>
        <color rgb="FF000000"/>
        <rFont val="Calibri"/>
        <family val="2"/>
      </rPr>
      <t>Gögn fyrir þróun tæknileiðbeininga fyrir neyðarviðbúnað og aðsteðjandi sjúkdóma</t>
    </r>
  </si>
  <si>
    <r>
      <rPr>
        <sz val="11"/>
        <color rgb="FF000000"/>
        <rFont val="Calibri"/>
        <family val="2"/>
      </rPr>
      <t>• Landsmat á neyðarviðbúnaði</t>
    </r>
  </si>
  <si>
    <r>
      <rPr>
        <sz val="11"/>
        <color rgb="FF000000"/>
        <rFont val="Calibri"/>
        <family val="2"/>
      </rPr>
      <t>• Alþjóðleg og staðbundin rannsókn, kostnaðar og ábatagreining og mat á neyðarviðbúnaði</t>
    </r>
  </si>
  <si>
    <r>
      <rPr>
        <i/>
        <sz val="11"/>
        <rFont val="Calibri"/>
        <family val="2"/>
      </rPr>
      <t>Aðföng - mannauður, fjármagn, vörustjórnun og birgðir</t>
    </r>
  </si>
  <si>
    <r>
      <rPr>
        <sz val="11"/>
        <color rgb="FF000000"/>
        <rFont val="Calibri"/>
        <family val="2"/>
      </rPr>
      <t>R.1</t>
    </r>
  </si>
  <si>
    <r>
      <rPr>
        <sz val="11"/>
        <color rgb="FF000000"/>
        <rFont val="Calibri"/>
        <family val="2"/>
      </rPr>
      <t>Fjármagnsauðlindir fyrir neyðarviðbúnað og viðbragðsfjármagn fyrir neyðarviðbrögð</t>
    </r>
  </si>
  <si>
    <r>
      <rPr>
        <sz val="11"/>
        <color rgb="FF000000"/>
        <rFont val="Calibri"/>
        <family val="2"/>
      </rPr>
      <t xml:space="preserve">• </t>
    </r>
    <r>
      <rPr>
        <sz val="11"/>
        <color rgb="FF000000"/>
        <rFont val="Calibri"/>
        <family val="2"/>
      </rPr>
      <t>Tiltækileiki og aðgangur að fjármagni og öðrum auðlindum fyrir neyðarviðbúnað</t>
    </r>
  </si>
  <si>
    <r>
      <rPr>
        <sz val="11"/>
        <color rgb="FF000000"/>
        <rFont val="Calibri"/>
        <family val="2"/>
      </rPr>
      <t xml:space="preserve">• </t>
    </r>
    <r>
      <rPr>
        <sz val="11"/>
        <color rgb="FF000000"/>
        <rFont val="Calibri"/>
        <family val="2"/>
      </rPr>
      <t>Innlend fjármögnun sem er ætluð í forgangsatriði neyðarviðbúnaðar, reglulega heilbrigðisáætlanir og neyðaráætlanir</t>
    </r>
  </si>
  <si>
    <r>
      <rPr>
        <sz val="11"/>
        <color rgb="FF000000"/>
        <rFont val="Calibri"/>
        <family val="2"/>
      </rPr>
      <t xml:space="preserve">• </t>
    </r>
    <r>
      <rPr>
        <sz val="11"/>
        <color rgb="FF000000"/>
        <rFont val="Calibri"/>
        <family val="2"/>
      </rPr>
      <t>Alþjóðleg fjármögnun sem tengjast beint við viðbúnaðaráætlanir og forgangsatriði lands</t>
    </r>
  </si>
  <si>
    <r>
      <rPr>
        <sz val="11"/>
        <color rgb="FF000000"/>
        <rFont val="Calibri"/>
        <family val="2"/>
      </rPr>
      <t>• Tiltækileiki og aðgangur að neyðarvarúðarfjármagni</t>
    </r>
  </si>
  <si>
    <r>
      <rPr>
        <sz val="11"/>
        <color rgb="FF000000"/>
        <rFont val="Calibri"/>
        <family val="2"/>
      </rPr>
      <t>• Stofnun og fjármögnun varúðarfjármögnunarmöguleika vegna neyðarviðbragða</t>
    </r>
  </si>
  <si>
    <r>
      <rPr>
        <sz val="11"/>
        <color rgb="FF000000"/>
        <rFont val="Calibri"/>
        <family val="2"/>
      </rPr>
      <t xml:space="preserve">• </t>
    </r>
    <r>
      <rPr>
        <sz val="11"/>
        <color rgb="FF000000"/>
        <rFont val="Calibri"/>
        <family val="2"/>
      </rPr>
      <t>Varúðarfjármögnun þvert á atvinnugreinar og stofnanir</t>
    </r>
  </si>
  <si>
    <r>
      <rPr>
        <sz val="11"/>
        <color rgb="FF000000"/>
        <rFont val="Calibri"/>
        <family val="2"/>
      </rPr>
      <t>R.2</t>
    </r>
  </si>
  <si>
    <r>
      <rPr>
        <sz val="11"/>
        <color rgb="FF000000"/>
        <rFont val="Calibri"/>
        <family val="2"/>
      </rPr>
      <t>Sérstakur, þjálfaður og sérútbúinn mannafli fyrir neyðarástand</t>
    </r>
  </si>
  <si>
    <r>
      <rPr>
        <sz val="11"/>
        <color rgb="FF000000"/>
        <rFont val="Calibri"/>
        <family val="2"/>
      </rPr>
      <t xml:space="preserve">• </t>
    </r>
    <r>
      <rPr>
        <sz val="11"/>
        <color rgb="FF000000"/>
        <rFont val="Calibri"/>
        <family val="2"/>
      </rPr>
      <t>Þjálfun heilbrigðisstarfsfólks í alhliða neyðarviðbúnaði</t>
    </r>
  </si>
  <si>
    <r>
      <rPr>
        <sz val="11"/>
        <color rgb="FF000000"/>
        <rFont val="Calibri"/>
        <family val="2"/>
      </rPr>
      <t xml:space="preserve">• </t>
    </r>
    <r>
      <rPr>
        <sz val="11"/>
        <color rgb="FF000000"/>
        <rFont val="Calibri"/>
        <family val="2"/>
      </rPr>
      <t>Fjöláhættu þjálfunaræfingar þvert á starfsgreinar innihalda heilbrigði</t>
    </r>
  </si>
  <si>
    <r>
      <rPr>
        <sz val="11"/>
        <color rgb="FF000000"/>
        <rFont val="Calibri"/>
        <family val="2"/>
      </rPr>
      <t xml:space="preserve">• </t>
    </r>
    <r>
      <rPr>
        <sz val="11"/>
        <color rgb="FF000000"/>
        <rFont val="Calibri"/>
        <family val="2"/>
      </rPr>
      <t>Tæknilegar leiðbeiningar og aðstoð fyrir viðbúnað svæðisbundinna og alþjóðlegs mannafla í heilbrigðisneyðartilfellum (þ.m.t. hópar sérfræðinga)</t>
    </r>
  </si>
  <si>
    <r>
      <rPr>
        <sz val="11"/>
        <color rgb="FF000000"/>
        <rFont val="Calibri"/>
        <family val="2"/>
      </rPr>
      <t xml:space="preserve">• </t>
    </r>
    <r>
      <rPr>
        <sz val="11"/>
        <color rgb="FF000000"/>
        <rFont val="Calibri"/>
        <family val="2"/>
      </rPr>
      <t>Fjölhagsmunaaðila þjálfun á neyðarsjálfboðaliðum innan samfélaga vegna heilbrigðishliða neyðarástands</t>
    </r>
  </si>
  <si>
    <r>
      <rPr>
        <sz val="11"/>
        <color rgb="FF000000"/>
        <rFont val="Calibri"/>
        <family val="2"/>
      </rPr>
      <t xml:space="preserve">• </t>
    </r>
    <r>
      <rPr>
        <sz val="11"/>
        <color rgb="FF000000"/>
        <rFont val="Calibri"/>
        <family val="2"/>
      </rPr>
      <t>Stofnun og viðhald sérfræði teyma (t.d. neyðaraðstoðarteyma, hjálparsveita) og sérfræðihópa.</t>
    </r>
  </si>
  <si>
    <r>
      <rPr>
        <sz val="11"/>
        <color rgb="FF000000"/>
        <rFont val="Calibri"/>
        <family val="2"/>
      </rPr>
      <t>• Þjálfun fyrir útkall</t>
    </r>
  </si>
  <si>
    <r>
      <rPr>
        <sz val="11"/>
        <color rgb="FF000000"/>
        <rFont val="Calibri"/>
        <family val="2"/>
      </rPr>
      <t>• Þróunaráætlanir fyrir heilbrigðisstarfsfólk innihalda neyðartengda virkni, taka á skorti á kunnáttu og innihalda opinbera, einka- og borgaralega geira</t>
    </r>
  </si>
  <si>
    <r>
      <rPr>
        <sz val="11"/>
        <color rgb="FF000000"/>
        <rFont val="Calibri"/>
        <family val="2"/>
      </rPr>
      <t>• Samningar á milli landa fyrir skyndilega fjölgun sjúklinga</t>
    </r>
  </si>
  <si>
    <r>
      <rPr>
        <sz val="11"/>
        <color rgb="FF000000"/>
        <rFont val="Calibri"/>
        <family val="2"/>
      </rPr>
      <t>R.3</t>
    </r>
  </si>
  <si>
    <r>
      <rPr>
        <sz val="11"/>
        <color rgb="FF000000"/>
        <rFont val="Calibri"/>
        <family val="2"/>
      </rPr>
      <t>Vörustjórnunaráætlanir og nauðsynlegar heilsubirgðir</t>
    </r>
  </si>
  <si>
    <r>
      <rPr>
        <sz val="11"/>
        <color rgb="FF000000"/>
        <rFont val="Calibri"/>
        <family val="2"/>
      </rPr>
      <t xml:space="preserve">• </t>
    </r>
    <r>
      <rPr>
        <sz val="11"/>
        <color rgb="FF000000"/>
        <rFont val="Calibri"/>
        <family val="2"/>
      </rPr>
      <t>Aðgengi og tiltækileiki neyðarbirgða og -búnaðar innan samfélaga</t>
    </r>
  </si>
  <si>
    <r>
      <rPr>
        <sz val="11"/>
        <color rgb="FF000000"/>
        <rFont val="Calibri"/>
        <family val="2"/>
      </rPr>
      <t xml:space="preserve">• </t>
    </r>
    <r>
      <rPr>
        <sz val="11"/>
        <color rgb="FF000000"/>
        <rFont val="Calibri"/>
        <family val="2"/>
      </rPr>
      <t>Kerfi og samningar fyrir varaforða og viðhaldi bóluefna (þ.m.t. kalda aðfangakeðju), mótefni, sýnatöku, greiningar, persónuhlífar og aðrar nauðsynlegar birgðir</t>
    </r>
  </si>
  <si>
    <r>
      <rPr>
        <sz val="11"/>
        <color rgb="FF000000"/>
        <rFont val="Calibri"/>
        <family val="2"/>
      </rPr>
      <t xml:space="preserve">• </t>
    </r>
    <r>
      <rPr>
        <sz val="11"/>
        <color rgb="FF000000"/>
        <rFont val="Calibri"/>
        <family val="2"/>
      </rPr>
      <t>Samningar fyrir alþjóðlega forgangsröðun og dreifingu lykilbirgða í neyðarástandi</t>
    </r>
  </si>
  <si>
    <r>
      <rPr>
        <sz val="11"/>
        <color rgb="FF000000"/>
        <rFont val="Calibri"/>
        <family val="2"/>
      </rPr>
      <t xml:space="preserve">• </t>
    </r>
    <r>
      <rPr>
        <sz val="11"/>
        <color rgb="FF000000"/>
        <rFont val="Calibri"/>
        <family val="2"/>
      </rPr>
      <t>Neyðarviðbúnaður aðfangakerfa til að styðja við heilbrigði í neyðarástandi</t>
    </r>
  </si>
  <si>
    <r>
      <rPr>
        <sz val="11"/>
        <color rgb="FF000000"/>
        <rFont val="Calibri"/>
        <family val="2"/>
      </rPr>
      <t xml:space="preserve">• </t>
    </r>
    <r>
      <rPr>
        <sz val="11"/>
        <color rgb="FF000000"/>
        <rFont val="Calibri"/>
        <family val="2"/>
      </rPr>
      <t>Alþjóðlegir og svæðisbundnir varaforðar, forskipulagning og undirbúningur aðfangakerfa fyrir dreifingu nauðsynlegra birgða í neyðarástandi</t>
    </r>
  </si>
  <si>
    <t>Objectives</t>
  </si>
  <si>
    <t>Key performance indicators</t>
  </si>
  <si>
    <t>Performace measures</t>
  </si>
  <si>
    <t>N</t>
  </si>
  <si>
    <t>EA</t>
  </si>
  <si>
    <t>Emergency management legal framework is updated and follows international agreements</t>
  </si>
  <si>
    <t>EA-1</t>
  </si>
  <si>
    <t>Legal framework for multisectoral emergency management is updated and follows international agreements</t>
  </si>
  <si>
    <t>EA1.1</t>
  </si>
  <si>
    <t>Legal framework follows an all-hazards approach (i.e. biological, chemical and environmental)</t>
  </si>
  <si>
    <t>EA1.2</t>
  </si>
  <si>
    <t>It considers all phases of preparedness: risk reduction/prevention, response, recovery and evaluation</t>
  </si>
  <si>
    <t>EA1.3</t>
  </si>
  <si>
    <t>It defines procedures for declaring and terminating a state of emergency at both national and subnational levels</t>
  </si>
  <si>
    <t>EA1.4</t>
  </si>
  <si>
    <t>It is consistent with legally binding international agreements and conventions (e.g. International Health Regulations and Hyogo Framework for Action)</t>
  </si>
  <si>
    <t>EB</t>
  </si>
  <si>
    <t>Emergency management organizational structures are established and their operational links are functioning</t>
  </si>
  <si>
    <t>EB-1</t>
  </si>
  <si>
    <t>National multisectoral committee (or equivalent) for emergency management coordination includes the health-sector</t>
  </si>
  <si>
    <t>EB1.1</t>
  </si>
  <si>
    <t>National multisectoral committee for emergency management coordination is or can be established in case of an emergency</t>
  </si>
  <si>
    <t>EB1.2</t>
  </si>
  <si>
    <t>It includes high-level representatives of the health-sector</t>
  </si>
  <si>
    <t>EB1.3</t>
  </si>
  <si>
    <t>Roles, responsibilities and authority of the members of the committee and its secretariat are defined</t>
  </si>
  <si>
    <t>EB1.4</t>
  </si>
  <si>
    <t>It monitors and reviews performance of the national emergency management strategy</t>
  </si>
  <si>
    <t>EB-2</t>
  </si>
  <si>
    <t>National inter-sectoral collaboration mechanisms are functioning</t>
  </si>
  <si>
    <t>EB2.1</t>
  </si>
  <si>
    <t>National inter-sectoral collaboration mechanisms include signed agreements and SOPs (or equivalent)</t>
  </si>
  <si>
    <t>EB2.2</t>
  </si>
  <si>
    <t>Coordination mechanisms promote the documentation and follow-up of decisions made at the planning meetings</t>
  </si>
  <si>
    <t>EC</t>
  </si>
  <si>
    <t>Emergency management plan is updated and health-sector programmes are implemented</t>
  </si>
  <si>
    <t>EC-1</t>
  </si>
  <si>
    <t>National multisectoral emergency preparedness plan is updated</t>
  </si>
  <si>
    <t>EC1.1</t>
  </si>
  <si>
    <t>National multisectoral emergency preparedness plan is updated according to legal requirements</t>
  </si>
  <si>
    <t>EC1.2</t>
  </si>
  <si>
    <t>It specifies location of Command and Control Structure from which emergency will be managed</t>
  </si>
  <si>
    <t>EC1.3</t>
  </si>
  <si>
    <t>It defines activation, coordination and deactivation/stand-down procedures, including debriefing and the process of recovery and returning to normal</t>
  </si>
  <si>
    <t>EC1.4</t>
  </si>
  <si>
    <t>It is published after each revision</t>
  </si>
  <si>
    <t>EC-2</t>
  </si>
  <si>
    <t>National emergency preparedness health-sector programmes are implemented</t>
  </si>
  <si>
    <t>EC2.1</t>
  </si>
  <si>
    <t>Health-sector emergency management programmes include the development and dissemination of guidelines</t>
  </si>
  <si>
    <t>EC2.2</t>
  </si>
  <si>
    <t>They include the development, organization and delivery of training programmes</t>
  </si>
  <si>
    <t>EC2.3</t>
  </si>
  <si>
    <t>They foresee the development and evaluation of exercises and drills</t>
  </si>
  <si>
    <t>EC2.4</t>
  </si>
  <si>
    <t>They provide for the coordination and monitoring of, and the regular reporting on, programme implementation</t>
  </si>
  <si>
    <t>ED</t>
  </si>
  <si>
    <t>Emergency management organizations and agencies have adequate funding</t>
  </si>
  <si>
    <t>ED-1</t>
  </si>
  <si>
    <t>Multisectoral mechanisms for financing national emergency management activities are functioning</t>
  </si>
  <si>
    <t>ED1.1</t>
  </si>
  <si>
    <t>Funds are available for the multisectoral preparedness for, and management of, emergencies at the national level</t>
  </si>
  <si>
    <t>ED1.2</t>
  </si>
  <si>
    <t>Funds are designated for a health-sector emergency preparedness programme</t>
  </si>
  <si>
    <t>ED1.3</t>
  </si>
  <si>
    <t>There are mechanisms for accessing contingency funds for health-sector emergency response and recovery operations</t>
  </si>
  <si>
    <t>ED1.4</t>
  </si>
  <si>
    <t>Health-sector financing mechanisms include how regular or surge workforce will be paid for the increased working (overtime) that will take place during emergencies</t>
  </si>
  <si>
    <t>EE</t>
  </si>
  <si>
    <t>Health-sector business continuity management plan is updated and programmes are implemented</t>
  </si>
  <si>
    <t>EE-1</t>
  </si>
  <si>
    <t>Health-sector business continuity management plan is updated and programmes are implemented</t>
  </si>
  <si>
    <t>EE1.1</t>
  </si>
  <si>
    <t>Health-sector business impact analysis, that includes identification of critical business functions/processes/services and resources, has been conducted</t>
  </si>
  <si>
    <t>EE1.2</t>
  </si>
  <si>
    <t>Staff vital to maintain critical functions are identified</t>
  </si>
  <si>
    <t>EE1.3</t>
  </si>
  <si>
    <t>The need to stockpile strategic reserves of supplies, material and equipment has been addressed</t>
  </si>
  <si>
    <t>EE1.4</t>
  </si>
  <si>
    <t>Operational critical resources of health-care facilities (e.g. safe food, water, electricity, heating, etc.) have been identified</t>
  </si>
  <si>
    <t>EE1.5</t>
  </si>
  <si>
    <t>Health-sector crisis management plan, that provides clear command structures, delegations of authority/orders of succession and escalation criteria, is developed</t>
  </si>
  <si>
    <t>EE1.6</t>
  </si>
  <si>
    <t>Business continuity programmes include assigning and training alternative staff for critical posts</t>
  </si>
  <si>
    <t>EE1.7</t>
  </si>
  <si>
    <t xml:space="preserve">They include considering and testing ways of reducing societal disruption (e.g. telecommuting, working from home, reducing the number of physical meetings and travel) </t>
  </si>
  <si>
    <t>EE1.8</t>
  </si>
  <si>
    <t>They address the need for social services support for essential workers</t>
  </si>
  <si>
    <t>EE1.9</t>
  </si>
  <si>
    <t>They address the need for psychosocial support services to help workers remain effective</t>
  </si>
  <si>
    <t>EE1.10</t>
  </si>
  <si>
    <t>They include training, exercising, evaluating, updating and validating business continuity plan</t>
  </si>
  <si>
    <t>Objectives</t>
  </si>
  <si>
    <t>Key performance indicators</t>
  </si>
  <si>
    <t>Performace measures</t>
  </si>
  <si>
    <t>N</t>
  </si>
  <si>
    <t>G1A</t>
  </si>
  <si>
    <t>Develop a comprehensive national public health-risk assessment</t>
  </si>
  <si>
    <t>G1A-1</t>
  </si>
  <si>
    <t>National public health-information system for risk and resources assessments is operative</t>
  </si>
  <si>
    <t>G1A1.1</t>
  </si>
  <si>
    <t>National public health-information system provides data of relevant hazards of all origins (i.e. biological, chemical and environmental)</t>
  </si>
  <si>
    <t>G1A1.2</t>
  </si>
  <si>
    <t>Responsibilities and authority related to the system have been defined</t>
  </si>
  <si>
    <t>G1A1.3</t>
  </si>
  <si>
    <t>Protocols and procedures for the collection, analysis and dissemination of data for conducting risk and resources assessment are developed</t>
  </si>
  <si>
    <t>G1A1.4</t>
  </si>
  <si>
    <t>Evaluations and improvements of the system are performed regularly</t>
  </si>
  <si>
    <t>G1A1.5</t>
  </si>
  <si>
    <t>National public health-risk assessment  is updated regularly</t>
  </si>
  <si>
    <t>G1A1.6</t>
  </si>
  <si>
    <t>It includes vulnerability assessment (of communities, infrastructure and services)</t>
  </si>
  <si>
    <t>G1A-2</t>
  </si>
  <si>
    <t>National surveillance and epidemic-intelligence system is operative</t>
  </si>
  <si>
    <t>G1A2.1</t>
  </si>
  <si>
    <t>There is a list of priority diseases, conditions and case definitions for surveillance</t>
  </si>
  <si>
    <t>G1A2.2</t>
  </si>
  <si>
    <t>There is a specific unit(s) designated for surveillance of public health risks</t>
  </si>
  <si>
    <t>G1A2.3</t>
  </si>
  <si>
    <t>SOPs defining roles, responsibilities and procedures related to the collection, analysis and dissemination of surveillance data are developed</t>
  </si>
  <si>
    <t>G1A2.4</t>
  </si>
  <si>
    <t>Surveillance system provides for data-sharing in other-than-human areas: agricultural, veterinary, environmental, etc.</t>
  </si>
  <si>
    <t>G1A2.5</t>
  </si>
  <si>
    <t>Information sources include screening of media and other alternative sources, and ‘rumour checking’ to assess or verify emergencies</t>
  </si>
  <si>
    <t>G1A2.6</t>
  </si>
  <si>
    <t>Baseline estimates, trends and thresholds for alert and action are defined for the community/primary response level for priority diseases/events</t>
  </si>
  <si>
    <t>G1A2.7</t>
  </si>
  <si>
    <t>There is timely reporting from reporting units</t>
  </si>
  <si>
    <t>G1A2.8</t>
  </si>
  <si>
    <t>Deviations or values exceeding thresholds are detected and used for action at the community/primary public health response level</t>
  </si>
  <si>
    <t>G1A2.9</t>
  </si>
  <si>
    <t>Regular feedback of surveillance results are disseminated to all levels and other relevant stakeholders (e.g. Epi bulletins, surveillance reports, etc.)</t>
  </si>
  <si>
    <t>G1A2.10</t>
  </si>
  <si>
    <t>Evaluations of the early warning function of the surveillance and epidemic-intelligence system have been carried out</t>
  </si>
  <si>
    <t>G1A-3</t>
  </si>
  <si>
    <t>National and international information-sharing mechanisms are functioning</t>
  </si>
  <si>
    <t>G1A3.1</t>
  </si>
  <si>
    <t>National information-sharing mechanisms with other relevant sectors and all level health-sector organizations are functioning</t>
  </si>
  <si>
    <t>G1A3.2</t>
  </si>
  <si>
    <t>International information-sharing system for reporting according to IHR and European mandatory requirements are operative</t>
  </si>
  <si>
    <t>G1A3.3</t>
  </si>
  <si>
    <t>All of events that meet the criteria for IHR notification have been notified by the NFP to WHO within 24 hours of conducting risk assessments over the last 12 months</t>
  </si>
  <si>
    <t>G1A3.4</t>
  </si>
  <si>
    <t>All of events that meet the criteria for notification under Decision No 1082/2013/EU have been notified by the NFP to HSC and ECDC, EFSA or corresponding EU agency within 24 hours of conducting risk assessments over the last 12 months</t>
  </si>
  <si>
    <t>G1A3.5</t>
  </si>
  <si>
    <t>NFP has responded to all verification requests from WHO within 24 hours in the last 12 months</t>
  </si>
  <si>
    <t>G1A3.6</t>
  </si>
  <si>
    <t>NFP has responded to all verification requests from HSC, ECDC, EFSA or other EU agency within 24 hours in the past 12 months</t>
  </si>
  <si>
    <t>G1B</t>
  </si>
  <si>
    <t>Improve communication of health-risk information</t>
  </si>
  <si>
    <t>G1B-1</t>
  </si>
  <si>
    <t>Strategies for risk communication with the public and the media are developed</t>
  </si>
  <si>
    <t>G1B1.1</t>
  </si>
  <si>
    <t>National emergency preparedness plan includes a public information management strategy</t>
  </si>
  <si>
    <t>G1B1.2</t>
  </si>
  <si>
    <t>Risk communication partners and stakeholders are identified (e.g. science organizations, community leaders, NGOs, etc.)</t>
  </si>
  <si>
    <t>G1B1.3</t>
  </si>
  <si>
    <t>Risk communication plan is developed (includes inventory of communication partners, focal points, stakeholders and their capacities)</t>
  </si>
  <si>
    <t>G1B1.4</t>
  </si>
  <si>
    <t>Policies, SOPs or guidelines are developed to support the risk communication plan</t>
  </si>
  <si>
    <t>G1B1.5</t>
  </si>
  <si>
    <t>Relationships with the media are established before the emergency (contacts with key media staff are regular)</t>
  </si>
  <si>
    <t>G1B1.6</t>
  </si>
  <si>
    <t>Generic pre-prepared media statements templates, frequently asked questions and answers (related to key messages) and advertising material are available</t>
  </si>
  <si>
    <t>G1B1.7</t>
  </si>
  <si>
    <t>Risk communication plan has been implemented or tested through actual emergency or simulation exercise and updated</t>
  </si>
  <si>
    <t>G1B1.8</t>
  </si>
  <si>
    <t>Evaluation of the risk communication has been conducted after emergencies and exercises, for timeliness, transparency and appropriateness of communications</t>
  </si>
  <si>
    <t>G1B-2</t>
  </si>
  <si>
    <t>Strategies for risk communication with staff involved in risk management are developed</t>
  </si>
  <si>
    <t>G1B2.1</t>
  </si>
  <si>
    <t xml:space="preserve">National emergency preparedness plan includes a strategy for communication with staff involved in risk management </t>
  </si>
  <si>
    <t>G1B2.2</t>
  </si>
  <si>
    <t>Risk communication partners and stakeholders are identified (e.g. professional associations, labor unions, etc.)</t>
  </si>
  <si>
    <t>G1B2.3</t>
  </si>
  <si>
    <t>Information on specific risks and personal protective measures for staff involved in risk reduction/prevention is regularly updated and disseminated</t>
  </si>
  <si>
    <t>G1B2.4</t>
  </si>
  <si>
    <t>A plan for reviewing, revising and monitoring impact of risk communication strategy with staff is developed</t>
  </si>
  <si>
    <t>G1C</t>
  </si>
  <si>
    <t>Reduce and prevent the health risks from all-hazards</t>
  </si>
  <si>
    <t>G1C-1</t>
  </si>
  <si>
    <t>Implementation of risk reduction and prevention programmes is inclusive and coordinated</t>
  </si>
  <si>
    <t>G1C1.1</t>
  </si>
  <si>
    <t>Risk reduction and preventive activities are joined up across all relevant emergency management organizations and agencies (i.e. public health services, civil protection services, law enforcement services, etc.)</t>
  </si>
  <si>
    <t>G1C1.2</t>
  </si>
  <si>
    <t>Inter-agency mechanisms are maintained to update other countries and international organizations and agencies on progress, resolve issues and address collective needs</t>
  </si>
  <si>
    <t>G1C-2</t>
  </si>
  <si>
    <t>National and subnational health-sector programmes on risk reduction and prevention are implemented</t>
  </si>
  <si>
    <t>G1C2.1</t>
  </si>
  <si>
    <t xml:space="preserve">National and subnational health-sector risk reduction and prevention programmes are implemented for the most relevant hazards detected </t>
  </si>
  <si>
    <t>G1C2.2</t>
  </si>
  <si>
    <t>The impact and effectiveness of these programmes (e.g. vaccination), including adverse effects, is assessed regularly</t>
  </si>
  <si>
    <t>G1C-3</t>
  </si>
  <si>
    <t>Infection Prevention and Control programme is operative at national and hospital levels</t>
  </si>
  <si>
    <t>G1C3.1</t>
  </si>
  <si>
    <t>Responsibility has been assigned for surveillance of health-care-associated infections within the country</t>
  </si>
  <si>
    <t>G1C3.2</t>
  </si>
  <si>
    <t>Responsibility has been assigned for surveillance of anti-microbial resistance within the country</t>
  </si>
  <si>
    <t>G1C3.3</t>
  </si>
  <si>
    <t>National Infection Prevention and Control policy or operational plan is available and implemented</t>
  </si>
  <si>
    <t>G1C3.4</t>
  </si>
  <si>
    <t>SOPs, guidelines and protocols for IPC are available to hospitals</t>
  </si>
  <si>
    <t>G1C3.5</t>
  </si>
  <si>
    <t>All tertiary hospitals have designated area(s) and defined procedures for the care of patients requiring specific isolation precautions according to guidelines</t>
  </si>
  <si>
    <t>G1C3.6</t>
  </si>
  <si>
    <t>There are qualified IPC professionals in place in all tertiary hospitals</t>
  </si>
  <si>
    <t>G1C3.7</t>
  </si>
  <si>
    <t xml:space="preserve">Defined norms or guidelines for protecting health-care workers from health-care associated infections are developed and implemented </t>
  </si>
  <si>
    <t>G1C3.8</t>
  </si>
  <si>
    <t xml:space="preserve">There is surveillance within high risk groups to promptly detect and investigate clusters of infectious disease patients, as well as unexplained illnesses in health workers </t>
  </si>
  <si>
    <t>G1C3.9</t>
  </si>
  <si>
    <t>A monitoring system for antimicrobial resistance is functioning</t>
  </si>
  <si>
    <t>G1C3.10</t>
  </si>
  <si>
    <t xml:space="preserve">Data on the magnitude and trends of antimicrobial resistance is available </t>
  </si>
  <si>
    <t>Objectives</t>
  </si>
  <si>
    <t>Key performance indicators</t>
  </si>
  <si>
    <t>Performace measures</t>
  </si>
  <si>
    <t>N</t>
  </si>
  <si>
    <t>G2A</t>
  </si>
  <si>
    <t>Promote capability development in emergency management</t>
  </si>
  <si>
    <t>G2A-1</t>
  </si>
  <si>
    <t>Emergency management human resource and capability development strategy is developed</t>
  </si>
  <si>
    <t>G2A1.1</t>
  </si>
  <si>
    <t>National emergency preparedness plan includes a human resource and capability development strategy based on defined competencies</t>
  </si>
  <si>
    <t>G2A1.2</t>
  </si>
  <si>
    <t>Specific budget is allocated</t>
  </si>
  <si>
    <t>G2A1.3</t>
  </si>
  <si>
    <t>A needs assessment has been conducted to identify gaps in human resources and training</t>
  </si>
  <si>
    <t>G2A1.4</t>
  </si>
  <si>
    <t>A plan or strategy is developed to access field epidemiology training in-country, regionally or internationally</t>
  </si>
  <si>
    <t>G2A-2</t>
  </si>
  <si>
    <t>Exercising is effective in improving emergency management capability</t>
  </si>
  <si>
    <t>G2A2.1</t>
  </si>
  <si>
    <t>The country has conducted a national emergency preparedness exercise/drill in the last year</t>
  </si>
  <si>
    <t>G2A2.2</t>
  </si>
  <si>
    <t>Critical SOPs are tested during exercising</t>
  </si>
  <si>
    <t>G2A2.3</t>
  </si>
  <si>
    <t>A formal process for identifying opportunities for improvement arising from exercises/drills/events is developed</t>
  </si>
  <si>
    <t>G2A2.4</t>
  </si>
  <si>
    <t>There are formal reports to internal and external stakeholders on the implementation of corrective actions</t>
  </si>
  <si>
    <t>G2B</t>
  </si>
  <si>
    <t>Enhance ability to coordinate and manage emergencies</t>
  </si>
  <si>
    <t>G2B-1</t>
  </si>
  <si>
    <t>National emergency management command and control structure (or equivalent) operates effectively</t>
  </si>
  <si>
    <t>G2B1.1</t>
  </si>
  <si>
    <t>CCS function leads (Event, Operations, Financial, Logistics, Public Information Managers, etc.) and staff are identified</t>
  </si>
  <si>
    <t>G2B1.2</t>
  </si>
  <si>
    <t>CCS has a functional, effective 24/7/365 duty team that is tested regularly</t>
  </si>
  <si>
    <t>G2B1.3</t>
  </si>
  <si>
    <t>CCS has an agreed protocol for activation/deactivation time</t>
  </si>
  <si>
    <t>G2B1.4</t>
  </si>
  <si>
    <t>A link/contact structure exist to support CCS regarding national management of emergencies at other levels and sectors (e.g. Police, Transport, Travel, Education, Food Supply) by dealing with triage operations, event and/or outbreak investigations, trade bans, travel advisories and movement restrictions</t>
  </si>
  <si>
    <t>G2B1.5</t>
  </si>
  <si>
    <t>Coordination between CCS and international organizations and agencies is assured: emergency manager and IHR, HSC and ECDC NFPs are identified</t>
  </si>
  <si>
    <t>G2B1.6</t>
  </si>
  <si>
    <t>Effective communication systems and processes exist between CCS, EU Agencies-Emergency Operation Centres and EC-Health Emergency Operation Facility</t>
  </si>
  <si>
    <t>G2B1.7</t>
  </si>
  <si>
    <t>Emergency response management procedures (including mechanism to activate response plan) have been implemented for a real or simulated PHE response in the year</t>
  </si>
  <si>
    <t>G2B1.8</t>
  </si>
  <si>
    <t>They have been evaluated and updated after a real or simulated emergency response</t>
  </si>
  <si>
    <t>G2C</t>
  </si>
  <si>
    <t>Improve information management during emergencies</t>
  </si>
  <si>
    <t>G2C-1</t>
  </si>
  <si>
    <t>Rapid health-needs assessment could be developed during emergencies</t>
  </si>
  <si>
    <t>G2C1.1</t>
  </si>
  <si>
    <t>Formal mechanisms are established for carrying out rapid health-needs assessments through investigation and rapid response teams</t>
  </si>
  <si>
    <t>G2C1.2</t>
  </si>
  <si>
    <t>A national directory or list of experts in health and other sectors to support a response to emergencies is updated</t>
  </si>
  <si>
    <t>G2C1.3</t>
  </si>
  <si>
    <t>There are operational links with WHO, HSC, ECDC and the Scientific Committees in the fields of consumer safety, public health and the environment</t>
  </si>
  <si>
    <t>G2D</t>
  </si>
  <si>
    <t>Improve communication during emergencies</t>
  </si>
  <si>
    <t>G2D-1</t>
  </si>
  <si>
    <t>Strategies for crisis communication with the public and the media are developed</t>
  </si>
  <si>
    <t>G2D1.1</t>
  </si>
  <si>
    <t>Coordination mechanisms are established for involving relevant stakeholders in the formulation of crisis information for the public and the media to ensure consistency</t>
  </si>
  <si>
    <t>G2D1.2</t>
  </si>
  <si>
    <t>Procedures to respond to potential media requests during an emergency are developed (e.g. daily press conferences, website updates)</t>
  </si>
  <si>
    <t>G2D1.3</t>
  </si>
  <si>
    <t>A 24/7 hotline with trained staff could be established in case of an emergency</t>
  </si>
  <si>
    <t>G2D1.4</t>
  </si>
  <si>
    <t>Media and public communication team could be able to maintain 24-hour operation (2–3 work shifts per day) for at least several days</t>
  </si>
  <si>
    <t>G2D-2</t>
  </si>
  <si>
    <t>Strategies for crisis communication with staff involved in emergency operations are developed</t>
  </si>
  <si>
    <t>G2D2.1</t>
  </si>
  <si>
    <t>Coordination mechanisms are established to ensure consistency of the information supplied by relevant stakeholders to responders</t>
  </si>
  <si>
    <t>G2D2.2</t>
  </si>
  <si>
    <t>Procedures for the communication to responders of crisis information are established</t>
  </si>
  <si>
    <t>G2D2.3</t>
  </si>
  <si>
    <t>Information on generic risks and personal protective equipment for responders involved in emergency operations has been prepared and is regularly updated and disseminated</t>
  </si>
  <si>
    <t>G2E</t>
  </si>
  <si>
    <t>Ensure rapid response and delivery of services during emergencies</t>
  </si>
  <si>
    <t>G2E-1</t>
  </si>
  <si>
    <t>Rapid Response Teams are available</t>
  </si>
  <si>
    <t>G2E1.1</t>
  </si>
  <si>
    <t>SOPs and/or guidelines are available for the deployment of RRT members</t>
  </si>
  <si>
    <t>G2E1.2</t>
  </si>
  <si>
    <t>Multidisciplinary RRT can be deployed within 48 hrs from the first report of an urgent event (response to some hazards may require a more timely response)</t>
  </si>
  <si>
    <t>G2E1.3</t>
  </si>
  <si>
    <t>Surge staff, to maintain response 24 hours a day/7 days a week, can be assured during emergencies</t>
  </si>
  <si>
    <t>G2E1.4</t>
  </si>
  <si>
    <t>Evaluations of response, including timeliness and quality of response, are systematically carried out</t>
  </si>
  <si>
    <t>G2E-2</t>
  </si>
  <si>
    <t>Planning includes prehospital medical operations response</t>
  </si>
  <si>
    <t>G2E2.1</t>
  </si>
  <si>
    <t>Roles of Emergency Medical Services and primary healthcare staff during emergencies are defined</t>
  </si>
  <si>
    <t>G2E2.2</t>
  </si>
  <si>
    <t>A standardized triage system and patient safety measures (e.g. matching the patient with wrist bands, triage cards, etc.) are established</t>
  </si>
  <si>
    <t>G2E2.3</t>
  </si>
  <si>
    <t>Procedures and guidelines for prehospital handling of patients with diseases with epidemic potential and victims of CBRN incidents are developed</t>
  </si>
  <si>
    <t>G2E2.4</t>
  </si>
  <si>
    <t>Prehospital medical operations staff are trained in emergency management and use of personal protective measures</t>
  </si>
  <si>
    <t>G2E-3</t>
  </si>
  <si>
    <t>Planning includes hospital response and recovery</t>
  </si>
  <si>
    <t>G2E3.1</t>
  </si>
  <si>
    <t>Plan for emergency response and recovery is a requirement for hospital accreditation</t>
  </si>
  <si>
    <t>G2E3.2</t>
  </si>
  <si>
    <t>Plans are in accordance with national policy and have been reviewed, exercised, revised and updated in the last year</t>
  </si>
  <si>
    <t>G2E3.3</t>
  </si>
  <si>
    <t>Procedures and guidelines for hospital handling of patients with diseases with epidemic potential and victims of CBRN incidents are developed</t>
  </si>
  <si>
    <t>G2E3.4</t>
  </si>
  <si>
    <t>Hospital staff are trained in emergency management and use of personal protective equipment</t>
  </si>
  <si>
    <t>G2E-4</t>
  </si>
  <si>
    <t>Continuous delivery of essential health and hospital services is ensured during emergencies</t>
  </si>
  <si>
    <t>G2E4.1</t>
  </si>
  <si>
    <t>Healthcare facilities have developed SOPs for ensuring the continuous delivery of essential services (e.g. maternity and newborn care, trauma wards, patients in dialysis, etc.) in a timely and 24 hour manner, including over a prolonged period</t>
  </si>
  <si>
    <t>G2E4.2</t>
  </si>
  <si>
    <t>Capacity for setting up special immunization or other preventive programme to meet specific needs is available</t>
  </si>
  <si>
    <t>G2E4.3</t>
  </si>
  <si>
    <t>Mobile teams that operate outside the existing health facilities could be deployed in case of an emergency</t>
  </si>
  <si>
    <t>G2E-5</t>
  </si>
  <si>
    <t>Planning includes a surge capacity programme</t>
  </si>
  <si>
    <t>G2E5.1</t>
  </si>
  <si>
    <t>Mechanisms for the rapid mobilization of additional resources (staff, equipment and materials) are established</t>
  </si>
  <si>
    <t>G2E5.2</t>
  </si>
  <si>
    <t>Emergency psychosocial support teams are constituted and are operational at a national, regional and/or local level</t>
  </si>
  <si>
    <t>G2E5.3</t>
  </si>
  <si>
    <t>Adequacy of surge capacity to respond to emergencies has been tested through an exercise or actual event</t>
  </si>
  <si>
    <t>G2E-6</t>
  </si>
  <si>
    <t>Planning includes capacity for mass-casualty, mass-fatality and missing persons management</t>
  </si>
  <si>
    <t>G2E6.1</t>
  </si>
  <si>
    <t>Prehospital emergency-response capacity for dispatch, on-site management, transportation and evacuation are adaptable to mass-casualty incidents and other similar crises</t>
  </si>
  <si>
    <t>G2E6.2</t>
  </si>
  <si>
    <t>Hospital emergency-preparedness programme for mass-casualty management is implemented, and resources and staff are available</t>
  </si>
  <si>
    <t>G2E6.3</t>
  </si>
  <si>
    <t>Guidelines for management on large numbers of fatalities are developed and take account of religious and other cultural funeral practices</t>
  </si>
  <si>
    <t>G2E6.4</t>
  </si>
  <si>
    <t>Guidelines includes post-mortem care and informing pathology departments and clinical laboratories on submitting specimens in case of deaths caused by epidemic potential diseases</t>
  </si>
  <si>
    <t>G2F</t>
  </si>
  <si>
    <t>Ensure the availability of resources and technical supporting services during emergencies</t>
  </si>
  <si>
    <t>G2F-1</t>
  </si>
  <si>
    <t>Planning includes management of stockpiles</t>
  </si>
  <si>
    <t>G2F1.1</t>
  </si>
  <si>
    <t>Stockpiles (critical stock levels) are accessible for responding to priority biological, chemical, radiological events and other emergencies</t>
  </si>
  <si>
    <t>G2F1.2</t>
  </si>
  <si>
    <t>The country participates in EU common procedures for the joint procurement of medical and pharmaceutical equipment, products and supplies (particularly pandemic vaccines)</t>
  </si>
  <si>
    <t>G2F-2</t>
  </si>
  <si>
    <t>Medical equipment and pharmaceutical and laboratory services and supplies are available</t>
  </si>
  <si>
    <t>G2F2.1</t>
  </si>
  <si>
    <t>Essential medical equipment and pharmaceutical and laboratory supplies for emergency operations, determined on the basis of risk assessments, are available in sufficient quantities</t>
  </si>
  <si>
    <t>G2F2.2</t>
  </si>
  <si>
    <t xml:space="preserve">Mechanisms for the continuity of pharmaceutical and laboratory services during an emergency are developed </t>
  </si>
  <si>
    <t>G2F2.3</t>
  </si>
  <si>
    <t>A system is in place, including cold chain, for the distribution of medical equipment and pharmaceutical and laboratory supplies in the event of an emergency</t>
  </si>
  <si>
    <t>G2F2.4</t>
  </si>
  <si>
    <t>Procedures for the exceptional procurement of medical equipment and and pharmaceutical and laboratory supplies that are not on the list of basic ones are developed</t>
  </si>
  <si>
    <t>G2F-3</t>
  </si>
  <si>
    <t>Laboratory services to test for priority health risks are operative</t>
  </si>
  <si>
    <t>G2F3.1</t>
  </si>
  <si>
    <t>National laboratory quality standards/guidelines are available</t>
  </si>
  <si>
    <t>G2F3.2</t>
  </si>
  <si>
    <t>The country has access to international networks to meet diagnostic and confirmatory laboratory requirements, and support outbreak investigations, for emergencies</t>
  </si>
  <si>
    <t>G2F3.3</t>
  </si>
  <si>
    <t>An up to date inventory of public and private laboratories with relevant diagnostic capacity is available</t>
  </si>
  <si>
    <t>G2F3.4</t>
  </si>
  <si>
    <t>National reference laboratories are accredited to international (ISO 9001, ISO 17025, ISO 15189, WHO polio, measles, etc.) or to national standards adapted from international standards</t>
  </si>
  <si>
    <t>G2F3.5</t>
  </si>
  <si>
    <t>Regulations, policies or strategies for laboratory biosafety are in place (including protection of workers and management of hazardous substances)</t>
  </si>
  <si>
    <t>G2F3.6</t>
  </si>
  <si>
    <t>A process is in place to guide and update biosafety regulations, procedures and practice, including for decontamination and management of infectious waste</t>
  </si>
  <si>
    <t>G2F-4</t>
  </si>
  <si>
    <t>Temporary health facilities and home-care services are available</t>
  </si>
  <si>
    <t>G2F4.1</t>
  </si>
  <si>
    <t>Guidelines and procedures for the establishment of temporary health facilities and for home-care services are developed</t>
  </si>
  <si>
    <t>G2F4.2</t>
  </si>
  <si>
    <t xml:space="preserve">Adequate resources for establishing temporary basic health facilities and home-care services are available </t>
  </si>
  <si>
    <t>Objectives</t>
  </si>
  <si>
    <t>Key performance indicators</t>
  </si>
  <si>
    <t>Performace measures</t>
  </si>
  <si>
    <t>N</t>
  </si>
  <si>
    <t>G3A</t>
  </si>
  <si>
    <t>Enhance the ability to manage recovery and to evaluate response</t>
  </si>
  <si>
    <t>G3A-1</t>
  </si>
  <si>
    <t>Procedures for the transition from response to normal functioning and to recovery activities are pre-defined</t>
  </si>
  <si>
    <t>A1.1</t>
  </si>
  <si>
    <t>SOPs for deactivation, demobilization and return to normal activities and to transfer coordination and accountability for recovery-related activities are developed</t>
  </si>
  <si>
    <t>A1.2</t>
  </si>
  <si>
    <t>There are documented arrangements for communicating the transition from response to normal functioning and to recovery to staff, relevant stakeholders and the public, including pre-formed key messages</t>
  </si>
  <si>
    <t>A1.3</t>
  </si>
  <si>
    <t>Processes and procedures for establishing a multisectoral Recovery Task Force (or equivalent) are developed</t>
  </si>
  <si>
    <t>G3A-2</t>
  </si>
  <si>
    <t>Impact assessments are conducted after emergencies</t>
  </si>
  <si>
    <t>A2.1</t>
  </si>
  <si>
    <t>There is a process for conducting post-event impact assessments (defining individual and community losses and needs, support and resource requirements, etc.)</t>
  </si>
  <si>
    <t>A2.2</t>
  </si>
  <si>
    <t>Effective post-event surveillance, including monitoring of adverse events of countermeasures applied, is planned in order to prevent damages to health from secondary causes</t>
  </si>
  <si>
    <t>A2.3</t>
  </si>
  <si>
    <t>There is a process for assessing and coordinating post-event status of essential health and hospital services and utilities</t>
  </si>
  <si>
    <t>A2.4</t>
  </si>
  <si>
    <t>There is a process for estimating emergency economic impact (losses)</t>
  </si>
  <si>
    <t>G3A-3</t>
  </si>
  <si>
    <t>Processes for learning from emergencies are implemented</t>
  </si>
  <si>
    <t>A3.1</t>
  </si>
  <si>
    <t>After action reports and evaluations are conducted following emergencies (of the response to and recovery from the event, and of the effectiveness of the plans)</t>
  </si>
  <si>
    <t>A3.2</t>
  </si>
  <si>
    <t>Corrective actions, including professional development needs, are identified and implemented following emergencies</t>
  </si>
  <si>
    <t>G3B</t>
  </si>
  <si>
    <t>Improve development and implementation of emergency-management research</t>
  </si>
  <si>
    <t>G3B-1</t>
  </si>
  <si>
    <t>Emergency-management research is funded and applied</t>
  </si>
  <si>
    <t>B1.1</t>
  </si>
  <si>
    <t>Specific budget is allocated for emergency management research</t>
  </si>
  <si>
    <t>B1.2</t>
  </si>
  <si>
    <t>Emergency management research is undertaken where gaps in knowledge exist</t>
  </si>
  <si>
    <t>B1.3</t>
  </si>
  <si>
    <t>The country actively distributes new emergency management knowledge to relevant stakeholders</t>
  </si>
  <si>
    <t>B1.4</t>
  </si>
  <si>
    <t>The country has an 'evidence-based' approach to emergency management (i.e. update preparedness plans and programmes according to new national or international evidence)</t>
  </si>
  <si>
    <t>*Answers</t>
  </si>
  <si>
    <t>Score</t>
  </si>
  <si>
    <t>Scale</t>
  </si>
  <si>
    <t>Achievement scale</t>
  </si>
  <si>
    <t>Arrangements scale</t>
  </si>
  <si>
    <t>Enablers &amp;</t>
  </si>
  <si>
    <t>Objectives</t>
  </si>
  <si>
    <t>Indicators</t>
  </si>
  <si>
    <t>Measures</t>
  </si>
  <si>
    <t>NO (0%)</t>
  </si>
  <si>
    <t>Never</t>
  </si>
  <si>
    <t>Not achieved, no progress, no sign of forward action</t>
  </si>
  <si>
    <t>No arrangements in place</t>
  </si>
  <si>
    <t>Goals</t>
  </si>
  <si>
    <t>Sometimes</t>
  </si>
  <si>
    <t>Some progress, but without systematic policy and/or organizational commitment</t>
  </si>
  <si>
    <t>Some work completed but requires further work to develop, test, verify and/or embed in the organization</t>
  </si>
  <si>
    <t>Often</t>
  </si>
  <si>
    <t>Organizational commitment attained or considerable progress made, but achievements are not yet comprehensive of needs or requirements</t>
  </si>
  <si>
    <t>Informal and/or untested arrangements in place, but with a high degree of confidence they will be effective, OR, formal and/or tested arrangements but with further work identified as needed</t>
  </si>
  <si>
    <t>YES (100%)</t>
  </si>
  <si>
    <t>Always</t>
  </si>
  <si>
    <t>Comprehensive achievement with sustained commitment and capacities at all levels</t>
  </si>
  <si>
    <t>Formalized arrangements, tested, effective, reliable, and embedded within the organization</t>
  </si>
  <si>
    <t>Pre-event: RISK MANAGEMENT (GOAL 1)</t>
  </si>
  <si>
    <t>Event: EMERGENCY MANAGEMENT (GOAL 2)</t>
  </si>
  <si>
    <r>
      <t>Post-event</t>
    </r>
    <r>
      <rPr>
        <i/>
        <sz val="11"/>
        <color rgb="FF000000"/>
        <rFont val="Calibri"/>
        <family val="2"/>
      </rPr>
      <t>:</t>
    </r>
    <r>
      <rPr>
        <sz val="11"/>
        <color rgb="FF000000"/>
        <rFont val="Calibri"/>
        <family val="2"/>
      </rPr>
      <t xml:space="preserve"> RECOVERY MANAGEMENT (GOAL 3)</t>
    </r>
  </si>
  <si>
    <t>**Scoring</t>
  </si>
  <si>
    <t>SCORE</t>
  </si>
  <si>
    <t>The 'raw' score, in percentage, for this objective/goal, considering NA/NK</t>
  </si>
  <si>
    <t>Weight Ratio</t>
  </si>
  <si>
    <t>The weighting given to this objective/goal - before scoring has taken place</t>
  </si>
  <si>
    <t>Weight</t>
  </si>
  <si>
    <t>The weighting given to this objective/goal - after scoring, and taking any N/A answers/sections into account</t>
  </si>
  <si>
    <t>Weight Score</t>
  </si>
  <si>
    <t>The weighted score (that will contribute to any higher level scoring) - score x weight</t>
  </si>
  <si>
    <t>Key</t>
  </si>
  <si>
    <t>90-100%</t>
  </si>
  <si>
    <t>Mature</t>
  </si>
  <si>
    <t>80-100%</t>
  </si>
  <si>
    <t>60-80%</t>
  </si>
  <si>
    <t>Advancing</t>
  </si>
  <si>
    <t>40-60%</t>
  </si>
  <si>
    <t>Developing</t>
  </si>
  <si>
    <t>20-40%</t>
  </si>
  <si>
    <t>0-20%</t>
  </si>
  <si>
    <t>Unsatisfactory</t>
  </si>
  <si>
    <t>Responsible authority/ies:</t>
  </si>
  <si>
    <t>Respondent/s:</t>
  </si>
  <si>
    <t>WHO (2016). Joint External Evaluation Tool: International Health Regulations (2005). Geneva: World Health Organization.</t>
  </si>
  <si>
    <t>WHO (2012). Key changes to pandemic plans by Member States of the WHO European Region based on lessons learnt from the 2009 pandemic. Copenhagen: World Health Organization.</t>
  </si>
  <si>
    <t>CDC. (2011). Public health preparedness capabilities: National standards for state and local planning. Atlanta, GA: Centers for Disease Control and Prevention.</t>
  </si>
  <si>
    <t>ECDC (2016). Zika virus disease epidemic: Preparedness planning guide for diseases transmitted by Aedes aegypti and Aedes albopictus. Stockholm: European Centre for Disease Prevention and Control.</t>
  </si>
  <si>
    <t>ECDC (2016). Handbook on using the ECDC preparedness checklist tool to strengthen preparedness against communicable disease outbreaks at migrant reception/detention centres. Stockholm: European Centre for Disease Prevention and Control.</t>
  </si>
  <si>
    <t>ECDC (2016). Assessing communicable disease control and prevention in EU enlargement countries. Stockholm: European Centre for Disease Prevention and Control.</t>
  </si>
  <si>
    <t>WHO (2010). Joint European Pandemic Preparedness Self-Assessment Indicators. Copenhagen: World Health Organization Regional Office for Europe.</t>
  </si>
  <si>
    <t>WHO (2015). Ebola virus disease: consolidated preparedness checklist.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</si>
  <si>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</si>
  <si>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</si>
  <si>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WHO (2010). Recommendations for Good Practice in Pandemic Preparedness - identified through evaluation of the response to pandemic (H1N1) 2009. Copenhagen: World Health Organization.</t>
  </si>
  <si>
    <t>WHO (2010). Recommendations for Good Practice in Pandemic Preparedness - identified through evaluation of the response to pandemic (H1N1) 2009. Copenhagen: World Health Organization.</t>
  </si>
  <si>
    <t>CDC. (2011). Public health preparedness capabilities: National standards for state and local planning. Atlanta, GA: Centers for Disease Control and Prevention.</t>
  </si>
  <si>
    <t>WHO (2016). Joint External Evaluation Tool: International Health Regulations (2005). Geneva: World Health Organization.</t>
  </si>
  <si>
    <t>WHO (2016). Joint External Evaluation Tool: International Health Regulations (2005). Geneva: World Health Organization.</t>
  </si>
  <si>
    <t>ECDC (2016). Handbook on using the ECDC preparedness checklist tool to strengthen preparedness against communicable disease outbreaks at migrant reception/detention centres. Stockholm: European Centre for Disease Prevention and Control.</t>
  </si>
  <si>
    <t>ECDC (2015). Ebola emergency preparedness in EU Member States. Conclusions from peer-review visits to Belgium, Portugal and Romania. Stockholm: European Centre for Disease Prevention and Control.</t>
  </si>
  <si>
    <t>Department of Health (2011). UK Influenza Pandemic Preparedness Strategy 2011. London: Department of Health, Social Services and Public Safety.</t>
  </si>
  <si>
    <t>WHO (2015). Development, monitoring and evaluation of functional core capacity for implementing the International Health Regulations (2005): Concept note. World Health Organization.</t>
  </si>
  <si>
    <t>ECDC (2015). Ebola emergency preparedness in EU Member States. Conclusions from peer-review visits to Belgium, Portugal and Romania. Stockholm: European Centre for Disease Prevention and Control.</t>
  </si>
  <si>
    <t>WHO (2016). Joint External Evaluation Tool: International Health Regulations (2005). Geneva: World Health Organization.</t>
  </si>
  <si>
    <t>CDC. (2011). Public health preparedness capabilities: National standards for state and local planning. Atlanta, GA: Centers for Disease Control and Prevention.</t>
  </si>
  <si>
    <t>WHO (2010). Joint European Pandemic Preparedness Self-Assessment Indicators. Copenhagen: World Health Organization Regional Office for Europe.</t>
  </si>
  <si>
    <t>WHO (2015). Ebola virus disease: consolidated preparedness checklist. Geneva: World Health Organization.</t>
  </si>
  <si>
    <t>Department of Health (2011). UK Influenza Pandemic Preparedness Strategy 2011. London: Department of Health, Social Services and Public Safety.</t>
  </si>
  <si>
    <t>Department of Health (2011). UK Influenza Pandemic Preparedness Strategy 2011. London: Department of Health, Social Services and Public Safety.</t>
  </si>
  <si>
    <t>WHO (2013). IHR Core Capacity Monitoring Framework: Checklist and Indicators for Monitoring Progress in the Development of IHR Core Capacities in States Parties. World Health Orgainzation.</t>
  </si>
  <si>
    <t>ECDC (2016). Zika virus disease epidemic: Preparedness planning guide for diseases transmitted by Aedes aegypti and Aedes albopictus. Stockholm: European Centre for Disease Prevention and Control.</t>
  </si>
  <si>
    <t>ECDC (2016). Zika virus disease epidemic: Preparedness planning guide for diseases transmitted by Aedes aegypti and Aedes albopictus. Stockholm: European Centre for Disease Prevention and Control.</t>
  </si>
  <si>
    <t>Ministero della Salute (2006). National Plan for preparedness and response to an influenza pandemic. Italy: Ministero della Salute.</t>
  </si>
  <si>
    <t>Department of Health (2011). UK Influenza Pandemic Preparedness Strategy 2011. London: Department of Health, Social Services and Public Safety.</t>
  </si>
  <si>
    <t>Responsible authority/ies:</t>
  </si>
  <si>
    <t>Respondent/s:</t>
  </si>
  <si>
    <t>WHO. (2013). IHR core capacity monitoring framework: Checklist and indicators for monitoring progress in the development of IHR core capacities in states parties. Geneva: World Health Organization.</t>
  </si>
  <si>
    <t>WHO (2016). Joint External Evaluation Tool: International Health Regulations (2005). Geneva: World Health Organization.</t>
  </si>
  <si>
    <t>WHO (2015). Development, monitoring and evaluation of functional core capacity for implementing the International Health Regulations (2005): Concept note. World Health Organization.</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</si>
  <si>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</si>
  <si>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</si>
  <si>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Department of Health. (2011). UK Influenza Pandemic Preparedness Strategy 2011. London: Department of Health, Social Services and Public Safety.</t>
  </si>
  <si>
    <t>ECDC. (2014). Handbook on simulation exercises in EU public health settings - How to develop simulation exercises within the framework of public health response to communicable diseases. Stockholm: European Centre for Disease Prevention and Control.</t>
  </si>
  <si>
    <t>ECDC. (2014). Handbook on simulation exercises in EU public health settings - How to develop simulation exercises within the framework of public health response to communicable diseases. Stockholm: European Centre for Disease Prevention and Control.</t>
  </si>
  <si>
    <t>ECDC. (2014). Handbook on simulation exercises in EU public health settings - How to develop simulation exercises within the framework of public health response to communicable diseases. Stockholm: European Centre for Disease Prevention and Control.</t>
  </si>
  <si>
    <t>ECDC. (2014). Handbook on simulation exercises in EU public health settings - How to develop simulation exercises within the framework of public health response to communicable diseases. Stockholm: European Centre for Disease Prevention and Control.</t>
  </si>
  <si>
    <t>WHO. (2015). Concept note: Development, monitoring and evaluation of functional core capacity for implementing the International Health Regulations (2005). Geneva: World Health Organization.</t>
  </si>
  <si>
    <t>ECDC. (2014). Handbook on simulation exercises in EU public health settings - How to develop simulation exercises within the framework of public health response to communicable diseases. Stockholm: European Centre for Disease Prevention and Control.</t>
  </si>
  <si>
    <t>Responsible authority/ies:</t>
  </si>
  <si>
    <t>Respondent/s:</t>
  </si>
  <si>
    <t xml:space="preserve">WHO. (2013). IHR core capacity monitoring framework: Checklist and indicators for monitoring progress in the development of IHR core capacities in states parties. Geneva: World Health Organization.
WHO. (2016). IHR core capacity monitoring framework: questionnaire for monitoring progress in the implementation of IHR core capacities in states parties. Geneva: World Health Organization.
</t>
  </si>
  <si>
    <t xml:space="preserve">WHO. (2013). IHR core capacity monitoring framework: Checklist and indicators for monitoring progress in the development of IHR core capacities in states parties. Geneva: World Health Organization.                            WHO. (2015). Ebola virus disease: consolidated preparedness checklist. Geneva: World Health Organization.
</t>
  </si>
  <si>
    <t>ECDC. (2016). Technical document: Zika virus disease: Preparedness planning guide for diseases transmitted by Ae. aegypti and Ae. albopictus. Stockholm: European Centre for Disease Prevention and Control.          WHO. (2015). Ebola virus disease: consolidated preparedness checklist. Geneva: World Health Organization.</t>
  </si>
  <si>
    <t>WHO. (2016). Joint External Evaluation Tool: International Health Regulations (2005). Geneva: World Health Organization.</t>
  </si>
  <si>
    <t>WHO. (2013). IHR core capacity monitoring framework: Checklist and indicators for monitoring progress in the development of IHR core capacities in states parties. Geneva: World Health Organization.</t>
  </si>
  <si>
    <t>ECDC. (2016). Technical document: Zika virus disease: Preparedness planning guide for diseases transmitted by Ae. aegypti and Ae. albopictus. Stockholm: European Centre for Disease Prevention and Control.</t>
  </si>
  <si>
    <t>Ministero della Salute. (2006). National Plan for preparedness and response to an influenza pandemic. Italy: Ministero della Salute.</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</si>
  <si>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</si>
  <si>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</si>
  <si>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</si>
  <si>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</si>
  <si>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(2015). Technical report: Preparedness planning for respiratory viruses in EU Member States. Three case studies on MERS preparedness in the EU. Stockholm: European Centre for Disease Prevention and Control.</t>
  </si>
  <si>
    <t>ECDC. (2016). Technical report: Assessing communicable disease control and prevention in EU enlargement countries - Disease surveillance, preparedness and response, health governance and public health capacity development.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</si>
  <si>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</si>
  <si>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</si>
  <si>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WHO. (2016). Joint External Evaluation Tool: International Health Regulations (2005). Geneva: World Health Organization.</t>
  </si>
  <si>
    <t>WHO. (2010). Joint European Pandemic Preparedness Self-Assessment Indicators. Stockholm: World Health Organization.</t>
  </si>
  <si>
    <t>Responsible authority/ies:</t>
  </si>
  <si>
    <t>Respondent/s:</t>
  </si>
  <si>
    <t>ECDC. (2016). Technical document: Zika virus disease: Preparedness planning guide for diseases transmitted by Ae. aegypti and Ae. albopictus. Stockholm: European Centre for Disease Prevention and Control.</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</si>
  <si>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</si>
  <si>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</si>
  <si>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</si>
  <si>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</si>
  <si>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</si>
  <si>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</si>
  <si>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Department of Health. (2011). UK Influenza Pandemic Preparedness Strategy 2011. London: Department of Health, Social Services and Public Safety.</t>
  </si>
  <si>
    <t>Department of Health. (2011). UK Influenza Pandemic Preparedness Strategy 2011. London: Department of Health, Social Services and Public Safety.</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</si>
  <si>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</si>
  <si>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</si>
  <si>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</si>
  <si>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</si>
  <si>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</si>
  <si>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</si>
  <si>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</si>
  <si>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Responsible authority/ies:</t>
  </si>
  <si>
    <t>Respondent/s:</t>
  </si>
  <si>
    <t>Department of Health. (2011). UK Influenza Pandemic Preparedness Strategy 2011. London: Department of Health, Social Services and Public Safety.</t>
  </si>
  <si>
    <t>WHO (2013). IHR Core Capacity Monitoring Framework: Checklist and Indicators for Monitoring Progress in the Development of IHR Core Capacities in States Parties. World Health Orgainzation.</t>
  </si>
  <si>
    <t>ECDC (2016). Zika virus disease epidemic: Preparedness planning guide for diseases transmitted by Aedes aegypti and Aedes albopictus. Stockholm: European Centre for Disease Prevention and Control.</t>
  </si>
  <si>
    <t>WHO (2016). Joint External Evaluation Tool: International Health Regulations (2005). Geneva: World Health Organization.</t>
  </si>
  <si>
    <t>WHO (2013). IHR Core Capacity Monitoring Framework: Checklist and Indicators for Monitoring Progress in the Development of IHR Core Capacities in States Parties. World Health Orgainzation.</t>
  </si>
  <si>
    <t>WHO. (2016). Joint External Evaluation Tool: International Health Regulations (2005). Geneva: World Health Organization.</t>
  </si>
  <si>
    <t>WHO. (2016). Joint External Evaluation Tool: International Health Regulations (2005). Geneva: World Health Organization.                                                           Department of Health. (2011). UK Influenza Pandemic Preparedness Strategy 2011. London: Department of Health, Social Services and Public Safety.</t>
  </si>
  <si>
    <t>WHO. (2010). Recommendations for Good Practice in Pandemic Preparedness - identified through evaluation of the response to pandemic (H1N1) 2009. Copenhagen: World Health Organization.</t>
  </si>
  <si>
    <t>WHO. (2010). Recommendations for Good Practice in Pandemic Preparedness - identified through evaluation of the response to pandemic (H1N1) 2009. Copenhagen: World Health Organization.</t>
  </si>
  <si>
    <t>CDC. (2011). Centers for Disease Control and Prevention, &amp;Public health preparedness capabilities: National standards for state and local planning. Atlanta, GA: Centers for Disease Control and Prevention.</t>
  </si>
  <si>
    <t>WHO. (2014). Ebola strategy: Ebola and Marburg virus disease epidemics: preparedness, alert, control, and evaluation. Geneva: World Health Organization.                                                                                                                                                WHO. (2015). Concept note: Development, monitoring and evaluation of functional core capacity for implementing the International Health Regulations (2005). Geneva: World Health Organization.                                                                                     WHO. (2013). Pandemic influenza risk management WHO interim guidance. Geneva: World Health Organization.</t>
  </si>
  <si>
    <t>ECDC. (2015). Technical report: Ebola emergency preparedness in EU Member States – Conclusions from peer-review visits to Belgium, Portugal and Romania. Stockholm: European Centre for Disease Prevention and Control.</t>
  </si>
  <si>
    <t>Department of Health. (2011). UK Influenza Pandemic Preparedness Strategy 2011. London: Department of Health, Social Services and Public Safety.</t>
  </si>
  <si>
    <t>WHO. (2010). Recommendations for Good Practice in Pandemic Preparedness - identified through evaluation of the response to pandemic (H1N1) 2009. Copenhagen: World Health Organization.</t>
  </si>
  <si>
    <t>WHO. (2016). IHR core capacity monitoring framework: questionnaire for monitoring progress in the implementation of IHR core capacities in states parties. Geneva: World Health Organization.</t>
  </si>
  <si>
    <t>CDC. (2011). Centers for Disease Control and Prevention, &amp;Public health preparedness capabilities: National standards for state and local planning. Atlanta, GA: Centers for Disease Control and Prevention.                                                     SGDSN. (2011). National influenza pandemic prevention and response plan. Paris: Secrétariat Général de la Défence et de la Sécurité Nationale.</t>
  </si>
  <si>
    <t>WHO. (2016). Joint External Evaluation Tool: International Health Regulations (2005).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</si>
  <si>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</si>
  <si>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</si>
  <si>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ECDC. (2016). Technical document: Zika virus disease: Preparedness planning guide for diseases transmitted by Ae. aegypti and Ae. albopictus. Stockholm: European Centre for Disease Prevention and Control.</t>
  </si>
  <si>
    <t>WHO. (2012). Rapid risk assessment of acute public health events. Geneva: WHO.</t>
  </si>
  <si>
    <t>SGDSN. (2011). National influenza pandemic prevention and response plan. Paris: Secrétariat Général de la Défence et de la Sécurité Nationale.</t>
  </si>
  <si>
    <t>SGDSN. (2011). National influenza pandemic prevention and response plan. Paris: Secrétariat Général de la Défence et de la Sécurité Nationale.</t>
  </si>
  <si>
    <t>Department of Health. (2011). UK Influenza Pandemic Preparedness Strategy 2011. London: Department of Health, Social Services and Public Safety.</t>
  </si>
  <si>
    <t>WHO. (2010). Joint European Pandemic Preparedness Self-Assessment Indicators. Stockholm: World Health Organization.</t>
  </si>
  <si>
    <t>ECDC. (2015). Technical report: Preparedness planning for respiratory viruses in EU Member States. Three case studies on MERS preparedness in the EU. Stockholm: European Centre for Disease Prevention and Control.</t>
  </si>
  <si>
    <t>WHO. (2015). Ebola virus disease: consolidated preparedness checklist. Geneva: World Health Organization.</t>
  </si>
  <si>
    <t>WHO. (2012). International Health Regulations coordination department activity report 2011. World Health Organization.</t>
  </si>
  <si>
    <t>Department of Health. (2011). UK Influenza Pandemic Preparedness Strategy 2011. London: Department of Health, Social Services and Public Safety.</t>
  </si>
  <si>
    <t>ECDC. (2015). Technical report: Preparedness planning for respiratory viruses in EU Member States. Three case studies on MERS preparedness in the EU. Stockholm: European Centre for Disease Prevention and Control.</t>
  </si>
  <si>
    <t>WHO. (2013). Pandemic influenza risk management WHO interim guidance. Geneva: World Health Organization.</t>
  </si>
  <si>
    <t>WHO. (2015). Ebola virus disease: consolidated preparedness checklist. Geneva: World Health Organization.</t>
  </si>
  <si>
    <t>Ministero della Salute (2006). National Plan for preparedness and response to an influenza pandemic. Italy: Ministero della Salute.</t>
  </si>
  <si>
    <t>ECDC. (2015). Technical report: Preparedness planning for respiratory viruses in EU Member States. Three case studies on MERS preparedness in the EU. Stockholm: European Centre for Disease Prevention and Control.</t>
  </si>
  <si>
    <t>ECDC. (2016). Technical document: Zika virus disease: Preparedness planning guide for diseases transmitted by Ae. aegypti and Ae. albopictus. Stockholm: European Centre for Disease Prevention and Control.</t>
  </si>
  <si>
    <t>WHO. (2013). Pandemic influenza risk management WHO interim guidance.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</si>
  <si>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</si>
  <si>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</si>
  <si>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</si>
  <si>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Department of Health (2011). UK Influenza Pandemic Preparedness Strategy 2011. London: Department of Health, Social Services and Public Safety.</t>
  </si>
  <si>
    <t>ECDC (2016). Zika virus disease epidemic: Preparedness planning guide for diseases transmitted by Aedes aegypti and Aedes albopictus. Stockholm: European Centre for Disease Prevention and Control.</t>
  </si>
  <si>
    <t>Department of Health (2011). UK Influenza Pandemic Preparedness Strategy 2011. London: Department of Health, Social Services and Public Safety.</t>
  </si>
  <si>
    <t>ECDC (2016). Zika virus disease epidemic: Preparedness planning guide for diseases transmitted by Aedes aegypti and Aedes albopictus. Stockholm: European Centre for Disease Prevention and Control.</t>
  </si>
  <si>
    <t>Department of Health (2011). UK Influenza Pandemic Preparedness Strategy 2011. London: Department of Health, Social Services and Public Safety.</t>
  </si>
  <si>
    <t>Ministero della Salute (2006). National Plan for preparedness and response to an influenza pandemic. Italy: Ministero della Salute.</t>
  </si>
  <si>
    <t>WHO (2013). IHR Core Capacity Monitoring Framework: Checklist and Indicators for Monitoring Progress in the Development of IHR Core Capacities in States Parties. World Health Orgainzation.</t>
  </si>
  <si>
    <t>Responsible authority/ies:</t>
  </si>
  <si>
    <t>Respondent/s:</t>
  </si>
  <si>
    <t>ECDC. (2016). Technical document: Zika virus disease: Preparedness planning guide for diseases transmitted by Ae. aegypti and Ae. albopictus. Stockholm: European Centre for Disease Prevention and Control.</t>
  </si>
  <si>
    <t>WHO (2015). Development, monitoring and evaluation of functional core capacity for implementing the International Health Regulations (2005): Concept note. World Health Organization.</t>
  </si>
  <si>
    <t>ECDC. (2016). Technical document: Zika virus disease: Preparedness planning guide for diseases transmitted by Ae. aegypti and Ae. albopictus. Stockholm: European Centre for Disease Prevention and Control.</t>
  </si>
  <si>
    <t>WHO. (2015). Concept note: Development, monitoring and evaluation of functional core capacity for implementing the International Health Regulations (2005). Geneva: World Health Organization.</t>
  </si>
  <si>
    <t>WHO. (2015). Concept note: Development, monitoring and evaluation of functional core capacity for implementing the International Health Regulations (2005). Geneva: World Health Organization.</t>
  </si>
  <si>
    <t>WHO. (2015). Concept note: Development, monitoring and evaluation of functional core capacity for implementing the International Health Regulations (2005). Geneva: World Health Organization.</t>
  </si>
  <si>
    <t>ECDC. (2015). Technical report: Preparedness planning for respiratory viruses in EU Member States. Three case studies on MERS preparedness in the EU. Stockholm: European Centre for Disease Prevention and Control.</t>
  </si>
  <si>
    <t>Responsible authority/ies:</t>
  </si>
  <si>
    <t>Respondent/s:</t>
  </si>
  <si>
    <t>ECDC. (2015). Technical report: Preparedness planning for respiratory viruses in EU Member States. Three case studies on MERS preparedness in the EU. Stockholm: European Centre for Disease Prevention and Control.         European Commission. (2011). Strategy for Generic Preparedness Planning. Technical guidance on generic preparedness planning for public health emergencies. Brussels: European Commission Health and Consumers Directorate-General.</t>
  </si>
  <si>
    <t>ECDC. (2015). Technical report: Preparedness planning for respiratory viruses in EU Member States. Three case studies on MERS preparedness in the EU. Stockholm: European Centre for Disease Prevention and Control.</t>
  </si>
  <si>
    <t>ECDC. (2015). Technical report: Preparedness planning for respiratory viruses in EU Member States. Three case studies on MERS preparedness in the EU. Stockholm: European Centre for Disease Prevention and Control.</t>
  </si>
  <si>
    <t>WHO. (2013). Pandemic influenza risk management WHO interim guidance. Geneva: World Health Organization.                                                                                         WHO. (2016). Joint External Evaluation Tool: International Health Regulations (2005). Geneva: World Health Organization.</t>
  </si>
  <si>
    <t>Veldu æskilega prósentu með því að slá „1“ í samsvarandi dálk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</si>
</sst>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99" x14ac:knownFonts="1">
    <font>
      <sz val="11"/>
      <color indexed="8"/>
      <name val="Calibri"/>
      <family val="2"/>
      <scheme val="minor"/>
    </font>
    <font>
      <sz val="11"/>
      <color indexed="8"/>
      <name val="Calibri"/>
      <family val="2"/>
    </font>
    <font>
      <sz val="10"/>
      <name val="Calibri"/>
      <family val="2"/>
    </font>
    <font>
      <i/>
      <sz val="10"/>
      <name val="Arial"/>
      <family val="2"/>
    </font>
    <font>
      <sz val="14"/>
      <color indexed="9"/>
      <name val="Calibri"/>
      <family val="2"/>
    </font>
    <font>
      <sz val="10"/>
      <name val="Arial Narrow"/>
      <family val="2"/>
    </font>
    <font>
      <b/>
      <sz val="24"/>
      <color indexed="9"/>
      <name val="Tahoma"/>
      <family val="2"/>
    </font>
    <font>
      <b/>
      <sz val="20"/>
      <color indexed="9"/>
      <name val="Tahoma"/>
      <family val="2"/>
    </font>
    <font>
      <sz val="10"/>
      <color indexed="10"/>
      <name val="Calibri"/>
      <family val="2"/>
    </font>
    <font>
      <b/>
      <sz val="10"/>
      <color indexed="9"/>
      <name val="Calibri"/>
      <family val="2"/>
    </font>
    <font>
      <sz val="10"/>
      <color indexed="8"/>
      <name val="Verdana"/>
      <family val="2"/>
    </font>
    <font>
      <sz val="10"/>
      <color indexed="9"/>
      <name val="Calibri"/>
      <family val="2"/>
    </font>
    <font>
      <sz val="11"/>
      <color indexed="9"/>
      <name val="Calibri"/>
      <family val="2"/>
      <scheme val="minor"/>
    </font>
    <font>
      <b/>
      <sz val="11"/>
      <color indexed="9"/>
      <name val="Calibri"/>
      <family val="2"/>
      <scheme val="minor"/>
    </font>
    <font>
      <sz val="11"/>
      <color rgb="FF006100"/>
      <name val="Calibri"/>
      <family val="2"/>
      <scheme val="minor"/>
    </font>
    <font>
      <b/>
      <sz val="11"/>
      <color indexed="8"/>
      <name val="Calibri"/>
      <family val="2"/>
      <scheme val="minor"/>
    </font>
    <font>
      <sz val="11"/>
      <color indexed="10"/>
      <name val="Calibri"/>
      <family val="2"/>
      <scheme val="minor"/>
    </font>
    <font>
      <sz val="10"/>
      <name val="Calibri"/>
      <family val="2"/>
      <scheme val="minor"/>
    </font>
    <font>
      <b/>
      <sz val="10"/>
      <name val="Calibri"/>
      <family val="2"/>
      <scheme val="minor"/>
    </font>
    <font>
      <sz val="11"/>
      <name val="Calibri"/>
      <family val="2"/>
      <scheme val="minor"/>
    </font>
    <font>
      <b/>
      <sz val="10"/>
      <color indexed="8"/>
      <name val="Calibri"/>
      <family val="2"/>
      <scheme val="minor"/>
    </font>
    <font>
      <sz val="10"/>
      <color rgb="FF002060"/>
      <name val="Calibri"/>
      <family val="2"/>
      <scheme val="minor"/>
    </font>
    <font>
      <sz val="11"/>
      <color rgb="FF002060"/>
      <name val="Calibri"/>
      <family val="2"/>
      <scheme val="minor"/>
    </font>
    <font>
      <sz val="8"/>
      <color indexed="8"/>
      <name val="Calibri"/>
      <family val="2"/>
      <scheme val="minor"/>
    </font>
    <font>
      <sz val="10"/>
      <color indexed="8"/>
      <name val="Calibri"/>
      <family val="2"/>
      <scheme val="minor"/>
    </font>
    <font>
      <b/>
      <sz val="8"/>
      <name val="Calibri"/>
      <family val="2"/>
      <scheme val="minor"/>
    </font>
    <font>
      <sz val="8"/>
      <name val="Calibri"/>
      <family val="2"/>
      <scheme val="minor"/>
    </font>
    <font>
      <b/>
      <sz val="18"/>
      <color indexed="9"/>
      <name val="Calibri"/>
      <family val="2"/>
      <scheme val="minor"/>
    </font>
    <font>
      <b/>
      <i/>
      <sz val="10"/>
      <color indexed="9"/>
      <name val="Calibri"/>
      <family val="2"/>
      <scheme val="minor"/>
    </font>
    <font>
      <i/>
      <sz val="10"/>
      <color indexed="9"/>
      <name val="Calibri"/>
      <family val="2"/>
      <scheme val="minor"/>
    </font>
    <font>
      <i/>
      <sz val="10"/>
      <name val="Calibri"/>
      <family val="2"/>
      <scheme val="minor"/>
    </font>
    <font>
      <b/>
      <sz val="10"/>
      <color indexed="10"/>
      <name val="Calibri"/>
      <family val="2"/>
      <scheme val="minor"/>
    </font>
    <font>
      <b/>
      <u/>
      <sz val="10"/>
      <name val="Calibri"/>
      <family val="2"/>
      <scheme val="minor"/>
    </font>
    <font>
      <b/>
      <sz val="10"/>
      <color indexed="9"/>
      <name val="Calibri"/>
      <family val="2"/>
      <scheme val="minor"/>
    </font>
    <font>
      <i/>
      <sz val="10"/>
      <color indexed="8"/>
      <name val="Calibri"/>
      <family val="2"/>
      <scheme val="minor"/>
    </font>
    <font>
      <b/>
      <sz val="10"/>
      <color rgb="FF002060"/>
      <name val="Calibri"/>
      <family val="2"/>
      <scheme val="minor"/>
    </font>
    <font>
      <b/>
      <sz val="9"/>
      <color rgb="FF002060"/>
      <name val="Calibri"/>
      <family val="2"/>
      <scheme val="minor"/>
    </font>
    <font>
      <b/>
      <sz val="11"/>
      <name val="Calibri"/>
      <family val="2"/>
      <scheme val="minor"/>
    </font>
    <font>
      <b/>
      <sz val="12"/>
      <color rgb="FF002060"/>
      <name val="Calibri"/>
      <family val="2"/>
      <scheme val="minor"/>
    </font>
    <font>
      <b/>
      <sz val="12"/>
      <name val="Calibri"/>
      <family val="2"/>
      <scheme val="minor"/>
    </font>
    <font>
      <sz val="8"/>
      <color indexed="23"/>
      <name val="Calibri"/>
      <family val="2"/>
      <scheme val="minor"/>
    </font>
    <font>
      <sz val="10"/>
      <color theme="0" tint="-0.24988555558946501"/>
      <name val="Calibri"/>
      <family val="2"/>
    </font>
    <font>
      <sz val="10"/>
      <color indexed="10"/>
      <name val="Calibri"/>
      <family val="2"/>
      <scheme val="minor"/>
    </font>
    <font>
      <b/>
      <sz val="16"/>
      <color indexed="8"/>
      <name val="Calibri"/>
      <family val="2"/>
      <scheme val="minor"/>
    </font>
    <font>
      <b/>
      <sz val="14"/>
      <name val="Calibri"/>
      <family val="2"/>
      <scheme val="minor"/>
    </font>
    <font>
      <b/>
      <sz val="18"/>
      <name val="Calibri"/>
      <family val="2"/>
      <scheme val="minor"/>
    </font>
    <font>
      <b/>
      <sz val="22"/>
      <color theme="6" tint="-0.49989318521683401"/>
      <name val="Calibri"/>
      <family val="2"/>
      <scheme val="minor"/>
    </font>
    <font>
      <b/>
      <sz val="22"/>
      <color theme="6" tint="-0.49989318521683401"/>
      <name val="Calibri"/>
      <family val="2"/>
    </font>
    <font>
      <b/>
      <sz val="22"/>
      <color theme="6" tint="-0.49989318521683401"/>
      <name val="Verdana"/>
      <family val="2"/>
    </font>
    <font>
      <b/>
      <sz val="16"/>
      <color indexed="9"/>
      <name val="Calibri"/>
      <family val="2"/>
      <scheme val="minor"/>
    </font>
    <font>
      <sz val="10"/>
      <color indexed="9"/>
      <name val="Calibri"/>
      <family val="2"/>
      <scheme val="minor"/>
    </font>
    <font>
      <sz val="11"/>
      <color theme="1" tint="0.49989318521683401"/>
      <name val="Calibri"/>
      <family val="2"/>
      <scheme val="minor"/>
    </font>
    <font>
      <sz val="11"/>
      <color indexed="23"/>
      <name val="Calibri"/>
      <family val="2"/>
      <scheme val="minor"/>
    </font>
    <font>
      <sz val="10"/>
      <color indexed="23"/>
      <name val="Calibri"/>
      <family val="2"/>
      <scheme val="minor"/>
    </font>
    <font>
      <sz val="11"/>
      <color theme="6" tint="-0.49989318521683401"/>
      <name val="Calibri"/>
      <family val="2"/>
    </font>
    <font>
      <i/>
      <sz val="11"/>
      <name val="Calibri"/>
      <family val="2"/>
      <scheme val="minor"/>
    </font>
    <font>
      <sz val="11"/>
      <color theme="1" tint="0.34998626667073579"/>
      <name val="Calibri"/>
      <family val="2"/>
      <scheme val="minor"/>
    </font>
    <font>
      <sz val="11"/>
      <color theme="1" tint="0.34998626667073579"/>
      <name val="Calibri"/>
      <family val="2"/>
    </font>
    <font>
      <sz val="11"/>
      <color theme="6" tint="-0.49989318521683401"/>
      <name val="Calibri"/>
      <family val="2"/>
      <scheme val="minor"/>
    </font>
    <font>
      <sz val="10"/>
      <color theme="1" tint="0.34998626667073579"/>
      <name val="Verdana"/>
      <family val="2"/>
    </font>
    <font>
      <sz val="11"/>
      <color theme="1" tint="0.34998626667073579"/>
      <name val="Verdana"/>
      <family val="2"/>
    </font>
    <font>
      <b/>
      <sz val="14"/>
      <color indexed="9"/>
      <name val="Calibri"/>
      <family val="2"/>
      <scheme val="minor"/>
    </font>
    <font>
      <sz val="12"/>
      <name val="Calibri"/>
      <family val="2"/>
      <scheme val="minor"/>
    </font>
    <font>
      <b/>
      <sz val="12"/>
      <color indexed="9"/>
      <name val="Calibri"/>
      <family val="2"/>
      <scheme val="minor"/>
    </font>
    <font>
      <sz val="12"/>
      <color indexed="9"/>
      <name val="Calibri"/>
      <family val="2"/>
      <scheme val="minor"/>
    </font>
    <font>
      <sz val="16"/>
      <color indexed="9"/>
      <name val="Calibri"/>
      <family val="2"/>
      <scheme val="minor"/>
    </font>
    <font>
      <b/>
      <sz val="14"/>
      <color rgb="FF65B32E"/>
      <name val="Tahoma"/>
      <family val="2"/>
    </font>
    <font>
      <b/>
      <sz val="18"/>
      <color rgb="FF002060"/>
      <name val="Calibri"/>
      <family val="2"/>
      <scheme val="minor"/>
    </font>
    <font>
      <b/>
      <sz val="11"/>
      <color rgb="FF002060"/>
      <name val="Calibri"/>
      <family val="2"/>
      <scheme val="minor"/>
    </font>
    <font>
      <sz val="12"/>
      <color indexed="8"/>
      <name val="Calibri"/>
      <family val="2"/>
      <scheme val="minor"/>
    </font>
    <font>
      <sz val="14"/>
      <color indexed="9"/>
      <name val="Calibri"/>
      <family val="2"/>
      <scheme val="minor"/>
    </font>
    <font>
      <b/>
      <sz val="11"/>
      <color rgb="FF000000"/>
      <name val="Calibri"/>
      <family val="2"/>
    </font>
    <font>
      <sz val="10"/>
      <color rgb="FFFF0000"/>
      <name val="Calibri"/>
      <family val="2"/>
      <scheme val="minor"/>
    </font>
    <font>
      <sz val="11"/>
      <color rgb="FFFF0000"/>
      <name val="Calibri"/>
      <family val="2"/>
      <scheme val="minor"/>
    </font>
    <font>
      <sz val="10"/>
      <color rgb="FFFF0000"/>
      <name val="Calibri"/>
      <family val="2"/>
    </font>
    <font>
      <sz val="11"/>
      <color indexed="8"/>
      <name val="Calibri"/>
      <family val="2"/>
      <scheme val="minor"/>
    </font>
    <font>
      <b/>
      <sz val="20"/>
      <color rgb="FFFFFFFF"/>
      <name val="Tahoma"/>
      <family val="2"/>
    </font>
    <font>
      <sz val="11"/>
      <color rgb="FF000000"/>
      <name val="Calibri"/>
      <family val="2"/>
    </font>
    <font>
      <b/>
      <sz val="14"/>
      <color rgb="FFFFFFFF"/>
      <name val="Calibri"/>
      <family val="2"/>
    </font>
    <font>
      <sz val="9"/>
      <color rgb="FFFFFFFF"/>
      <name val="Calibri"/>
      <family val="2"/>
    </font>
    <font>
      <b/>
      <sz val="12"/>
      <name val="Calibri"/>
      <family val="2"/>
    </font>
    <font>
      <sz val="12"/>
      <name val="Calibri"/>
      <family val="2"/>
    </font>
    <font>
      <b/>
      <sz val="12"/>
      <color rgb="FFFFFFFF"/>
      <name val="Calibri"/>
      <family val="2"/>
    </font>
    <font>
      <sz val="12"/>
      <color rgb="FFFFFFFF"/>
      <name val="Calibri"/>
      <family val="2"/>
    </font>
    <font>
      <b/>
      <sz val="18"/>
      <name val="Calibri"/>
      <family val="2"/>
    </font>
    <font>
      <b/>
      <sz val="16"/>
      <color rgb="FFFFFFFF"/>
      <name val="Calibri"/>
      <family val="2"/>
    </font>
    <font>
      <b/>
      <sz val="11"/>
      <color rgb="FFFFFFFF"/>
      <name val="Calibri"/>
      <family val="2"/>
    </font>
    <font>
      <b/>
      <sz val="14"/>
      <name val="Calibri"/>
      <family val="2"/>
    </font>
    <font>
      <sz val="11"/>
      <color rgb="FF9BBB59" tint="-0.49989318521683401"/>
      <name val="Calibri"/>
      <family val="2"/>
    </font>
    <font>
      <b/>
      <sz val="18"/>
      <color rgb="FFFFFFFF"/>
      <name val="Calibri"/>
      <family val="2"/>
    </font>
    <font>
      <b/>
      <sz val="10"/>
      <color rgb="FFFFFFFF"/>
      <name val="Calibri"/>
      <family val="2"/>
    </font>
    <font>
      <b/>
      <sz val="11"/>
      <name val="Calibri"/>
      <family val="2"/>
    </font>
    <font>
      <sz val="11"/>
      <name val="Calibri"/>
      <family val="2"/>
    </font>
    <font>
      <sz val="12"/>
      <color rgb="FF000000"/>
      <name val="Calibri"/>
      <family val="2"/>
    </font>
    <font>
      <b/>
      <sz val="16"/>
      <color rgb="FF000000"/>
      <name val="Calibri"/>
      <family val="2"/>
    </font>
    <font>
      <sz val="11"/>
      <color theme="1" tint="0.49989318521683401"/>
      <name val="Calibri"/>
      <family val="2"/>
    </font>
    <font>
      <i/>
      <sz val="11"/>
      <name val="Calibri"/>
      <family val="2"/>
    </font>
    <font>
      <i/>
      <sz val="11"/>
      <color rgb="FF000000"/>
      <name val="Calibri"/>
      <family val="2"/>
    </font>
    <font>
      <sz val="10"/>
      <color theme="1"/>
      <name val="Arial Narrow"/>
      <family val="2"/>
    </font>
  </fonts>
  <fills count="37">
    <fill>
      <patternFill patternType="none"/>
    </fill>
    <fill>
      <patternFill patternType="gray125"/>
    </fill>
    <fill>
      <patternFill patternType="solid">
        <fgColor rgb="FFC6EFCE"/>
        <bgColor indexed="64"/>
      </patternFill>
    </fill>
    <fill>
      <patternFill patternType="solid">
        <fgColor theme="6" tint="-0.24988555558946501"/>
        <bgColor indexed="64"/>
      </patternFill>
    </fill>
    <fill>
      <patternFill patternType="solid">
        <fgColor theme="6" tint="0.39997558519241921"/>
        <bgColor indexed="64"/>
      </patternFill>
    </fill>
    <fill>
      <patternFill patternType="solid">
        <fgColor theme="6" tint="0.79989013336588644"/>
        <bgColor indexed="64"/>
      </patternFill>
    </fill>
    <fill>
      <patternFill patternType="solid">
        <fgColor indexed="65"/>
        <bgColor indexed="64"/>
      </patternFill>
    </fill>
    <fill>
      <patternFill patternType="solid">
        <fgColor rgb="FF65B32E"/>
        <bgColor indexed="64"/>
      </patternFill>
    </fill>
    <fill>
      <patternFill patternType="solid">
        <fgColor indexed="9"/>
        <bgColor indexed="64"/>
      </patternFill>
    </fill>
    <fill>
      <patternFill patternType="solid">
        <fgColor theme="8" tint="0.79989013336588644"/>
        <bgColor indexed="64"/>
      </patternFill>
    </fill>
    <fill>
      <patternFill patternType="solid">
        <fgColor indexed="13"/>
        <bgColor indexed="64"/>
      </patternFill>
    </fill>
    <fill>
      <patternFill patternType="solid">
        <fgColor theme="0" tint="-0.24988555558946501"/>
        <bgColor indexed="64"/>
      </patternFill>
    </fill>
    <fill>
      <patternFill patternType="solid">
        <fgColor indexed="11"/>
        <bgColor indexed="64"/>
      </patternFill>
    </fill>
    <fill>
      <patternFill patternType="solid">
        <fgColor rgb="FF99FF33"/>
        <bgColor indexed="64"/>
      </patternFill>
    </fill>
    <fill>
      <patternFill patternType="solid">
        <fgColor indexed="51"/>
        <bgColor indexed="64"/>
      </patternFill>
    </fill>
    <fill>
      <patternFill patternType="solid">
        <fgColor indexed="53"/>
        <bgColor indexed="64"/>
      </patternFill>
    </fill>
    <fill>
      <patternFill patternType="solid">
        <fgColor indexed="10"/>
        <bgColor indexed="64"/>
      </patternFill>
    </fill>
    <fill>
      <patternFill patternType="solid">
        <fgColor indexed="22"/>
        <bgColor indexed="64"/>
      </patternFill>
    </fill>
    <fill>
      <patternFill patternType="solid">
        <fgColor theme="4" tint="-0.24988555558946501"/>
        <bgColor indexed="64"/>
      </patternFill>
    </fill>
    <fill>
      <patternFill patternType="solid">
        <fgColor theme="3"/>
        <bgColor indexed="64"/>
      </patternFill>
    </fill>
    <fill>
      <patternFill patternType="solid">
        <fgColor rgb="FF66FF33"/>
        <bgColor indexed="64"/>
      </patternFill>
    </fill>
    <fill>
      <patternFill patternType="solid">
        <fgColor theme="9"/>
        <bgColor indexed="64"/>
      </patternFill>
    </fill>
    <fill>
      <patternFill patternType="solid">
        <fgColor theme="8" tint="0.59990234076967686"/>
        <bgColor indexed="64"/>
      </patternFill>
    </fill>
    <fill>
      <patternFill patternType="solid">
        <fgColor theme="4" tint="0.79989013336588644"/>
        <bgColor indexed="64"/>
      </patternFill>
    </fill>
    <fill>
      <patternFill patternType="solid">
        <fgColor indexed="43"/>
        <bgColor indexed="64"/>
      </patternFill>
    </fill>
    <fill>
      <patternFill patternType="solid">
        <fgColor rgb="FFFFC000"/>
        <bgColor indexed="64"/>
      </patternFill>
    </fill>
    <fill>
      <patternFill patternType="solid">
        <fgColor theme="0" tint="-4.9897762993255407E-2"/>
        <bgColor indexed="64"/>
      </patternFill>
    </fill>
    <fill>
      <patternFill patternType="solid">
        <fgColor theme="4" tint="0.59990234076967686"/>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3" tint="0.59990234076967686"/>
        <bgColor indexed="64"/>
      </patternFill>
    </fill>
    <fill>
      <patternFill patternType="solid">
        <fgColor theme="3" tint="0.79989013336588644"/>
        <bgColor indexed="64"/>
      </patternFill>
    </fill>
    <fill>
      <patternFill patternType="solid">
        <fgColor theme="6" tint="0.59990234076967686"/>
        <bgColor indexed="64"/>
      </patternFill>
    </fill>
    <fill>
      <patternFill patternType="solid">
        <fgColor rgb="FFDEDEDE"/>
        <bgColor indexed="64"/>
      </patternFill>
    </fill>
    <fill>
      <patternFill patternType="solid">
        <fgColor rgb="FF0099CC"/>
        <bgColor indexed="64"/>
      </patternFill>
    </fill>
    <fill>
      <patternFill patternType="solid">
        <fgColor theme="2"/>
        <bgColor indexed="64"/>
      </patternFill>
    </fill>
    <fill>
      <patternFill patternType="solid">
        <fgColor theme="6" tint="-0.49989318521683401"/>
        <bgColor indexed="64"/>
      </patternFill>
    </fill>
  </fills>
  <borders count="67">
    <border>
      <left/>
      <right/>
      <top/>
      <bottom/>
      <diagonal/>
    </border>
    <border>
      <left/>
      <right style="thin">
        <color indexed="9"/>
      </right>
      <top style="thin">
        <color indexed="9"/>
      </top>
      <bottom/>
      <diagonal/>
    </border>
    <border>
      <left/>
      <right style="thin">
        <color indexed="9"/>
      </right>
      <top/>
      <bottom/>
      <diagonal/>
    </border>
    <border>
      <left style="medium">
        <color theme="0" tint="-0.24988555558946501"/>
      </left>
      <right style="medium">
        <color theme="0" tint="-0.24988555558946501"/>
      </right>
      <top style="medium">
        <color theme="0" tint="-0.24988555558946501"/>
      </top>
      <bottom/>
      <diagonal/>
    </border>
    <border>
      <left style="medium">
        <color theme="0" tint="-0.24988555558946501"/>
      </left>
      <right style="medium">
        <color theme="0" tint="-0.24988555558946501"/>
      </right>
      <top style="medium">
        <color theme="0" tint="-0.24988555558946501"/>
      </top>
      <bottom style="medium">
        <color theme="0" tint="-0.24988555558946501"/>
      </bottom>
      <diagonal/>
    </border>
    <border>
      <left style="medium">
        <color theme="0" tint="-0.24988555558946501"/>
      </left>
      <right style="medium">
        <color theme="0" tint="-0.24988555558946501"/>
      </right>
      <top/>
      <bottom/>
      <diagonal/>
    </border>
    <border>
      <left/>
      <right style="medium">
        <color theme="0" tint="-0.3498947111423078"/>
      </right>
      <top/>
      <bottom/>
      <diagonal/>
    </border>
    <border>
      <left/>
      <right style="medium">
        <color theme="0" tint="-0.3498947111423078"/>
      </right>
      <top/>
      <bottom style="medium">
        <color theme="0" tint="-0.3498947111423078"/>
      </bottom>
      <diagonal/>
    </border>
    <border>
      <left/>
      <right style="medium">
        <color theme="0" tint="-0.3498947111423078"/>
      </right>
      <top style="medium">
        <color theme="0" tint="-0.3498947111423078"/>
      </top>
      <bottom style="medium">
        <color theme="0" tint="-0.3498947111423078"/>
      </bottom>
      <diagonal/>
    </border>
    <border>
      <left/>
      <right style="medium">
        <color theme="0" tint="-0.24988555558946501"/>
      </right>
      <top style="medium">
        <color theme="0" tint="-0.24988555558946501"/>
      </top>
      <bottom style="medium">
        <color theme="0" tint="-0.3498947111423078"/>
      </bottom>
      <diagonal/>
    </border>
    <border>
      <left style="medium">
        <color theme="0" tint="-0.24988555558946501"/>
      </left>
      <right/>
      <top style="medium">
        <color theme="0" tint="-0.3498947111423078"/>
      </top>
      <bottom/>
      <diagonal/>
    </border>
    <border>
      <left/>
      <right style="medium">
        <color theme="0" tint="-0.24988555558946501"/>
      </right>
      <top style="medium">
        <color theme="0" tint="-0.3498947111423078"/>
      </top>
      <bottom/>
      <diagonal/>
    </border>
    <border>
      <left style="medium">
        <color theme="0" tint="-0.24988555558946501"/>
      </left>
      <right/>
      <top/>
      <bottom style="medium">
        <color theme="0" tint="-0.24988555558946501"/>
      </bottom>
      <diagonal/>
    </border>
    <border>
      <left/>
      <right style="medium">
        <color theme="0" tint="-0.24988555558946501"/>
      </right>
      <top/>
      <bottom style="medium">
        <color theme="0" tint="-0.24988555558946501"/>
      </bottom>
      <diagonal/>
    </border>
    <border>
      <left/>
      <right/>
      <top/>
      <bottom style="medium">
        <color theme="0" tint="-0.3498947111423078"/>
      </bottom>
      <diagonal/>
    </border>
    <border>
      <left/>
      <right/>
      <top style="medium">
        <color theme="0" tint="-0.3498947111423078"/>
      </top>
      <bottom/>
      <diagonal/>
    </border>
    <border>
      <left/>
      <right/>
      <top/>
      <bottom style="medium">
        <color theme="0" tint="-0.24988555558946501"/>
      </bottom>
      <diagonal/>
    </border>
    <border>
      <left style="thin">
        <color theme="0" tint="-0.1498764000366222"/>
      </left>
      <right style="thin">
        <color theme="0" tint="-0.1498764000366222"/>
      </right>
      <top/>
      <bottom style="thin">
        <color theme="0" tint="-0.1498764000366222"/>
      </bottom>
      <diagonal/>
    </border>
    <border>
      <left style="thin">
        <color theme="0" tint="-0.1498764000366222"/>
      </left>
      <right/>
      <top/>
      <bottom style="thin">
        <color theme="0" tint="-0.1498764000366222"/>
      </bottom>
      <diagonal/>
    </border>
    <border>
      <left/>
      <right style="thin">
        <color theme="0" tint="-0.1498764000366222"/>
      </right>
      <top/>
      <bottom style="thin">
        <color theme="0" tint="-0.1498764000366222"/>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theme="0" tint="-0.1498764000366222"/>
      </right>
      <top/>
      <bottom/>
      <diagonal/>
    </border>
    <border>
      <left/>
      <right/>
      <top/>
      <bottom style="medium">
        <color auto="1"/>
      </bottom>
      <diagonal/>
    </border>
    <border>
      <left/>
      <right/>
      <top style="medium">
        <color auto="1"/>
      </top>
      <bottom style="thin">
        <color theme="0" tint="-0.14990691854609822"/>
      </bottom>
      <diagonal/>
    </border>
    <border>
      <left/>
      <right/>
      <top style="thin">
        <color theme="0" tint="-0.14990691854609822"/>
      </top>
      <bottom style="thin">
        <color theme="0" tint="-0.14990691854609822"/>
      </bottom>
      <diagonal/>
    </border>
    <border>
      <left/>
      <right/>
      <top/>
      <bottom style="thin">
        <color theme="0" tint="-0.14990691854609822"/>
      </bottom>
      <diagonal/>
    </border>
    <border>
      <left/>
      <right/>
      <top/>
      <bottom style="thin">
        <color auto="1"/>
      </bottom>
      <diagonal/>
    </border>
    <border>
      <left/>
      <right/>
      <top style="thin">
        <color auto="1"/>
      </top>
      <bottom style="thin">
        <color auto="1"/>
      </bottom>
      <diagonal/>
    </border>
    <border>
      <left/>
      <right/>
      <top style="thin">
        <color theme="0" tint="-0.14990691854609822"/>
      </top>
      <bottom style="thin">
        <color auto="1"/>
      </bottom>
      <diagonal/>
    </border>
    <border>
      <left/>
      <right/>
      <top style="medium">
        <color rgb="FF006699"/>
      </top>
      <bottom/>
      <diagonal/>
    </border>
    <border>
      <left/>
      <right/>
      <top/>
      <bottom style="medium">
        <color rgb="FF006699"/>
      </bottom>
      <diagonal/>
    </border>
    <border>
      <left/>
      <right/>
      <top style="medium">
        <color theme="0" tint="-0.3498947111423078"/>
      </top>
      <bottom style="medium">
        <color theme="0" tint="-0.3498947111423078"/>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thin">
        <color indexed="9"/>
      </left>
      <right/>
      <top/>
      <bottom/>
      <diagonal/>
    </border>
    <border>
      <left style="thin">
        <color indexed="9"/>
      </left>
      <right style="thin">
        <color indexed="9"/>
      </right>
      <top/>
      <bottom style="thin">
        <color indexed="9"/>
      </bottom>
      <diagonal/>
    </border>
    <border>
      <left/>
      <right/>
      <top style="thin">
        <color indexed="9"/>
      </top>
      <bottom/>
      <diagonal/>
    </border>
    <border>
      <left style="thin">
        <color indexed="9"/>
      </left>
      <right/>
      <top style="thin">
        <color indexed="9"/>
      </top>
      <bottom/>
      <diagonal/>
    </border>
    <border>
      <left style="thin">
        <color indexed="9"/>
      </left>
      <right/>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top/>
      <bottom style="thin">
        <color indexed="9"/>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theme="0" tint="-0.3498947111423078"/>
      </left>
      <right/>
      <top style="medium">
        <color theme="0" tint="-0.3498947111423078"/>
      </top>
      <bottom style="medium">
        <color theme="0" tint="-0.3498947111423078"/>
      </bottom>
      <diagonal/>
    </border>
    <border>
      <left style="medium">
        <color theme="0" tint="-0.24988555558946501"/>
      </left>
      <right/>
      <top style="medium">
        <color theme="0" tint="-0.24988555558946501"/>
      </top>
      <bottom style="medium">
        <color theme="0" tint="-0.3498947111423078"/>
      </bottom>
      <diagonal/>
    </border>
    <border>
      <left/>
      <right/>
      <top style="medium">
        <color theme="0" tint="-0.24988555558946501"/>
      </top>
      <bottom style="medium">
        <color theme="0" tint="-0.3498947111423078"/>
      </bottom>
      <diagonal/>
    </border>
    <border>
      <left style="medium">
        <color auto="1"/>
      </left>
      <right/>
      <top style="medium">
        <color auto="1"/>
      </top>
      <bottom/>
      <diagonal/>
    </border>
    <border>
      <left style="medium">
        <color auto="1"/>
      </left>
      <right/>
      <top/>
      <bottom/>
      <diagonal/>
    </border>
    <border>
      <left style="medium">
        <color auto="1"/>
      </left>
      <right/>
      <top/>
      <bottom style="thin">
        <color auto="1"/>
      </bottom>
      <diagonal/>
    </border>
    <border>
      <left style="medium">
        <color auto="1"/>
      </left>
      <right/>
      <top/>
      <bottom style="medium">
        <color auto="1"/>
      </bottom>
      <diagonal/>
    </border>
    <border>
      <left style="medium">
        <color auto="1"/>
      </left>
      <right/>
      <top style="thin">
        <color auto="1"/>
      </top>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right/>
      <top style="thin">
        <color auto="1"/>
      </top>
      <bottom style="thin">
        <color theme="0" tint="-0.14990691854609822"/>
      </bottom>
      <diagonal/>
    </border>
    <border>
      <left/>
      <right/>
      <top style="thin">
        <color theme="0" tint="-0.14990691854609822"/>
      </top>
      <bottom/>
      <diagonal/>
    </border>
    <border>
      <left/>
      <right/>
      <top style="thin">
        <color theme="0" tint="-0.14990691854609822"/>
      </top>
      <bottom style="medium">
        <color auto="1"/>
      </bottom>
      <diagonal/>
    </border>
    <border>
      <left/>
      <right/>
      <top style="medium">
        <color rgb="FF006699"/>
      </top>
      <bottom style="medium">
        <color rgb="FF006699"/>
      </bottom>
      <diagonal/>
    </border>
  </borders>
  <cellStyleXfs count="3">
    <xf numFmtId="0" fontId="0" fillId="0" borderId="0"/>
    <xf numFmtId="9" fontId="75" fillId="0" borderId="0" applyFill="0" applyBorder="0" applyAlignment="0" applyProtection="0"/>
    <xf numFmtId="0" fontId="14" fillId="2" borderId="0" applyNumberFormat="0" applyBorder="0" applyAlignment="0" applyProtection="0"/>
  </cellStyleXfs>
  <cellXfs count="454">
    <xf numFmtId="0" fontId="0" fillId="0" borderId="0" xfId="0" applyFont="1" applyAlignment="1"/>
    <xf numFmtId="0" fontId="63" fillId="3" borderId="1" xfId="0" applyFont="1" applyFill="1" applyBorder="1" applyAlignment="1">
      <alignment horizontal="center" vertical="center" textRotation="90" wrapText="1"/>
    </xf>
    <xf numFmtId="0" fontId="39" fillId="4" borderId="2" xfId="0" applyFont="1" applyFill="1" applyBorder="1" applyAlignment="1">
      <alignment horizontal="center" vertical="center" textRotation="90" wrapText="1"/>
    </xf>
    <xf numFmtId="0" fontId="39" fillId="4" borderId="1" xfId="0" applyFont="1" applyFill="1" applyBorder="1" applyAlignment="1">
      <alignment horizontal="center" vertical="center" textRotation="90" wrapText="1"/>
    </xf>
    <xf numFmtId="0" fontId="39" fillId="5" borderId="2" xfId="0" applyFont="1" applyFill="1" applyBorder="1" applyAlignment="1">
      <alignment horizontal="center" vertical="center" textRotation="90" wrapText="1"/>
    </xf>
    <xf numFmtId="0" fontId="22" fillId="6" borderId="0" xfId="0" applyFont="1" applyFill="1" applyBorder="1" applyAlignment="1">
      <alignment horizontal="left" vertical="center" wrapText="1"/>
    </xf>
    <xf numFmtId="0" fontId="0" fillId="6" borderId="0" xfId="0" applyFont="1" applyFill="1" applyBorder="1" applyAlignment="1">
      <alignment horizontal="left" vertical="center" wrapText="1"/>
    </xf>
    <xf numFmtId="0" fontId="66" fillId="6" borderId="0" xfId="0" applyFont="1" applyFill="1" applyBorder="1" applyAlignment="1">
      <alignment horizontal="left" vertical="center"/>
    </xf>
    <xf numFmtId="0" fontId="67" fillId="6" borderId="0" xfId="0" applyFont="1" applyFill="1" applyBorder="1" applyAlignment="1">
      <alignment horizontal="center" vertical="center"/>
    </xf>
    <xf numFmtId="0" fontId="0" fillId="6" borderId="0" xfId="0" applyFont="1" applyFill="1" applyBorder="1" applyAlignment="1">
      <alignment horizontal="center" vertical="center"/>
    </xf>
    <xf numFmtId="0" fontId="6" fillId="8" borderId="0" xfId="0" applyFont="1" applyFill="1" applyBorder="1" applyAlignment="1">
      <alignment horizontal="left" vertical="center"/>
    </xf>
    <xf numFmtId="0" fontId="0" fillId="6" borderId="0" xfId="0" applyFont="1" applyFill="1" applyBorder="1" applyAlignment="1">
      <alignment horizontal="justify" vertical="center" wrapText="1"/>
    </xf>
    <xf numFmtId="0" fontId="1" fillId="6" borderId="0" xfId="0" applyFont="1" applyFill="1" applyBorder="1" applyAlignment="1">
      <alignment horizontal="justify" vertical="center" wrapText="1"/>
    </xf>
    <xf numFmtId="0" fontId="40" fillId="6" borderId="0" xfId="0" applyFont="1" applyFill="1" applyBorder="1" applyAlignment="1">
      <alignment horizontal="justify" vertical="center" wrapText="1"/>
    </xf>
    <xf numFmtId="0" fontId="17" fillId="0" borderId="0" xfId="0" applyFont="1" applyAlignment="1">
      <alignment vertical="center"/>
    </xf>
    <xf numFmtId="0" fontId="17" fillId="0" borderId="0" xfId="0" applyFont="1" applyFill="1" applyAlignment="1">
      <alignment vertical="center"/>
    </xf>
    <xf numFmtId="0" fontId="18" fillId="0" borderId="0" xfId="0" applyFont="1" applyAlignment="1">
      <alignment vertical="center"/>
    </xf>
    <xf numFmtId="0" fontId="19" fillId="0" borderId="0" xfId="0" applyFont="1" applyAlignment="1">
      <alignment vertical="center"/>
    </xf>
    <xf numFmtId="0" fontId="20" fillId="0" borderId="0" xfId="0" applyFont="1" applyFill="1" applyAlignment="1">
      <alignment vertical="center"/>
    </xf>
    <xf numFmtId="0" fontId="17" fillId="0" borderId="0" xfId="0" applyFont="1" applyFill="1" applyBorder="1" applyAlignment="1">
      <alignment horizontal="left" vertical="center" wrapText="1"/>
    </xf>
    <xf numFmtId="0" fontId="17" fillId="9" borderId="0" xfId="0" applyFont="1" applyFill="1" applyAlignment="1">
      <alignment vertical="center"/>
    </xf>
    <xf numFmtId="0" fontId="17" fillId="0" borderId="0" xfId="0" applyFont="1" applyFill="1" applyBorder="1" applyAlignment="1">
      <alignment horizontal="left" vertical="center"/>
    </xf>
    <xf numFmtId="0" fontId="17" fillId="9" borderId="0" xfId="0" applyFont="1" applyFill="1" applyAlignment="1">
      <alignment horizontal="left" vertical="center"/>
    </xf>
    <xf numFmtId="0" fontId="17" fillId="0" borderId="0" xfId="0" applyFont="1" applyAlignment="1">
      <alignment horizontal="left" vertical="center"/>
    </xf>
    <xf numFmtId="0" fontId="17" fillId="10" borderId="0" xfId="0" applyFont="1" applyFill="1" applyAlignment="1">
      <alignment vertical="center"/>
    </xf>
    <xf numFmtId="0" fontId="19" fillId="0" borderId="0" xfId="0" applyFont="1" applyFill="1" applyBorder="1" applyAlignment="1">
      <alignment horizontal="left" vertical="center"/>
    </xf>
    <xf numFmtId="0" fontId="18" fillId="0" borderId="0" xfId="0" applyFont="1" applyFill="1" applyBorder="1" applyAlignment="1">
      <alignment horizontal="left" vertical="center"/>
    </xf>
    <xf numFmtId="0" fontId="17" fillId="0" borderId="0" xfId="0" applyFont="1" applyFill="1" applyAlignment="1">
      <alignment horizontal="left" vertical="center"/>
    </xf>
    <xf numFmtId="0" fontId="17" fillId="0" borderId="0" xfId="0" applyFont="1" applyAlignment="1">
      <alignment vertical="center" wrapText="1"/>
    </xf>
    <xf numFmtId="0" fontId="18" fillId="0" borderId="0" xfId="0" applyFont="1" applyFill="1" applyAlignment="1">
      <alignment vertical="center"/>
    </xf>
    <xf numFmtId="0" fontId="17" fillId="0" borderId="0" xfId="0" applyFont="1" applyFill="1" applyAlignment="1">
      <alignment vertical="center" wrapText="1"/>
    </xf>
    <xf numFmtId="0" fontId="19" fillId="0" borderId="0" xfId="0" applyFont="1" applyFill="1" applyAlignment="1">
      <alignment vertical="center"/>
    </xf>
    <xf numFmtId="0" fontId="21" fillId="6" borderId="0" xfId="0" applyFont="1" applyFill="1" applyBorder="1" applyAlignment="1">
      <alignment vertical="center"/>
    </xf>
    <xf numFmtId="0" fontId="17" fillId="10" borderId="0" xfId="0" applyFont="1" applyFill="1" applyAlignment="1">
      <alignment horizontal="left" vertical="center"/>
    </xf>
    <xf numFmtId="0" fontId="21" fillId="6" borderId="0" xfId="0" applyFont="1" applyFill="1" applyBorder="1" applyAlignment="1"/>
    <xf numFmtId="0" fontId="0" fillId="6" borderId="0" xfId="0" applyFont="1" applyFill="1" applyBorder="1" applyAlignment="1">
      <alignment horizontal="left" vertical="center"/>
    </xf>
    <xf numFmtId="0" fontId="22" fillId="6" borderId="0" xfId="0" applyFont="1" applyFill="1" applyBorder="1" applyAlignment="1">
      <alignment vertical="center" wrapText="1"/>
    </xf>
    <xf numFmtId="0" fontId="21" fillId="6" borderId="0" xfId="0" applyFont="1" applyFill="1" applyBorder="1" applyAlignment="1">
      <alignment vertical="center" wrapText="1"/>
    </xf>
    <xf numFmtId="0" fontId="21" fillId="6" borderId="0" xfId="0" applyFont="1" applyFill="1" applyBorder="1" applyAlignment="1">
      <alignment horizontal="center"/>
    </xf>
    <xf numFmtId="0" fontId="20" fillId="0" borderId="0" xfId="0" applyFont="1" applyFill="1" applyBorder="1" applyAlignment="1">
      <alignment vertical="center"/>
    </xf>
    <xf numFmtId="0" fontId="17" fillId="0" borderId="0" xfId="0" applyFont="1" applyFill="1" applyBorder="1" applyAlignment="1">
      <alignment vertical="center"/>
    </xf>
    <xf numFmtId="0" fontId="19" fillId="0" borderId="0" xfId="0" applyFont="1" applyBorder="1" applyAlignment="1">
      <alignment vertical="center"/>
    </xf>
    <xf numFmtId="0" fontId="23" fillId="6" borderId="0" xfId="0" applyFont="1" applyFill="1" applyBorder="1" applyAlignment="1">
      <alignment horizontal="left" vertical="center"/>
    </xf>
    <xf numFmtId="0" fontId="24" fillId="6" borderId="0" xfId="0" applyFont="1" applyFill="1" applyBorder="1" applyAlignment="1" applyProtection="1">
      <alignment horizontal="center" vertical="center"/>
    </xf>
    <xf numFmtId="0" fontId="24" fillId="8" borderId="0" xfId="0" applyFont="1" applyFill="1" applyBorder="1" applyAlignment="1" applyProtection="1">
      <alignment vertical="center"/>
    </xf>
    <xf numFmtId="9" fontId="18" fillId="6" borderId="0" xfId="2" applyNumberFormat="1" applyFont="1" applyFill="1" applyBorder="1" applyAlignment="1" applyProtection="1">
      <alignment horizontal="center" vertical="center" textRotation="90" wrapText="1"/>
    </xf>
    <xf numFmtId="0" fontId="18" fillId="6" borderId="0" xfId="2" applyFont="1" applyFill="1" applyBorder="1" applyAlignment="1" applyProtection="1">
      <alignment horizontal="center" vertical="center" textRotation="90" wrapText="1"/>
    </xf>
    <xf numFmtId="164" fontId="18" fillId="6" borderId="0" xfId="2" applyNumberFormat="1" applyFont="1" applyFill="1" applyBorder="1" applyAlignment="1" applyProtection="1">
      <alignment horizontal="center" vertical="center" textRotation="90" wrapText="1"/>
    </xf>
    <xf numFmtId="2" fontId="2" fillId="6" borderId="0" xfId="0" applyNumberFormat="1" applyFont="1" applyFill="1" applyBorder="1" applyAlignment="1" applyProtection="1">
      <alignment horizontal="center" vertical="center" wrapText="1"/>
    </xf>
    <xf numFmtId="0" fontId="24" fillId="8" borderId="0" xfId="0" applyFont="1" applyFill="1" applyBorder="1" applyAlignment="1" applyProtection="1">
      <alignment horizontal="center" vertical="center"/>
    </xf>
    <xf numFmtId="0" fontId="15" fillId="6" borderId="0" xfId="0" applyFont="1" applyFill="1" applyBorder="1" applyAlignment="1" applyProtection="1">
      <alignment horizontal="left" vertical="center"/>
    </xf>
    <xf numFmtId="1" fontId="25" fillId="11" borderId="0" xfId="0" applyNumberFormat="1" applyFont="1" applyFill="1" applyBorder="1" applyAlignment="1" applyProtection="1">
      <alignment horizontal="center" vertical="center" wrapText="1"/>
    </xf>
    <xf numFmtId="0" fontId="26" fillId="6" borderId="0" xfId="0" applyFont="1" applyFill="1" applyBorder="1" applyAlignment="1" applyProtection="1">
      <alignment vertical="center"/>
    </xf>
    <xf numFmtId="164" fontId="25" fillId="11" borderId="0" xfId="0" applyNumberFormat="1" applyFont="1" applyFill="1" applyBorder="1" applyAlignment="1" applyProtection="1">
      <alignment horizontal="center" vertical="center" wrapText="1"/>
    </xf>
    <xf numFmtId="0" fontId="15" fillId="6" borderId="0" xfId="0" applyFont="1" applyFill="1" applyBorder="1" applyAlignment="1" applyProtection="1">
      <alignment horizontal="left" vertical="center"/>
    </xf>
    <xf numFmtId="0" fontId="23" fillId="6" borderId="0" xfId="0" applyFont="1" applyFill="1" applyBorder="1" applyAlignment="1" applyProtection="1">
      <alignment vertical="center"/>
    </xf>
    <xf numFmtId="0" fontId="25" fillId="12" borderId="3" xfId="0" applyFont="1" applyFill="1" applyBorder="1" applyAlignment="1" applyProtection="1">
      <alignment horizontal="center" vertical="center"/>
    </xf>
    <xf numFmtId="0" fontId="26" fillId="6" borderId="0" xfId="0" applyFont="1" applyFill="1" applyBorder="1" applyAlignment="1" applyProtection="1">
      <alignment horizontal="left" vertical="center"/>
    </xf>
    <xf numFmtId="0" fontId="25" fillId="13" borderId="4" xfId="0" applyFont="1" applyFill="1" applyBorder="1" applyAlignment="1" applyProtection="1">
      <alignment horizontal="center" vertical="center"/>
    </xf>
    <xf numFmtId="0" fontId="25" fillId="10" borderId="5" xfId="0" applyFont="1" applyFill="1" applyBorder="1" applyAlignment="1" applyProtection="1">
      <alignment horizontal="center" vertical="center"/>
    </xf>
    <xf numFmtId="0" fontId="25" fillId="14" borderId="4" xfId="0" applyFont="1" applyFill="1" applyBorder="1" applyAlignment="1" applyProtection="1">
      <alignment horizontal="center" vertical="center"/>
    </xf>
    <xf numFmtId="0" fontId="25" fillId="15" borderId="5" xfId="0" applyFont="1" applyFill="1" applyBorder="1" applyAlignment="1" applyProtection="1">
      <alignment horizontal="center" vertical="center"/>
    </xf>
    <xf numFmtId="0" fontId="25" fillId="16" borderId="4" xfId="0" applyFont="1" applyFill="1" applyBorder="1" applyAlignment="1" applyProtection="1">
      <alignment horizontal="center" vertical="center"/>
    </xf>
    <xf numFmtId="0" fontId="24" fillId="6" borderId="0" xfId="0" applyFont="1" applyFill="1" applyBorder="1" applyAlignment="1" applyProtection="1">
      <alignment vertical="center"/>
    </xf>
    <xf numFmtId="0" fontId="24" fillId="8" borderId="0" xfId="0" applyFont="1" applyFill="1" applyBorder="1" applyAlignment="1" applyProtection="1">
      <alignment vertical="center"/>
    </xf>
    <xf numFmtId="0" fontId="27" fillId="8" borderId="0" xfId="0" applyFont="1" applyFill="1" applyBorder="1" applyAlignment="1" applyProtection="1">
      <alignment vertical="center"/>
    </xf>
    <xf numFmtId="0" fontId="17" fillId="6" borderId="0" xfId="0" applyFont="1" applyFill="1" applyBorder="1" applyAlignment="1" applyProtection="1">
      <alignment horizontal="center" vertical="center"/>
    </xf>
    <xf numFmtId="0" fontId="17" fillId="6" borderId="0" xfId="0" applyFont="1" applyFill="1" applyBorder="1" applyAlignment="1" applyProtection="1">
      <alignment vertical="center"/>
    </xf>
    <xf numFmtId="165" fontId="17" fillId="6" borderId="0" xfId="0" applyNumberFormat="1" applyFont="1" applyFill="1" applyBorder="1" applyAlignment="1" applyProtection="1">
      <alignment horizontal="center" vertical="center"/>
    </xf>
    <xf numFmtId="164" fontId="17" fillId="6" borderId="0" xfId="0" applyNumberFormat="1" applyFont="1" applyFill="1" applyBorder="1" applyAlignment="1" applyProtection="1">
      <alignment horizontal="center" vertical="center"/>
    </xf>
    <xf numFmtId="0" fontId="28" fillId="6" borderId="0" xfId="0" applyFont="1" applyFill="1" applyBorder="1" applyAlignment="1" applyProtection="1">
      <alignment horizontal="center" vertical="center"/>
    </xf>
    <xf numFmtId="0" fontId="29" fillId="6" borderId="0" xfId="0" applyFont="1" applyFill="1" applyBorder="1" applyAlignment="1" applyProtection="1">
      <alignment vertical="center"/>
    </xf>
    <xf numFmtId="165" fontId="30" fillId="6" borderId="0" xfId="0" applyNumberFormat="1" applyFont="1" applyFill="1" applyBorder="1" applyAlignment="1" applyProtection="1">
      <alignment horizontal="center" vertical="center"/>
    </xf>
    <xf numFmtId="165" fontId="29" fillId="6" borderId="0" xfId="0" applyNumberFormat="1" applyFont="1" applyFill="1" applyBorder="1" applyAlignment="1" applyProtection="1">
      <alignment horizontal="center" vertical="center"/>
    </xf>
    <xf numFmtId="164" fontId="29" fillId="6" borderId="0" xfId="0" applyNumberFormat="1" applyFont="1" applyFill="1" applyBorder="1" applyAlignment="1" applyProtection="1">
      <alignment horizontal="center" vertical="center"/>
    </xf>
    <xf numFmtId="1" fontId="31" fillId="8" borderId="0" xfId="0" applyNumberFormat="1" applyFont="1" applyFill="1" applyBorder="1" applyAlignment="1" applyProtection="1">
      <alignment horizontal="center" vertical="center" wrapText="1"/>
    </xf>
    <xf numFmtId="0" fontId="32" fillId="6" borderId="0" xfId="0" applyFont="1" applyFill="1" applyBorder="1" applyAlignment="1" applyProtection="1">
      <alignment horizontal="center" vertical="center"/>
    </xf>
    <xf numFmtId="0" fontId="27" fillId="8" borderId="0" xfId="0" applyFont="1" applyFill="1" applyBorder="1" applyAlignment="1" applyProtection="1">
      <alignment horizontal="center" vertical="center"/>
    </xf>
    <xf numFmtId="0" fontId="27" fillId="8" borderId="0" xfId="0" applyFont="1" applyFill="1" applyBorder="1" applyAlignment="1" applyProtection="1">
      <alignment vertical="center"/>
    </xf>
    <xf numFmtId="165" fontId="17" fillId="17" borderId="6" xfId="0" applyNumberFormat="1" applyFont="1" applyFill="1" applyBorder="1" applyAlignment="1" applyProtection="1">
      <alignment horizontal="center" vertical="center" wrapText="1"/>
    </xf>
    <xf numFmtId="165" fontId="17" fillId="17" borderId="7" xfId="0" applyNumberFormat="1" applyFont="1" applyFill="1" applyBorder="1" applyAlignment="1" applyProtection="1">
      <alignment horizontal="center" vertical="center" wrapText="1"/>
    </xf>
    <xf numFmtId="1" fontId="33" fillId="18" borderId="8" xfId="0" applyNumberFormat="1" applyFont="1" applyFill="1" applyBorder="1" applyAlignment="1" applyProtection="1">
      <alignment horizontal="center" vertical="center" wrapText="1"/>
    </xf>
    <xf numFmtId="165" fontId="2" fillId="17" borderId="6" xfId="0" applyNumberFormat="1" applyFont="1" applyFill="1" applyBorder="1" applyAlignment="1" applyProtection="1">
      <alignment horizontal="center" vertical="center" wrapText="1"/>
    </xf>
    <xf numFmtId="165" fontId="2" fillId="17" borderId="7" xfId="0" applyNumberFormat="1" applyFont="1" applyFill="1" applyBorder="1" applyAlignment="1" applyProtection="1">
      <alignment horizontal="center" vertical="center" wrapText="1"/>
    </xf>
    <xf numFmtId="0" fontId="30" fillId="6" borderId="0" xfId="0" applyFont="1" applyFill="1" applyBorder="1" applyAlignment="1">
      <alignment vertical="center"/>
    </xf>
    <xf numFmtId="0" fontId="34" fillId="6" borderId="0" xfId="0" applyFont="1" applyFill="1" applyBorder="1" applyAlignment="1">
      <alignment vertical="center"/>
    </xf>
    <xf numFmtId="0" fontId="34" fillId="6" borderId="0" xfId="0" applyFont="1" applyFill="1" applyBorder="1" applyAlignment="1" applyProtection="1">
      <alignment vertical="center"/>
      <protection locked="0"/>
    </xf>
    <xf numFmtId="164" fontId="3" fillId="6" borderId="0" xfId="0" applyNumberFormat="1" applyFont="1" applyFill="1" applyBorder="1" applyAlignment="1" applyProtection="1">
      <alignment horizontal="center" vertical="center"/>
      <protection locked="0"/>
    </xf>
    <xf numFmtId="164" fontId="3" fillId="6" borderId="0" xfId="0" applyNumberFormat="1" applyFont="1" applyFill="1" applyBorder="1" applyAlignment="1" applyProtection="1">
      <alignment vertical="center"/>
      <protection locked="0"/>
    </xf>
    <xf numFmtId="0" fontId="3" fillId="6" borderId="0" xfId="0" applyFont="1" applyFill="1" applyBorder="1" applyAlignment="1" applyProtection="1">
      <alignment vertical="center"/>
      <protection locked="0"/>
    </xf>
    <xf numFmtId="0" fontId="20" fillId="8" borderId="0" xfId="0" applyFont="1" applyFill="1" applyAlignment="1"/>
    <xf numFmtId="0" fontId="0" fillId="8" borderId="0" xfId="0" applyFont="1" applyFill="1" applyAlignment="1"/>
    <xf numFmtId="0" fontId="35" fillId="6" borderId="0" xfId="0" applyFont="1" applyFill="1" applyBorder="1" applyAlignment="1">
      <alignment horizontal="center" vertical="center"/>
    </xf>
    <xf numFmtId="0" fontId="35" fillId="6" borderId="0" xfId="0" applyFont="1" applyFill="1" applyBorder="1" applyAlignment="1">
      <alignment vertical="center"/>
    </xf>
    <xf numFmtId="9" fontId="35" fillId="6" borderId="0" xfId="0" applyNumberFormat="1" applyFont="1" applyFill="1" applyBorder="1" applyAlignment="1">
      <alignment horizontal="center" vertical="center"/>
    </xf>
    <xf numFmtId="0" fontId="33" fillId="19" borderId="0" xfId="0" applyFont="1" applyFill="1" applyBorder="1" applyAlignment="1">
      <alignment horizontal="center" vertical="center"/>
    </xf>
    <xf numFmtId="0" fontId="33" fillId="19" borderId="0" xfId="0" applyFont="1" applyFill="1" applyBorder="1" applyAlignment="1">
      <alignment horizontal="left" vertical="center"/>
    </xf>
    <xf numFmtId="0" fontId="36" fillId="16" borderId="0" xfId="0" applyFont="1" applyFill="1" applyBorder="1" applyAlignment="1">
      <alignment horizontal="center" vertical="center"/>
    </xf>
    <xf numFmtId="9" fontId="36" fillId="10" borderId="0" xfId="0" applyNumberFormat="1" applyFont="1" applyFill="1" applyBorder="1" applyAlignment="1">
      <alignment horizontal="center" vertical="center"/>
    </xf>
    <xf numFmtId="0" fontId="36" fillId="20" borderId="0" xfId="0" applyFont="1" applyFill="1" applyBorder="1" applyAlignment="1">
      <alignment horizontal="center" vertical="center"/>
    </xf>
    <xf numFmtId="1" fontId="11" fillId="8" borderId="0" xfId="0" applyNumberFormat="1" applyFont="1" applyFill="1" applyBorder="1" applyAlignment="1" applyProtection="1">
      <alignment horizontal="center" vertical="center"/>
      <protection hidden="1"/>
    </xf>
    <xf numFmtId="9" fontId="36" fillId="21" borderId="0" xfId="0" applyNumberFormat="1" applyFont="1" applyFill="1" applyBorder="1" applyAlignment="1">
      <alignment horizontal="center" vertical="center"/>
    </xf>
    <xf numFmtId="0" fontId="13" fillId="19" borderId="0" xfId="0" applyFont="1" applyFill="1" applyBorder="1" applyAlignment="1">
      <alignment horizontal="center" vertical="center"/>
    </xf>
    <xf numFmtId="0" fontId="37" fillId="22" borderId="0" xfId="0" applyFont="1" applyFill="1" applyBorder="1" applyAlignment="1">
      <alignment horizontal="center" vertical="center"/>
    </xf>
    <xf numFmtId="0" fontId="0" fillId="8" borderId="0" xfId="0" applyFont="1" applyFill="1" applyAlignment="1">
      <alignment horizontal="center"/>
    </xf>
    <xf numFmtId="49" fontId="38" fillId="8" borderId="0" xfId="0" applyNumberFormat="1" applyFont="1" applyFill="1" applyBorder="1" applyAlignment="1">
      <alignment horizontal="center" vertical="center"/>
    </xf>
    <xf numFmtId="0" fontId="38" fillId="8" borderId="0" xfId="0" applyFont="1" applyFill="1" applyBorder="1" applyAlignment="1">
      <alignment horizontal="center" vertical="center"/>
    </xf>
    <xf numFmtId="1" fontId="33" fillId="18" borderId="9" xfId="0" applyNumberFormat="1" applyFont="1" applyFill="1" applyBorder="1" applyAlignment="1" applyProtection="1">
      <alignment horizontal="center" vertical="center" wrapText="1"/>
    </xf>
    <xf numFmtId="0" fontId="37" fillId="23" borderId="10" xfId="0" applyFont="1" applyFill="1" applyBorder="1" applyAlignment="1" applyProtection="1">
      <alignment horizontal="center" vertical="center"/>
    </xf>
    <xf numFmtId="165" fontId="17" fillId="17" borderId="11" xfId="0" applyNumberFormat="1" applyFont="1" applyFill="1" applyBorder="1" applyAlignment="1" applyProtection="1">
      <alignment horizontal="center" vertical="center" wrapText="1"/>
    </xf>
    <xf numFmtId="0" fontId="37" fillId="23" borderId="12" xfId="0" applyFont="1" applyFill="1" applyBorder="1" applyAlignment="1" applyProtection="1">
      <alignment horizontal="center" vertical="center"/>
    </xf>
    <xf numFmtId="165" fontId="17" fillId="17" borderId="13" xfId="0" applyNumberFormat="1" applyFont="1" applyFill="1" applyBorder="1" applyAlignment="1" applyProtection="1">
      <alignment horizontal="center" vertical="center" wrapText="1"/>
    </xf>
    <xf numFmtId="0" fontId="24" fillId="0" borderId="0" xfId="0" applyFont="1" applyFill="1" applyAlignment="1">
      <alignment vertical="center"/>
    </xf>
    <xf numFmtId="0" fontId="24" fillId="0" borderId="0" xfId="0" applyFont="1" applyFill="1" applyBorder="1" applyAlignment="1">
      <alignment horizontal="left" vertical="center"/>
    </xf>
    <xf numFmtId="0" fontId="24" fillId="9" borderId="0" xfId="0" applyFont="1" applyFill="1" applyAlignment="1">
      <alignment horizontal="left" vertical="center"/>
    </xf>
    <xf numFmtId="0" fontId="24" fillId="9" borderId="0" xfId="0" applyFont="1" applyFill="1" applyAlignment="1">
      <alignment vertical="center"/>
    </xf>
    <xf numFmtId="0" fontId="0" fillId="0" borderId="0" xfId="0" applyFont="1" applyAlignment="1"/>
    <xf numFmtId="0" fontId="19" fillId="6" borderId="0" xfId="0" applyFont="1" applyFill="1" applyBorder="1" applyAlignment="1" applyProtection="1">
      <alignment horizontal="left" vertical="center"/>
    </xf>
    <xf numFmtId="0" fontId="19" fillId="6" borderId="14" xfId="0" applyFont="1" applyFill="1" applyBorder="1" applyAlignment="1" applyProtection="1">
      <alignment horizontal="left" vertical="center"/>
    </xf>
    <xf numFmtId="0" fontId="19" fillId="6" borderId="15" xfId="0" applyFont="1" applyFill="1" applyBorder="1" applyAlignment="1" applyProtection="1">
      <alignment horizontal="left" vertical="center"/>
    </xf>
    <xf numFmtId="0" fontId="19" fillId="6" borderId="16" xfId="0" applyFont="1" applyFill="1" applyBorder="1" applyAlignment="1" applyProtection="1">
      <alignment horizontal="left" vertical="center"/>
    </xf>
    <xf numFmtId="0" fontId="16" fillId="0" borderId="0" xfId="0" applyFont="1" applyAlignment="1">
      <alignment vertical="center"/>
    </xf>
    <xf numFmtId="0" fontId="20" fillId="0" borderId="0" xfId="0" applyFont="1" applyFill="1" applyAlignment="1">
      <alignment horizontal="center" vertical="center"/>
    </xf>
    <xf numFmtId="0" fontId="19" fillId="0" borderId="0" xfId="0" applyFont="1" applyAlignment="1">
      <alignment horizontal="center" vertical="center"/>
    </xf>
    <xf numFmtId="0" fontId="39" fillId="8" borderId="0" xfId="0" applyFont="1" applyFill="1" applyBorder="1" applyAlignment="1">
      <alignment horizontal="left" vertical="center" wrapText="1"/>
    </xf>
    <xf numFmtId="0" fontId="39" fillId="8" borderId="0" xfId="0" applyFont="1" applyFill="1" applyBorder="1" applyAlignment="1">
      <alignment horizontal="center" vertical="center"/>
    </xf>
    <xf numFmtId="0" fontId="39" fillId="8" borderId="0" xfId="0" applyFont="1" applyFill="1" applyBorder="1" applyAlignment="1">
      <alignment vertical="center" wrapText="1"/>
    </xf>
    <xf numFmtId="0" fontId="40" fillId="6" borderId="0" xfId="0" applyFont="1" applyFill="1" applyBorder="1" applyAlignment="1">
      <alignment vertical="center"/>
    </xf>
    <xf numFmtId="0" fontId="10" fillId="8" borderId="0" xfId="0" applyFont="1" applyFill="1" applyBorder="1" applyAlignment="1">
      <alignment vertical="center" wrapText="1"/>
    </xf>
    <xf numFmtId="9" fontId="17" fillId="6" borderId="0" xfId="2" applyNumberFormat="1" applyFont="1" applyFill="1" applyBorder="1" applyAlignment="1" applyProtection="1">
      <alignment horizontal="center" vertical="center" textRotation="90" wrapText="1"/>
    </xf>
    <xf numFmtId="0" fontId="17" fillId="6" borderId="0" xfId="2" applyFont="1" applyFill="1" applyBorder="1" applyAlignment="1" applyProtection="1">
      <alignment horizontal="center" vertical="center" textRotation="90" wrapText="1"/>
    </xf>
    <xf numFmtId="0" fontId="15" fillId="0" borderId="0" xfId="0" applyFont="1" applyAlignment="1"/>
    <xf numFmtId="0" fontId="0" fillId="8" borderId="0" xfId="0" applyFont="1" applyFill="1" applyAlignment="1">
      <alignment wrapText="1"/>
    </xf>
    <xf numFmtId="0" fontId="10" fillId="8" borderId="0" xfId="0" applyFont="1" applyFill="1" applyBorder="1" applyAlignment="1">
      <alignment wrapText="1"/>
    </xf>
    <xf numFmtId="0" fontId="10" fillId="8" borderId="0" xfId="0" applyFont="1" applyFill="1" applyAlignment="1">
      <alignment wrapText="1"/>
    </xf>
    <xf numFmtId="0" fontId="24" fillId="24" borderId="17" xfId="0" applyFont="1" applyFill="1" applyBorder="1" applyAlignment="1" applyProtection="1">
      <alignment horizontal="center" vertical="center" wrapText="1"/>
      <protection locked="0"/>
    </xf>
    <xf numFmtId="0" fontId="24" fillId="24" borderId="18" xfId="0" applyFont="1" applyFill="1" applyBorder="1" applyAlignment="1" applyProtection="1">
      <alignment horizontal="center" vertical="center" wrapText="1"/>
      <protection locked="0"/>
    </xf>
    <xf numFmtId="0" fontId="24" fillId="14" borderId="19" xfId="0" applyFont="1" applyFill="1" applyBorder="1" applyAlignment="1" applyProtection="1">
      <alignment horizontal="center" vertical="center" wrapText="1"/>
    </xf>
    <xf numFmtId="1" fontId="17" fillId="11" borderId="0" xfId="0" applyNumberFormat="1" applyFont="1" applyFill="1" applyBorder="1" applyAlignment="1" applyProtection="1">
      <alignment horizontal="center" vertical="center" wrapText="1"/>
    </xf>
    <xf numFmtId="0" fontId="0" fillId="8" borderId="0" xfId="0" applyFont="1" applyFill="1" applyAlignment="1"/>
    <xf numFmtId="10" fontId="17" fillId="11" borderId="0" xfId="0" applyNumberFormat="1" applyFont="1" applyFill="1" applyBorder="1" applyAlignment="1" applyProtection="1">
      <alignment horizontal="center" vertical="center" wrapText="1"/>
    </xf>
    <xf numFmtId="0" fontId="24" fillId="0" borderId="0" xfId="0" applyFont="1" applyAlignment="1"/>
    <xf numFmtId="165" fontId="17" fillId="25" borderId="0" xfId="0" applyNumberFormat="1" applyFont="1" applyFill="1" applyBorder="1" applyAlignment="1" applyProtection="1">
      <alignment horizontal="center" vertical="center" wrapText="1"/>
    </xf>
    <xf numFmtId="0" fontId="41" fillId="8" borderId="0" xfId="0" applyFont="1" applyFill="1" applyBorder="1" applyAlignment="1" applyProtection="1">
      <alignment horizontal="center" vertical="center"/>
    </xf>
    <xf numFmtId="0" fontId="0" fillId="0" borderId="0" xfId="0" applyFont="1" applyAlignment="1"/>
    <xf numFmtId="0" fontId="0" fillId="0" borderId="0" xfId="0" applyFont="1" applyAlignment="1">
      <alignment wrapText="1"/>
    </xf>
    <xf numFmtId="0" fontId="41" fillId="8" borderId="0" xfId="0" applyFont="1" applyFill="1" applyBorder="1" applyAlignment="1" applyProtection="1">
      <alignment horizontal="center" vertical="center"/>
    </xf>
    <xf numFmtId="0" fontId="0" fillId="0" borderId="0" xfId="0" applyFont="1" applyAlignment="1"/>
    <xf numFmtId="0" fontId="0" fillId="0" borderId="0" xfId="0" applyFont="1" applyAlignment="1">
      <alignment horizontal="center" vertical="center"/>
    </xf>
    <xf numFmtId="0" fontId="0" fillId="0" borderId="0" xfId="0" applyFont="1" applyAlignment="1">
      <alignment wrapText="1"/>
    </xf>
    <xf numFmtId="0" fontId="0" fillId="0" borderId="0" xfId="0" applyFont="1" applyAlignment="1"/>
    <xf numFmtId="0" fontId="42" fillId="8" borderId="0" xfId="0" applyFont="1" applyFill="1" applyBorder="1" applyAlignment="1" applyProtection="1">
      <alignment horizontal="left" vertical="center"/>
    </xf>
    <xf numFmtId="2" fontId="0" fillId="0" borderId="0" xfId="0" applyNumberFormat="1" applyFont="1" applyAlignment="1">
      <alignment horizontal="center" vertical="center"/>
    </xf>
    <xf numFmtId="0" fontId="0" fillId="4" borderId="0" xfId="0" applyFont="1" applyFill="1" applyAlignment="1">
      <alignment horizontal="left" vertical="top" wrapText="1"/>
    </xf>
    <xf numFmtId="0" fontId="0" fillId="4" borderId="0" xfId="0" applyFont="1" applyFill="1" applyBorder="1" applyAlignment="1">
      <alignment horizontal="left" vertical="top" wrapText="1"/>
    </xf>
    <xf numFmtId="0" fontId="0" fillId="5" borderId="20" xfId="0" applyFont="1" applyFill="1" applyBorder="1" applyAlignment="1">
      <alignment horizontal="left" vertical="top" wrapText="1"/>
    </xf>
    <xf numFmtId="0" fontId="0" fillId="5" borderId="21" xfId="0" applyFont="1" applyFill="1" applyBorder="1" applyAlignment="1">
      <alignment horizontal="left" vertical="top" wrapText="1"/>
    </xf>
    <xf numFmtId="0" fontId="0" fillId="5" borderId="22" xfId="0" applyFont="1" applyFill="1" applyBorder="1" applyAlignment="1">
      <alignment horizontal="left" vertical="top" wrapText="1"/>
    </xf>
    <xf numFmtId="0" fontId="0" fillId="5" borderId="23" xfId="0" applyFont="1" applyFill="1" applyBorder="1" applyAlignment="1">
      <alignment horizontal="left" vertical="top" wrapText="1"/>
    </xf>
    <xf numFmtId="0" fontId="0" fillId="5" borderId="23" xfId="0" applyFont="1" applyFill="1" applyBorder="1" applyAlignment="1">
      <alignment horizontal="left" vertical="top" wrapText="1"/>
    </xf>
    <xf numFmtId="10" fontId="17" fillId="11" borderId="0" xfId="1" applyNumberFormat="1" applyFont="1" applyFill="1" applyBorder="1" applyAlignment="1" applyProtection="1">
      <alignment horizontal="center" vertical="center" wrapText="1"/>
    </xf>
    <xf numFmtId="0" fontId="42" fillId="8" borderId="0" xfId="0" applyFont="1" applyFill="1" applyBorder="1" applyAlignment="1" applyProtection="1">
      <alignment horizontal="left" vertical="center"/>
    </xf>
    <xf numFmtId="0" fontId="41" fillId="8" borderId="0" xfId="0" applyFont="1" applyFill="1" applyBorder="1" applyAlignment="1" applyProtection="1">
      <alignment horizontal="center" vertical="center"/>
    </xf>
    <xf numFmtId="0" fontId="0" fillId="0" borderId="0" xfId="0" applyFont="1" applyAlignment="1"/>
    <xf numFmtId="0" fontId="0" fillId="0" borderId="0" xfId="0" applyFont="1" applyAlignment="1">
      <alignment wrapText="1"/>
    </xf>
    <xf numFmtId="0" fontId="0" fillId="0" borderId="0" xfId="0" applyFont="1" applyAlignment="1">
      <alignment horizontal="center" vertical="center"/>
    </xf>
    <xf numFmtId="0" fontId="0" fillId="0" borderId="0" xfId="0" applyFont="1" applyAlignment="1" applyProtection="1">
      <protection locked="0"/>
    </xf>
    <xf numFmtId="0" fontId="8" fillId="8" borderId="0" xfId="0" applyFont="1" applyFill="1" applyBorder="1" applyAlignment="1" applyProtection="1">
      <alignment horizontal="center" vertical="center"/>
      <protection locked="0"/>
    </xf>
    <xf numFmtId="0" fontId="43" fillId="8" borderId="0" xfId="0" applyFont="1" applyFill="1" applyAlignment="1" applyProtection="1">
      <alignment horizontal="center" vertical="center"/>
      <protection locked="0"/>
    </xf>
    <xf numFmtId="0" fontId="2" fillId="6" borderId="0" xfId="0" applyFont="1" applyFill="1" applyBorder="1" applyAlignment="1" applyProtection="1">
      <alignment vertical="center"/>
      <protection locked="0"/>
    </xf>
    <xf numFmtId="0" fontId="44" fillId="8" borderId="0" xfId="0" applyFont="1" applyFill="1" applyBorder="1" applyAlignment="1" applyProtection="1">
      <alignment horizontal="center" vertical="center" wrapText="1"/>
      <protection locked="0"/>
    </xf>
    <xf numFmtId="0" fontId="0" fillId="8" borderId="0" xfId="0" applyFont="1" applyFill="1" applyAlignment="1" applyProtection="1">
      <protection locked="0"/>
    </xf>
    <xf numFmtId="9" fontId="25" fillId="24" borderId="0" xfId="2" applyNumberFormat="1" applyFont="1" applyFill="1" applyBorder="1" applyAlignment="1" applyProtection="1">
      <alignment horizontal="center" vertical="center" textRotation="90" wrapText="1"/>
      <protection locked="0"/>
    </xf>
    <xf numFmtId="0" fontId="25" fillId="11" borderId="0" xfId="2" applyFont="1" applyFill="1" applyBorder="1" applyAlignment="1" applyProtection="1">
      <alignment horizontal="center" vertical="center" textRotation="90" wrapText="1"/>
      <protection locked="0"/>
    </xf>
    <xf numFmtId="164" fontId="25" fillId="11" borderId="0" xfId="2" applyNumberFormat="1" applyFont="1" applyFill="1" applyBorder="1" applyAlignment="1" applyProtection="1">
      <alignment horizontal="center" vertical="center" textRotation="90" wrapText="1"/>
      <protection locked="0"/>
    </xf>
    <xf numFmtId="0" fontId="1" fillId="5" borderId="21" xfId="0" applyFont="1" applyFill="1" applyBorder="1" applyAlignment="1">
      <alignment horizontal="left" vertical="top" wrapText="1"/>
    </xf>
    <xf numFmtId="0" fontId="0" fillId="5" borderId="20" xfId="0" applyFont="1" applyFill="1" applyBorder="1" applyAlignment="1">
      <alignment horizontal="left" vertical="top" wrapText="1"/>
    </xf>
    <xf numFmtId="0" fontId="40" fillId="6" borderId="0" xfId="0" applyFont="1" applyFill="1" applyBorder="1" applyAlignment="1">
      <alignment horizontal="left" vertical="center" wrapText="1"/>
    </xf>
    <xf numFmtId="0" fontId="13" fillId="8" borderId="0" xfId="0" applyFont="1" applyFill="1" applyBorder="1" applyAlignment="1">
      <alignment vertical="center"/>
    </xf>
    <xf numFmtId="0" fontId="21" fillId="6" borderId="0" xfId="0" applyFont="1" applyFill="1" applyBorder="1" applyAlignment="1"/>
    <xf numFmtId="0" fontId="0" fillId="0" borderId="0" xfId="0" applyFont="1" applyBorder="1" applyAlignment="1"/>
    <xf numFmtId="0" fontId="0" fillId="3" borderId="0" xfId="0" applyFont="1" applyFill="1" applyAlignment="1" applyProtection="1">
      <protection locked="0"/>
    </xf>
    <xf numFmtId="165" fontId="19" fillId="17" borderId="23" xfId="0" applyNumberFormat="1" applyFont="1" applyFill="1" applyBorder="1" applyAlignment="1" applyProtection="1">
      <alignment horizontal="center" vertical="center" wrapText="1"/>
    </xf>
    <xf numFmtId="165" fontId="19" fillId="17" borderId="23" xfId="0" applyNumberFormat="1" applyFont="1" applyFill="1" applyBorder="1" applyAlignment="1" applyProtection="1">
      <alignment horizontal="center" vertical="center" wrapText="1"/>
    </xf>
    <xf numFmtId="2" fontId="0" fillId="0" borderId="0" xfId="0" applyNumberFormat="1" applyFont="1" applyAlignment="1"/>
    <xf numFmtId="0" fontId="45" fillId="8" borderId="0" xfId="0" applyFont="1" applyFill="1" applyBorder="1" applyAlignment="1" applyProtection="1">
      <alignment horizontal="center" vertical="center"/>
    </xf>
    <xf numFmtId="0" fontId="42" fillId="8" borderId="0" xfId="0" applyFont="1" applyFill="1" applyBorder="1" applyAlignment="1" applyProtection="1">
      <alignment horizontal="left" vertical="center"/>
    </xf>
    <xf numFmtId="0" fontId="8" fillId="8" borderId="0" xfId="0" applyFont="1" applyFill="1" applyBorder="1" applyAlignment="1" applyProtection="1">
      <alignment horizontal="center" vertical="center"/>
      <protection locked="0"/>
    </xf>
    <xf numFmtId="0" fontId="0" fillId="8" borderId="0" xfId="0" applyFont="1" applyFill="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Alignment="1">
      <alignment horizontal="center" vertical="center"/>
    </xf>
    <xf numFmtId="9" fontId="39" fillId="24" borderId="0" xfId="2" applyNumberFormat="1" applyFont="1" applyFill="1" applyBorder="1" applyAlignment="1" applyProtection="1">
      <alignment horizontal="center" vertical="center" textRotation="90" wrapText="1"/>
      <protection locked="0"/>
    </xf>
    <xf numFmtId="0" fontId="39" fillId="24" borderId="0" xfId="2" applyFont="1" applyFill="1" applyBorder="1" applyAlignment="1" applyProtection="1">
      <alignment horizontal="center" vertical="center" textRotation="90" wrapText="1"/>
      <protection locked="0"/>
    </xf>
    <xf numFmtId="0" fontId="24" fillId="14" borderId="24" xfId="0" applyFont="1" applyFill="1" applyBorder="1" applyAlignment="1" applyProtection="1">
      <alignment horizontal="center" vertical="center" wrapText="1"/>
    </xf>
    <xf numFmtId="0" fontId="1" fillId="8" borderId="0" xfId="0" applyFont="1" applyFill="1" applyBorder="1" applyAlignment="1">
      <alignment horizontal="left" vertical="top" wrapText="1"/>
    </xf>
    <xf numFmtId="0" fontId="24" fillId="14" borderId="0" xfId="0" applyFont="1" applyFill="1" applyBorder="1" applyAlignment="1" applyProtection="1">
      <alignment horizontal="center" vertical="center" wrapText="1"/>
    </xf>
    <xf numFmtId="0" fontId="24" fillId="24" borderId="18" xfId="0" applyFont="1" applyFill="1" applyBorder="1" applyAlignment="1" applyProtection="1">
      <alignment horizontal="center" vertical="center" wrapText="1"/>
      <protection locked="0"/>
    </xf>
    <xf numFmtId="0" fontId="22" fillId="6" borderId="0" xfId="0" applyFont="1" applyFill="1" applyBorder="1" applyAlignment="1">
      <alignment horizontal="left" vertical="center" wrapText="1"/>
    </xf>
    <xf numFmtId="2" fontId="0" fillId="0" borderId="0" xfId="0" applyNumberFormat="1" applyFont="1" applyAlignment="1">
      <alignment horizontal="center" vertical="center"/>
    </xf>
    <xf numFmtId="0" fontId="24" fillId="6" borderId="0" xfId="0" applyFont="1" applyFill="1" applyBorder="1" applyAlignment="1" applyProtection="1">
      <alignment vertical="top"/>
    </xf>
    <xf numFmtId="0" fontId="0" fillId="0" borderId="0" xfId="0" applyFont="1" applyAlignment="1">
      <alignment vertical="top" wrapText="1"/>
    </xf>
    <xf numFmtId="0" fontId="46" fillId="8" borderId="0" xfId="0" applyFont="1" applyFill="1" applyBorder="1" applyAlignment="1">
      <alignment horizontal="left" vertical="top" wrapText="1"/>
    </xf>
    <xf numFmtId="0" fontId="47" fillId="8" borderId="0" xfId="0" applyFont="1" applyFill="1" applyBorder="1" applyAlignment="1">
      <alignment horizontal="left" vertical="top" wrapText="1"/>
    </xf>
    <xf numFmtId="0" fontId="46" fillId="8" borderId="0" xfId="0" applyFont="1" applyFill="1" applyAlignment="1"/>
    <xf numFmtId="0" fontId="48" fillId="8" borderId="0" xfId="0" applyFont="1" applyFill="1" applyBorder="1" applyAlignment="1">
      <alignment vertical="center" wrapText="1"/>
    </xf>
    <xf numFmtId="0" fontId="0" fillId="26" borderId="25" xfId="0" applyFont="1" applyFill="1" applyBorder="1" applyAlignment="1">
      <alignment horizontal="left" vertical="top" wrapText="1"/>
    </xf>
    <xf numFmtId="0" fontId="0" fillId="26" borderId="0" xfId="0" applyFont="1" applyFill="1" applyBorder="1" applyAlignment="1">
      <alignment horizontal="left" vertical="top" wrapText="1"/>
    </xf>
    <xf numFmtId="0" fontId="15" fillId="9" borderId="0" xfId="0" applyFont="1" applyFill="1" applyBorder="1" applyAlignment="1">
      <alignment horizontal="left" vertical="top" wrapText="1"/>
    </xf>
    <xf numFmtId="0" fontId="0" fillId="27" borderId="0" xfId="0" applyFont="1" applyFill="1" applyBorder="1" applyAlignment="1">
      <alignment horizontal="left" vertical="top" wrapText="1"/>
    </xf>
    <xf numFmtId="0" fontId="15" fillId="27" borderId="0" xfId="0" applyFont="1" applyFill="1" applyBorder="1" applyAlignment="1">
      <alignment horizontal="left" vertical="top" wrapText="1"/>
    </xf>
    <xf numFmtId="0" fontId="12" fillId="8" borderId="0" xfId="0" applyFont="1" applyFill="1" applyAlignment="1">
      <alignment vertical="top" wrapText="1"/>
    </xf>
    <xf numFmtId="0" fontId="49" fillId="28" borderId="0" xfId="0" applyFont="1" applyFill="1" applyAlignment="1">
      <alignment vertical="top" wrapText="1"/>
    </xf>
    <xf numFmtId="0" fontId="12" fillId="28" borderId="0" xfId="0" applyFont="1" applyFill="1" applyAlignment="1">
      <alignment vertical="top" wrapText="1"/>
    </xf>
    <xf numFmtId="0" fontId="50" fillId="28" borderId="0" xfId="0" applyFont="1" applyFill="1" applyBorder="1" applyAlignment="1" applyProtection="1">
      <alignment vertical="top"/>
    </xf>
    <xf numFmtId="0" fontId="51" fillId="26" borderId="0" xfId="0" applyFont="1" applyFill="1" applyBorder="1" applyAlignment="1">
      <alignment horizontal="left" vertical="top" wrapText="1"/>
    </xf>
    <xf numFmtId="0" fontId="51" fillId="26" borderId="25" xfId="0" applyFont="1" applyFill="1" applyBorder="1" applyAlignment="1">
      <alignment horizontal="left" vertical="top" wrapText="1"/>
    </xf>
    <xf numFmtId="0" fontId="0" fillId="22" borderId="0" xfId="0" applyFont="1" applyFill="1" applyBorder="1" applyAlignment="1">
      <alignment horizontal="left" vertical="top" wrapText="1"/>
    </xf>
    <xf numFmtId="0" fontId="0" fillId="29" borderId="0" xfId="0" applyFont="1" applyFill="1" applyBorder="1" applyAlignment="1">
      <alignment horizontal="left" vertical="top" wrapText="1"/>
    </xf>
    <xf numFmtId="0" fontId="15" fillId="27" borderId="0" xfId="0" applyFont="1" applyFill="1" applyBorder="1" applyAlignment="1">
      <alignment horizontal="left" vertical="top" wrapText="1"/>
    </xf>
    <xf numFmtId="0" fontId="51" fillId="26" borderId="26" xfId="0" applyFont="1" applyFill="1" applyBorder="1" applyAlignment="1">
      <alignment horizontal="left" vertical="top" wrapText="1"/>
    </xf>
    <xf numFmtId="0" fontId="51" fillId="26" borderId="27" xfId="0" applyFont="1" applyFill="1" applyBorder="1" applyAlignment="1">
      <alignment horizontal="left" vertical="top" wrapText="1"/>
    </xf>
    <xf numFmtId="0" fontId="51" fillId="26" borderId="28" xfId="0" applyFont="1" applyFill="1" applyBorder="1" applyAlignment="1">
      <alignment horizontal="left" vertical="top" wrapText="1"/>
    </xf>
    <xf numFmtId="0" fontId="52" fillId="26" borderId="28" xfId="0" applyFont="1" applyFill="1" applyBorder="1" applyAlignment="1">
      <alignment horizontal="left" vertical="top" wrapText="1"/>
    </xf>
    <xf numFmtId="0" fontId="0" fillId="26" borderId="28" xfId="0" applyFont="1" applyFill="1" applyBorder="1" applyAlignment="1">
      <alignment horizontal="left" vertical="top" wrapText="1"/>
    </xf>
    <xf numFmtId="0" fontId="0" fillId="26" borderId="27" xfId="0" applyFont="1" applyFill="1" applyBorder="1" applyAlignment="1">
      <alignment horizontal="left" vertical="top" wrapText="1"/>
    </xf>
    <xf numFmtId="0" fontId="15" fillId="26" borderId="27" xfId="0" applyFont="1" applyFill="1" applyBorder="1" applyAlignment="1">
      <alignment horizontal="left" vertical="top" wrapText="1"/>
    </xf>
    <xf numFmtId="0" fontId="0" fillId="29" borderId="29" xfId="0" applyFont="1" applyFill="1" applyBorder="1" applyAlignment="1">
      <alignment horizontal="left" vertical="top" wrapText="1"/>
    </xf>
    <xf numFmtId="0" fontId="15" fillId="27" borderId="29" xfId="0" applyFont="1" applyFill="1" applyBorder="1" applyAlignment="1">
      <alignment horizontal="left" vertical="top" wrapText="1"/>
    </xf>
    <xf numFmtId="0" fontId="15" fillId="27" borderId="29" xfId="0" applyFont="1" applyFill="1" applyBorder="1" applyAlignment="1">
      <alignment horizontal="left" vertical="top" wrapText="1"/>
    </xf>
    <xf numFmtId="0" fontId="0" fillId="26" borderId="29" xfId="0" applyFont="1" applyFill="1" applyBorder="1" applyAlignment="1">
      <alignment horizontal="left" vertical="top" wrapText="1"/>
    </xf>
    <xf numFmtId="0" fontId="51" fillId="26" borderId="29" xfId="0" applyFont="1" applyFill="1" applyBorder="1" applyAlignment="1">
      <alignment horizontal="left" vertical="top" wrapText="1"/>
    </xf>
    <xf numFmtId="0" fontId="24" fillId="29" borderId="29" xfId="0" applyFont="1" applyFill="1" applyBorder="1" applyAlignment="1" applyProtection="1">
      <alignment vertical="center"/>
    </xf>
    <xf numFmtId="0" fontId="15" fillId="27" borderId="29" xfId="0" applyFont="1" applyFill="1" applyBorder="1" applyAlignment="1">
      <alignment vertical="top" wrapText="1"/>
    </xf>
    <xf numFmtId="0" fontId="0" fillId="22" borderId="29" xfId="0" applyFont="1" applyFill="1" applyBorder="1" applyAlignment="1">
      <alignment horizontal="left" vertical="top" wrapText="1"/>
    </xf>
    <xf numFmtId="0" fontId="15" fillId="9" borderId="29" xfId="0" applyFont="1" applyFill="1" applyBorder="1" applyAlignment="1">
      <alignment horizontal="left" vertical="top" wrapText="1"/>
    </xf>
    <xf numFmtId="0" fontId="51" fillId="26" borderId="30" xfId="0" applyFont="1" applyFill="1" applyBorder="1" applyAlignment="1">
      <alignment horizontal="left" vertical="top" wrapText="1"/>
    </xf>
    <xf numFmtId="0" fontId="0" fillId="26" borderId="30" xfId="0" applyFont="1" applyFill="1" applyBorder="1" applyAlignment="1">
      <alignment horizontal="left" vertical="top" wrapText="1"/>
    </xf>
    <xf numFmtId="0" fontId="51" fillId="26" borderId="31" xfId="0" applyFont="1" applyFill="1" applyBorder="1" applyAlignment="1">
      <alignment horizontal="left" vertical="top" wrapText="1"/>
    </xf>
    <xf numFmtId="0" fontId="15" fillId="26" borderId="31" xfId="0" applyFont="1" applyFill="1" applyBorder="1" applyAlignment="1">
      <alignment horizontal="left" vertical="top" wrapText="1"/>
    </xf>
    <xf numFmtId="0" fontId="0" fillId="26" borderId="31" xfId="0" applyFont="1" applyFill="1" applyBorder="1" applyAlignment="1">
      <alignment horizontal="left" vertical="top" wrapText="1"/>
    </xf>
    <xf numFmtId="0" fontId="15" fillId="26" borderId="28" xfId="0" applyFont="1" applyFill="1" applyBorder="1" applyAlignment="1">
      <alignment horizontal="left" vertical="top" wrapText="1"/>
    </xf>
    <xf numFmtId="0" fontId="15" fillId="26" borderId="29" xfId="0" applyFont="1" applyFill="1" applyBorder="1" applyAlignment="1">
      <alignment horizontal="left" vertical="top" wrapText="1"/>
    </xf>
    <xf numFmtId="0" fontId="0" fillId="30" borderId="29" xfId="0" applyFont="1" applyFill="1" applyBorder="1" applyAlignment="1">
      <alignment horizontal="left" vertical="top" wrapText="1"/>
    </xf>
    <xf numFmtId="0" fontId="15" fillId="31" borderId="29" xfId="0" applyFont="1" applyFill="1" applyBorder="1" applyAlignment="1">
      <alignment vertical="top" wrapText="1"/>
    </xf>
    <xf numFmtId="0" fontId="52" fillId="26" borderId="31" xfId="0" applyFont="1" applyFill="1" applyBorder="1" applyAlignment="1">
      <alignment horizontal="left" vertical="top" wrapText="1"/>
    </xf>
    <xf numFmtId="0" fontId="53" fillId="26" borderId="31" xfId="0" applyFont="1" applyFill="1" applyBorder="1" applyAlignment="1" applyProtection="1">
      <alignment horizontal="left" vertical="top"/>
    </xf>
    <xf numFmtId="0" fontId="54" fillId="8" borderId="0" xfId="0" applyFont="1" applyFill="1" applyBorder="1" applyAlignment="1">
      <alignment horizontal="center" vertical="center" wrapText="1"/>
    </xf>
    <xf numFmtId="0" fontId="0" fillId="32" borderId="29" xfId="0" applyFont="1" applyFill="1" applyBorder="1" applyAlignment="1">
      <alignment horizontal="left" vertical="top" wrapText="1"/>
    </xf>
    <xf numFmtId="0" fontId="15" fillId="5" borderId="29" xfId="0" applyFont="1" applyFill="1" applyBorder="1" applyAlignment="1">
      <alignment horizontal="left" vertical="top" wrapText="1"/>
    </xf>
    <xf numFmtId="0" fontId="15" fillId="5" borderId="29" xfId="0" applyFont="1" applyFill="1" applyBorder="1" applyAlignment="1">
      <alignment horizontal="left" vertical="top" wrapText="1"/>
    </xf>
    <xf numFmtId="0" fontId="16" fillId="0" borderId="0" xfId="0" applyFont="1" applyAlignment="1"/>
    <xf numFmtId="0" fontId="0" fillId="0" borderId="32" xfId="0" applyFont="1" applyBorder="1" applyAlignment="1"/>
    <xf numFmtId="0" fontId="0" fillId="33" borderId="0" xfId="0" applyFont="1" applyFill="1" applyBorder="1" applyAlignment="1">
      <alignment vertical="top" wrapText="1"/>
    </xf>
    <xf numFmtId="0" fontId="0" fillId="33" borderId="0" xfId="0" applyNumberFormat="1" applyFont="1" applyFill="1" applyBorder="1" applyAlignment="1">
      <alignment vertical="top" wrapText="1"/>
    </xf>
    <xf numFmtId="0" fontId="0" fillId="33" borderId="0" xfId="0" applyFont="1" applyFill="1" applyBorder="1" applyAlignment="1">
      <alignment horizontal="left" vertical="top" wrapText="1"/>
    </xf>
    <xf numFmtId="0" fontId="0" fillId="33" borderId="0" xfId="0" applyFont="1" applyFill="1" applyBorder="1" applyAlignment="1">
      <alignment vertical="center" wrapText="1"/>
    </xf>
    <xf numFmtId="0" fontId="0" fillId="33" borderId="33" xfId="0" applyFont="1" applyFill="1" applyBorder="1" applyAlignment="1">
      <alignment horizontal="left" vertical="top" wrapText="1"/>
    </xf>
    <xf numFmtId="0" fontId="0" fillId="0" borderId="0" xfId="0" applyFont="1" applyFill="1" applyAlignment="1"/>
    <xf numFmtId="0" fontId="0" fillId="0" borderId="0" xfId="0" applyFont="1" applyFill="1" applyBorder="1" applyAlignment="1"/>
    <xf numFmtId="0" fontId="55" fillId="33" borderId="32" xfId="0" applyFont="1" applyFill="1" applyBorder="1" applyAlignment="1">
      <alignment vertical="center" wrapText="1"/>
    </xf>
    <xf numFmtId="0" fontId="0" fillId="33" borderId="32" xfId="0" applyFont="1" applyFill="1" applyBorder="1" applyAlignment="1">
      <alignment horizontal="left" vertical="top" wrapText="1"/>
    </xf>
    <xf numFmtId="0" fontId="0" fillId="33" borderId="32" xfId="0" applyFont="1" applyFill="1" applyBorder="1" applyAlignment="1"/>
    <xf numFmtId="0" fontId="0" fillId="33" borderId="33" xfId="0" applyFont="1" applyFill="1" applyBorder="1" applyAlignment="1"/>
    <xf numFmtId="0" fontId="0" fillId="33" borderId="0" xfId="0" applyFont="1" applyFill="1" applyBorder="1" applyAlignment="1">
      <alignment horizontal="center" vertical="center"/>
    </xf>
    <xf numFmtId="0" fontId="0" fillId="33" borderId="32" xfId="0" applyFont="1" applyFill="1" applyBorder="1" applyAlignment="1">
      <alignment vertical="top" wrapText="1"/>
    </xf>
    <xf numFmtId="0" fontId="0" fillId="33" borderId="32" xfId="0" applyFont="1" applyFill="1" applyBorder="1" applyAlignment="1">
      <alignment vertical="center" wrapText="1"/>
    </xf>
    <xf numFmtId="0" fontId="0" fillId="33" borderId="33" xfId="0" applyFont="1" applyFill="1" applyBorder="1" applyAlignment="1">
      <alignment vertical="top" wrapText="1"/>
    </xf>
    <xf numFmtId="0" fontId="55" fillId="33" borderId="0" xfId="0" applyFont="1" applyFill="1" applyBorder="1" applyAlignment="1">
      <alignment vertical="center" wrapText="1"/>
    </xf>
    <xf numFmtId="0" fontId="0" fillId="33" borderId="32" xfId="0" applyFont="1" applyFill="1" applyBorder="1" applyAlignment="1">
      <alignment horizontal="center"/>
    </xf>
    <xf numFmtId="0" fontId="0" fillId="33" borderId="33" xfId="0" applyFont="1" applyFill="1" applyBorder="1" applyAlignment="1">
      <alignment vertical="center" wrapText="1"/>
    </xf>
    <xf numFmtId="0" fontId="37" fillId="33" borderId="0" xfId="0" applyFont="1" applyFill="1" applyBorder="1" applyAlignment="1">
      <alignment vertical="center" wrapText="1"/>
    </xf>
    <xf numFmtId="0" fontId="13" fillId="27" borderId="33" xfId="0" applyFont="1" applyFill="1" applyBorder="1" applyAlignment="1">
      <alignment vertical="center" wrapText="1"/>
    </xf>
    <xf numFmtId="0" fontId="13" fillId="34" borderId="32" xfId="0" applyFont="1" applyFill="1" applyBorder="1" applyAlignment="1">
      <alignment horizontal="center" vertical="center" wrapText="1"/>
    </xf>
    <xf numFmtId="0" fontId="13" fillId="34" borderId="0" xfId="0" applyFont="1" applyFill="1" applyBorder="1" applyAlignment="1">
      <alignment horizontal="center" vertical="center" wrapText="1"/>
    </xf>
    <xf numFmtId="0" fontId="0" fillId="0" borderId="33" xfId="0" applyFont="1" applyBorder="1" applyAlignment="1"/>
    <xf numFmtId="0" fontId="0" fillId="8" borderId="0"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7" fillId="8" borderId="0" xfId="0" applyFont="1" applyFill="1" applyBorder="1" applyAlignment="1">
      <alignment horizontal="center" vertical="center" wrapText="1"/>
    </xf>
    <xf numFmtId="0" fontId="56" fillId="8" borderId="0" xfId="0" applyFont="1" applyFill="1" applyBorder="1" applyAlignment="1">
      <alignment horizontal="center" vertical="center" wrapText="1"/>
    </xf>
    <xf numFmtId="0" fontId="58" fillId="8" borderId="0" xfId="0" applyFont="1" applyFill="1" applyBorder="1" applyAlignment="1">
      <alignment horizontal="center" vertical="center" wrapText="1"/>
    </xf>
    <xf numFmtId="0" fontId="56" fillId="8" borderId="0" xfId="0" applyFont="1" applyFill="1" applyAlignment="1">
      <alignment horizontal="center" vertical="center" wrapText="1"/>
    </xf>
    <xf numFmtId="0" fontId="1" fillId="8" borderId="0" xfId="0" applyFont="1" applyFill="1" applyBorder="1" applyAlignment="1">
      <alignment horizontal="center" vertical="center" wrapText="1"/>
    </xf>
    <xf numFmtId="0" fontId="56" fillId="8" borderId="0" xfId="0" applyFont="1" applyFill="1" applyBorder="1" applyAlignment="1">
      <alignment horizontal="center" vertical="center"/>
    </xf>
    <xf numFmtId="0" fontId="59" fillId="8" borderId="0" xfId="0" applyFont="1" applyFill="1" applyBorder="1" applyAlignment="1">
      <alignment horizontal="center" vertical="center" wrapText="1"/>
    </xf>
    <xf numFmtId="0" fontId="0" fillId="8" borderId="0" xfId="0" applyFont="1" applyFill="1" applyBorder="1" applyAlignment="1">
      <alignment horizontal="center" vertical="center"/>
    </xf>
    <xf numFmtId="0" fontId="60" fillId="8" borderId="0" xfId="0" applyFont="1" applyFill="1" applyBorder="1" applyAlignment="1">
      <alignment horizontal="center" vertical="center" wrapText="1"/>
    </xf>
    <xf numFmtId="0" fontId="49" fillId="28" borderId="0" xfId="0" applyFont="1" applyFill="1" applyAlignment="1">
      <alignment vertical="top" wrapText="1"/>
    </xf>
    <xf numFmtId="0" fontId="0" fillId="27" borderId="29" xfId="0" applyFont="1" applyFill="1" applyBorder="1" applyAlignment="1">
      <alignment horizontal="left" vertical="top" wrapText="1"/>
    </xf>
    <xf numFmtId="0" fontId="61" fillId="18" borderId="34" xfId="0" applyFont="1" applyFill="1" applyBorder="1" applyAlignment="1" applyProtection="1">
      <alignment horizontal="center" vertical="center" wrapText="1"/>
    </xf>
    <xf numFmtId="0" fontId="52" fillId="26" borderId="26" xfId="0" applyFont="1" applyFill="1" applyBorder="1" applyAlignment="1">
      <alignment horizontal="left" vertical="top" wrapText="1"/>
    </xf>
    <xf numFmtId="0" fontId="52" fillId="26" borderId="27" xfId="0" applyFont="1" applyFill="1" applyBorder="1" applyAlignment="1">
      <alignment horizontal="left" vertical="top" wrapText="1"/>
    </xf>
    <xf numFmtId="0" fontId="52" fillId="26" borderId="0" xfId="0" applyFont="1" applyFill="1" applyBorder="1" applyAlignment="1">
      <alignment horizontal="left" vertical="top" wrapText="1"/>
    </xf>
    <xf numFmtId="0" fontId="52" fillId="8" borderId="35" xfId="0" applyFont="1" applyFill="1" applyBorder="1" applyAlignment="1">
      <alignment horizontal="left" vertical="top" wrapText="1"/>
    </xf>
    <xf numFmtId="0" fontId="52" fillId="8" borderId="36" xfId="0" applyFont="1" applyFill="1" applyBorder="1" applyAlignment="1">
      <alignment horizontal="left" vertical="top" wrapText="1"/>
    </xf>
    <xf numFmtId="0" fontId="53" fillId="8" borderId="36" xfId="0" applyFont="1" applyFill="1" applyBorder="1" applyAlignment="1" applyProtection="1">
      <alignment horizontal="left" vertical="top"/>
    </xf>
    <xf numFmtId="0" fontId="24" fillId="8" borderId="36" xfId="0" applyFont="1" applyFill="1" applyBorder="1" applyAlignment="1" applyProtection="1">
      <alignment horizontal="left" vertical="top"/>
    </xf>
    <xf numFmtId="0" fontId="24" fillId="8" borderId="37" xfId="0" applyFont="1" applyFill="1" applyBorder="1" applyAlignment="1" applyProtection="1">
      <alignment horizontal="left" vertical="top"/>
    </xf>
    <xf numFmtId="1" fontId="17" fillId="11" borderId="38" xfId="0" applyNumberFormat="1" applyFont="1" applyFill="1" applyBorder="1" applyAlignment="1" applyProtection="1">
      <alignment horizontal="center" vertical="center" wrapText="1"/>
    </xf>
    <xf numFmtId="0" fontId="0" fillId="8" borderId="0" xfId="0" applyFont="1" applyFill="1" applyBorder="1" applyAlignment="1">
      <alignment vertical="top" wrapText="1"/>
    </xf>
    <xf numFmtId="0" fontId="0" fillId="35" borderId="20" xfId="0" applyFont="1" applyFill="1" applyBorder="1" applyAlignment="1">
      <alignment horizontal="left" vertical="top" wrapText="1"/>
    </xf>
    <xf numFmtId="0" fontId="0" fillId="0" borderId="0" xfId="0" applyFont="1" applyAlignment="1">
      <alignment horizontal="left" vertical="top"/>
    </xf>
    <xf numFmtId="0" fontId="8" fillId="8" borderId="0" xfId="0" applyFont="1" applyFill="1" applyBorder="1" applyAlignment="1" applyProtection="1">
      <alignment vertical="center"/>
      <protection locked="0"/>
    </xf>
    <xf numFmtId="0" fontId="1" fillId="5" borderId="23" xfId="0" applyFont="1" applyFill="1" applyBorder="1" applyAlignment="1">
      <alignment horizontal="left" vertical="top" wrapText="1"/>
    </xf>
    <xf numFmtId="0" fontId="12" fillId="19" borderId="0" xfId="0" applyFont="1" applyFill="1" applyAlignment="1"/>
    <xf numFmtId="0" fontId="8" fillId="8" borderId="0" xfId="0" applyFont="1" applyFill="1" applyBorder="1" applyAlignment="1" applyProtection="1">
      <alignment horizontal="left" vertical="top"/>
      <protection locked="0"/>
    </xf>
    <xf numFmtId="0" fontId="0" fillId="8" borderId="0" xfId="0" applyFont="1" applyFill="1" applyAlignment="1">
      <alignment vertical="top" wrapText="1"/>
    </xf>
    <xf numFmtId="0" fontId="24" fillId="8" borderId="0" xfId="0" applyFont="1" applyFill="1" applyBorder="1" applyAlignment="1" applyProtection="1">
      <alignment vertical="top"/>
    </xf>
    <xf numFmtId="0" fontId="24" fillId="0" borderId="0" xfId="0" applyFont="1" applyAlignment="1">
      <alignment vertical="top" wrapText="1"/>
    </xf>
    <xf numFmtId="0" fontId="15" fillId="4" borderId="0" xfId="0" applyFont="1" applyFill="1" applyBorder="1" applyAlignment="1">
      <alignment vertical="center" wrapText="1"/>
    </xf>
    <xf numFmtId="0" fontId="0" fillId="4" borderId="0" xfId="0" applyFont="1" applyFill="1" applyBorder="1" applyAlignment="1">
      <alignment horizontal="left" vertical="top" wrapText="1"/>
    </xf>
    <xf numFmtId="0" fontId="15" fillId="4" borderId="0" xfId="0" applyFont="1" applyFill="1" applyBorder="1" applyAlignment="1">
      <alignment horizontal="left" vertical="top" wrapText="1"/>
    </xf>
    <xf numFmtId="0" fontId="39" fillId="5" borderId="0" xfId="0" applyFont="1" applyFill="1" applyBorder="1" applyAlignment="1">
      <alignment vertical="center" wrapText="1"/>
    </xf>
    <xf numFmtId="0" fontId="39" fillId="4" borderId="0" xfId="0" applyFont="1" applyFill="1" applyBorder="1" applyAlignment="1">
      <alignment vertical="center" wrapText="1"/>
    </xf>
    <xf numFmtId="0" fontId="62" fillId="4" borderId="0" xfId="0" applyFont="1" applyFill="1" applyBorder="1" applyAlignment="1">
      <alignment vertical="center" wrapText="1"/>
    </xf>
    <xf numFmtId="0" fontId="63" fillId="3" borderId="0" xfId="0" applyFont="1" applyFill="1" applyBorder="1" applyAlignment="1">
      <alignment horizontal="center" vertical="center"/>
    </xf>
    <xf numFmtId="0" fontId="63" fillId="36" borderId="0" xfId="0" applyFont="1" applyFill="1" applyBorder="1" applyAlignment="1">
      <alignment horizontal="center" vertical="center"/>
    </xf>
    <xf numFmtId="0" fontId="62" fillId="5" borderId="39" xfId="0" applyFont="1" applyFill="1" applyBorder="1" applyAlignment="1">
      <alignment vertical="center" wrapText="1"/>
    </xf>
    <xf numFmtId="0" fontId="39" fillId="5" borderId="40" xfId="0" applyFont="1" applyFill="1" applyBorder="1" applyAlignment="1">
      <alignment vertical="center" wrapText="1"/>
    </xf>
    <xf numFmtId="0" fontId="64" fillId="3" borderId="41" xfId="0" applyFont="1" applyFill="1" applyBorder="1" applyAlignment="1">
      <alignment vertical="center" wrapText="1"/>
    </xf>
    <xf numFmtId="0" fontId="63" fillId="3" borderId="42" xfId="0" applyFont="1" applyFill="1" applyBorder="1" applyAlignment="1">
      <alignment vertical="center" wrapText="1"/>
    </xf>
    <xf numFmtId="0" fontId="63" fillId="3" borderId="42" xfId="0" applyFont="1" applyFill="1" applyBorder="1" applyAlignment="1">
      <alignment horizontal="center" vertical="center"/>
    </xf>
    <xf numFmtId="0" fontId="63" fillId="36" borderId="39" xfId="0" applyFont="1" applyFill="1" applyBorder="1" applyAlignment="1">
      <alignment horizontal="center" vertical="center"/>
    </xf>
    <xf numFmtId="0" fontId="39" fillId="5" borderId="43" xfId="0" applyFont="1" applyFill="1" applyBorder="1" applyAlignment="1">
      <alignment horizontal="center" vertical="center" wrapText="1"/>
    </xf>
    <xf numFmtId="0" fontId="39" fillId="5" borderId="42" xfId="0" applyFont="1" applyFill="1" applyBorder="1" applyAlignment="1">
      <alignment horizontal="center" vertical="center"/>
    </xf>
    <xf numFmtId="0" fontId="39" fillId="5" borderId="44" xfId="0" applyFont="1" applyFill="1" applyBorder="1" applyAlignment="1">
      <alignment horizontal="center" vertical="center"/>
    </xf>
    <xf numFmtId="0" fontId="39" fillId="5" borderId="45" xfId="0" applyFont="1" applyFill="1" applyBorder="1" applyAlignment="1">
      <alignment horizontal="center" vertical="center"/>
    </xf>
    <xf numFmtId="0" fontId="39" fillId="5" borderId="40" xfId="0" applyFont="1" applyFill="1" applyBorder="1" applyAlignment="1">
      <alignment horizontal="center" vertical="center"/>
    </xf>
    <xf numFmtId="0" fontId="39" fillId="4" borderId="43" xfId="0" applyFont="1" applyFill="1" applyBorder="1" applyAlignment="1">
      <alignment horizontal="center" vertical="center"/>
    </xf>
    <xf numFmtId="0" fontId="63" fillId="3" borderId="46" xfId="0" applyFont="1" applyFill="1" applyBorder="1" applyAlignment="1">
      <alignment horizontal="center" vertical="center"/>
    </xf>
    <xf numFmtId="0" fontId="39" fillId="4" borderId="47" xfId="0" applyFont="1" applyFill="1" applyBorder="1" applyAlignment="1">
      <alignment vertical="center" wrapText="1"/>
    </xf>
    <xf numFmtId="0" fontId="62" fillId="4" borderId="46" xfId="0" applyFont="1" applyFill="1" applyBorder="1" applyAlignment="1">
      <alignment vertical="center" wrapText="1"/>
    </xf>
    <xf numFmtId="0" fontId="39" fillId="4" borderId="48" xfId="0" applyFont="1" applyFill="1" applyBorder="1" applyAlignment="1">
      <alignment horizontal="center" vertical="center"/>
    </xf>
    <xf numFmtId="0" fontId="39" fillId="5" borderId="43" xfId="0" applyFont="1" applyFill="1" applyBorder="1" applyAlignment="1">
      <alignment horizontal="center" vertical="center"/>
    </xf>
    <xf numFmtId="0" fontId="39" fillId="5" borderId="47" xfId="0" applyFont="1" applyFill="1" applyBorder="1" applyAlignment="1">
      <alignment vertical="center" wrapText="1"/>
    </xf>
    <xf numFmtId="0" fontId="62" fillId="5" borderId="48" xfId="0" applyFont="1" applyFill="1" applyBorder="1" applyAlignment="1">
      <alignment vertical="center" wrapText="1"/>
    </xf>
    <xf numFmtId="49" fontId="61" fillId="7" borderId="42" xfId="0" applyNumberFormat="1" applyFont="1" applyFill="1" applyBorder="1" applyAlignment="1">
      <alignment horizontal="center" vertical="center"/>
    </xf>
    <xf numFmtId="0" fontId="43" fillId="7" borderId="0" xfId="0" applyFont="1" applyFill="1" applyAlignment="1" applyProtection="1">
      <alignment horizontal="center" vertical="center"/>
      <protection locked="0"/>
    </xf>
    <xf numFmtId="0" fontId="49" fillId="7" borderId="0" xfId="0" applyFont="1" applyFill="1" applyAlignment="1" applyProtection="1">
      <alignment horizontal="center" vertical="center"/>
      <protection locked="0"/>
    </xf>
    <xf numFmtId="0" fontId="9" fillId="7" borderId="0" xfId="0" applyFont="1" applyFill="1" applyBorder="1" applyAlignment="1" applyProtection="1">
      <alignment horizontal="left" vertical="center"/>
      <protection locked="0"/>
    </xf>
    <xf numFmtId="0" fontId="13" fillId="7" borderId="0" xfId="0" applyFont="1" applyFill="1" applyAlignment="1" applyProtection="1">
      <protection locked="0"/>
    </xf>
    <xf numFmtId="0" fontId="65" fillId="7" borderId="0" xfId="0" applyFont="1" applyFill="1" applyAlignment="1" applyProtection="1">
      <alignment horizontal="center" vertical="center"/>
      <protection locked="0"/>
    </xf>
    <xf numFmtId="0" fontId="21" fillId="6" borderId="0" xfId="0" applyFont="1" applyFill="1" applyBorder="1" applyAlignment="1">
      <alignment horizontal="center"/>
    </xf>
    <xf numFmtId="0" fontId="62" fillId="5" borderId="48" xfId="0" applyFont="1" applyFill="1" applyBorder="1" applyAlignment="1" applyProtection="1">
      <alignment vertical="center" wrapText="1"/>
      <protection locked="0"/>
    </xf>
    <xf numFmtId="0" fontId="21" fillId="6" borderId="0" xfId="0" applyFont="1" applyFill="1" applyBorder="1" applyAlignment="1" applyProtection="1">
      <protection locked="0"/>
    </xf>
    <xf numFmtId="0" fontId="73" fillId="0" borderId="0" xfId="0" applyFont="1" applyAlignment="1"/>
    <xf numFmtId="0" fontId="74" fillId="8" borderId="0" xfId="0" applyFont="1" applyFill="1" applyBorder="1" applyAlignment="1" applyProtection="1">
      <alignment horizontal="center" vertical="center"/>
      <protection locked="0"/>
    </xf>
    <xf numFmtId="0" fontId="63" fillId="3" borderId="2" xfId="0" applyFont="1" applyFill="1" applyBorder="1" applyAlignment="1">
      <alignment horizontal="center" vertical="center" textRotation="90" wrapText="1"/>
    </xf>
    <xf numFmtId="0" fontId="61" fillId="7" borderId="0" xfId="0" applyFont="1" applyFill="1" applyBorder="1" applyAlignment="1">
      <alignment horizontal="left" vertical="center"/>
    </xf>
    <xf numFmtId="0" fontId="21" fillId="6" borderId="0" xfId="0" applyFont="1" applyFill="1" applyBorder="1" applyAlignment="1">
      <alignment horizontal="center"/>
    </xf>
    <xf numFmtId="0" fontId="21" fillId="6" borderId="49" xfId="0" applyFont="1" applyFill="1" applyBorder="1" applyAlignment="1">
      <alignment horizontal="center"/>
    </xf>
    <xf numFmtId="0" fontId="61" fillId="7" borderId="0" xfId="0" applyFont="1" applyFill="1" applyBorder="1" applyAlignment="1">
      <alignment horizontal="center" vertical="center"/>
    </xf>
    <xf numFmtId="0" fontId="61" fillId="7" borderId="39" xfId="0" applyFont="1" applyFill="1" applyBorder="1" applyAlignment="1">
      <alignment horizontal="center" vertical="center" wrapText="1"/>
    </xf>
    <xf numFmtId="0" fontId="61" fillId="7" borderId="0" xfId="0" applyFont="1" applyFill="1" applyBorder="1" applyAlignment="1">
      <alignment horizontal="center" vertical="center" wrapText="1"/>
    </xf>
    <xf numFmtId="0" fontId="68" fillId="6" borderId="0" xfId="0" applyFont="1" applyFill="1" applyBorder="1" applyAlignment="1">
      <alignment horizontal="left" vertical="center" wrapText="1"/>
    </xf>
    <xf numFmtId="0" fontId="0" fillId="0" borderId="0" xfId="0" applyFont="1" applyBorder="1" applyAlignment="1">
      <alignment wrapText="1"/>
    </xf>
    <xf numFmtId="0" fontId="49" fillId="3" borderId="0" xfId="0" applyFont="1" applyFill="1" applyAlignment="1" applyProtection="1">
      <alignment horizontal="center" vertical="center"/>
      <protection locked="0"/>
    </xf>
    <xf numFmtId="0" fontId="72" fillId="0" borderId="0" xfId="0" applyFont="1" applyAlignment="1">
      <alignment horizontal="left" vertical="top" wrapText="1"/>
    </xf>
    <xf numFmtId="0" fontId="72" fillId="0" borderId="0" xfId="0" applyFont="1" applyAlignment="1">
      <alignment vertical="top" wrapText="1"/>
    </xf>
    <xf numFmtId="0" fontId="13" fillId="7" borderId="0" xfId="0" applyFont="1" applyFill="1" applyAlignment="1" applyProtection="1">
      <alignment horizontal="center"/>
      <protection locked="0"/>
    </xf>
    <xf numFmtId="0" fontId="44" fillId="11" borderId="0" xfId="0" applyFont="1" applyFill="1" applyBorder="1" applyAlignment="1" applyProtection="1">
      <alignment horizontal="center" vertical="center" wrapText="1"/>
      <protection locked="0"/>
    </xf>
    <xf numFmtId="0" fontId="5" fillId="24" borderId="0" xfId="0" applyFont="1" applyFill="1" applyBorder="1" applyAlignment="1" applyProtection="1">
      <alignment horizontal="center" vertical="center" wrapText="1"/>
      <protection locked="0"/>
    </xf>
    <xf numFmtId="0" fontId="17" fillId="24" borderId="0" xfId="0" applyFont="1" applyFill="1" applyBorder="1" applyAlignment="1" applyProtection="1">
      <alignment horizontal="center" vertical="center" wrapText="1"/>
      <protection locked="0"/>
    </xf>
    <xf numFmtId="0" fontId="45" fillId="8" borderId="0" xfId="0" applyFont="1" applyFill="1" applyBorder="1" applyAlignment="1" applyProtection="1">
      <alignment horizontal="center" vertical="center"/>
    </xf>
    <xf numFmtId="0" fontId="8" fillId="8" borderId="0" xfId="0" applyFont="1" applyFill="1" applyBorder="1" applyAlignment="1" applyProtection="1">
      <alignment horizontal="left" vertical="center"/>
      <protection locked="0"/>
    </xf>
    <xf numFmtId="0" fontId="72" fillId="8" borderId="0" xfId="0" applyFont="1" applyFill="1" applyAlignment="1">
      <alignment horizontal="left" vertical="top" wrapText="1"/>
    </xf>
    <xf numFmtId="0" fontId="8" fillId="8" borderId="0" xfId="0" applyFont="1" applyFill="1" applyBorder="1" applyAlignment="1" applyProtection="1">
      <alignment horizontal="left" vertical="top"/>
      <protection locked="0"/>
    </xf>
    <xf numFmtId="0" fontId="42" fillId="8" borderId="0" xfId="0" applyFont="1" applyFill="1" applyBorder="1" applyAlignment="1" applyProtection="1">
      <alignment horizontal="left" vertical="center"/>
    </xf>
    <xf numFmtId="0" fontId="15" fillId="0" borderId="0" xfId="0" applyFont="1" applyBorder="1" applyAlignment="1">
      <alignment wrapText="1"/>
    </xf>
    <xf numFmtId="0" fontId="0" fillId="26" borderId="65" xfId="0" applyFont="1" applyFill="1" applyBorder="1" applyAlignment="1">
      <alignment horizontal="left" vertical="top" wrapText="1"/>
    </xf>
    <xf numFmtId="0" fontId="0" fillId="27" borderId="29" xfId="0" applyFont="1" applyFill="1" applyBorder="1" applyAlignment="1">
      <alignment horizontal="left" vertical="top" wrapText="1"/>
    </xf>
    <xf numFmtId="0" fontId="0" fillId="27" borderId="52" xfId="0" applyFont="1" applyFill="1" applyBorder="1" applyAlignment="1">
      <alignment horizontal="left" vertical="top" wrapText="1"/>
    </xf>
    <xf numFmtId="0" fontId="0" fillId="26" borderId="30" xfId="0" applyFont="1" applyFill="1" applyBorder="1" applyAlignment="1">
      <alignment horizontal="left" vertical="top" wrapText="1"/>
    </xf>
    <xf numFmtId="0" fontId="0" fillId="26" borderId="27" xfId="0" applyFont="1" applyFill="1" applyBorder="1" applyAlignment="1">
      <alignment horizontal="left" vertical="top" wrapText="1"/>
    </xf>
    <xf numFmtId="0" fontId="0" fillId="9" borderId="29" xfId="0" applyFont="1" applyFill="1" applyBorder="1" applyAlignment="1">
      <alignment horizontal="left" vertical="top" wrapText="1"/>
    </xf>
    <xf numFmtId="0" fontId="0" fillId="9" borderId="30" xfId="0" applyFont="1" applyFill="1" applyBorder="1" applyAlignment="1">
      <alignment horizontal="left" vertical="top" wrapText="1"/>
    </xf>
    <xf numFmtId="0" fontId="15" fillId="26" borderId="31" xfId="0" applyFont="1" applyFill="1" applyBorder="1" applyAlignment="1">
      <alignment horizontal="left" vertical="top" wrapText="1"/>
    </xf>
    <xf numFmtId="0" fontId="0" fillId="9" borderId="52" xfId="0" applyFont="1" applyFill="1" applyBorder="1" applyAlignment="1">
      <alignment horizontal="left" vertical="top" wrapText="1"/>
    </xf>
    <xf numFmtId="0" fontId="0" fillId="9" borderId="0" xfId="0" applyFont="1" applyFill="1" applyBorder="1" applyAlignment="1">
      <alignment horizontal="left" vertical="top" wrapText="1"/>
    </xf>
    <xf numFmtId="0" fontId="69" fillId="0" borderId="0" xfId="0" applyFont="1" applyAlignment="1">
      <alignment vertical="top" wrapText="1"/>
    </xf>
    <xf numFmtId="0" fontId="49" fillId="28" borderId="0" xfId="0" applyFont="1" applyFill="1" applyAlignment="1">
      <alignment vertical="top" wrapText="1"/>
    </xf>
    <xf numFmtId="0" fontId="0" fillId="31" borderId="30" xfId="0" applyFont="1" applyFill="1" applyBorder="1" applyAlignment="1">
      <alignment horizontal="left" vertical="top" wrapText="1"/>
    </xf>
    <xf numFmtId="0" fontId="0" fillId="26" borderId="63" xfId="0" applyFont="1" applyFill="1" applyBorder="1" applyAlignment="1">
      <alignment horizontal="left" vertical="top" wrapText="1"/>
    </xf>
    <xf numFmtId="0" fontId="0" fillId="26" borderId="31" xfId="0" applyFont="1" applyFill="1" applyBorder="1" applyAlignment="1">
      <alignment horizontal="left" vertical="top" wrapText="1"/>
    </xf>
    <xf numFmtId="0" fontId="52" fillId="26" borderId="27" xfId="0" applyFont="1" applyFill="1" applyBorder="1" applyAlignment="1">
      <alignment horizontal="left" vertical="top" wrapText="1"/>
    </xf>
    <xf numFmtId="0" fontId="52" fillId="26" borderId="64" xfId="0" applyFont="1" applyFill="1" applyBorder="1" applyAlignment="1">
      <alignment horizontal="left" vertical="top" wrapText="1"/>
    </xf>
    <xf numFmtId="0" fontId="52" fillId="26" borderId="28" xfId="0" applyFont="1" applyFill="1" applyBorder="1" applyAlignment="1">
      <alignment horizontal="left" vertical="top" wrapText="1"/>
    </xf>
    <xf numFmtId="0" fontId="15" fillId="26" borderId="63" xfId="0" applyFont="1" applyFill="1" applyBorder="1" applyAlignment="1">
      <alignment horizontal="left" vertical="top" wrapText="1"/>
    </xf>
    <xf numFmtId="0" fontId="15" fillId="26" borderId="27" xfId="0" applyFont="1" applyFill="1" applyBorder="1" applyAlignment="1">
      <alignment horizontal="left" vertical="top" wrapText="1"/>
    </xf>
    <xf numFmtId="0" fontId="61" fillId="18" borderId="53" xfId="0" applyFont="1" applyFill="1" applyBorder="1" applyAlignment="1" applyProtection="1">
      <alignment horizontal="center" vertical="center"/>
    </xf>
    <xf numFmtId="0" fontId="61" fillId="18" borderId="34" xfId="0" applyFont="1" applyFill="1" applyBorder="1" applyAlignment="1" applyProtection="1">
      <alignment horizontal="center" vertical="center"/>
    </xf>
    <xf numFmtId="0" fontId="52" fillId="26" borderId="26" xfId="0" applyFont="1" applyFill="1" applyBorder="1" applyAlignment="1">
      <alignment horizontal="left" vertical="top" wrapText="1"/>
    </xf>
    <xf numFmtId="0" fontId="0" fillId="26" borderId="52" xfId="0" applyFont="1" applyFill="1" applyBorder="1" applyAlignment="1">
      <alignment horizontal="left" vertical="top" wrapText="1"/>
    </xf>
    <xf numFmtId="0" fontId="0" fillId="26" borderId="28" xfId="0" applyFont="1" applyFill="1" applyBorder="1" applyAlignment="1">
      <alignment horizontal="left" vertical="top" wrapText="1"/>
    </xf>
    <xf numFmtId="0" fontId="0" fillId="6" borderId="50" xfId="0" applyFont="1" applyFill="1" applyBorder="1" applyAlignment="1" applyProtection="1">
      <alignment vertical="top" wrapText="1"/>
    </xf>
    <xf numFmtId="0" fontId="0" fillId="6" borderId="51" xfId="0" applyFont="1" applyFill="1" applyBorder="1" applyAlignment="1" applyProtection="1">
      <alignment vertical="top" wrapText="1"/>
    </xf>
    <xf numFmtId="0" fontId="19" fillId="6" borderId="50" xfId="0" applyFont="1" applyFill="1" applyBorder="1" applyAlignment="1" applyProtection="1">
      <alignment vertical="top" wrapText="1"/>
    </xf>
    <xf numFmtId="0" fontId="19" fillId="6" borderId="51" xfId="0" applyFont="1" applyFill="1" applyBorder="1" applyAlignment="1" applyProtection="1">
      <alignment vertical="top" wrapText="1"/>
    </xf>
    <xf numFmtId="0" fontId="43" fillId="32" borderId="57" xfId="0" applyFont="1" applyFill="1" applyBorder="1" applyAlignment="1">
      <alignment horizontal="left" vertical="top" wrapText="1"/>
    </xf>
    <xf numFmtId="0" fontId="43" fillId="32" borderId="59" xfId="0" applyFont="1" applyFill="1" applyBorder="1" applyAlignment="1">
      <alignment horizontal="left" vertical="top" wrapText="1"/>
    </xf>
    <xf numFmtId="0" fontId="43" fillId="29" borderId="60" xfId="0" applyFont="1" applyFill="1" applyBorder="1" applyAlignment="1">
      <alignment horizontal="left" vertical="top" wrapText="1"/>
    </xf>
    <xf numFmtId="0" fontId="43" fillId="29" borderId="57" xfId="0" applyFont="1" applyFill="1" applyBorder="1" applyAlignment="1">
      <alignment horizontal="left" vertical="top" wrapText="1"/>
    </xf>
    <xf numFmtId="1" fontId="17" fillId="11" borderId="61" xfId="0" applyNumberFormat="1" applyFont="1" applyFill="1" applyBorder="1" applyAlignment="1" applyProtection="1">
      <alignment horizontal="center" vertical="center" wrapText="1"/>
    </xf>
    <xf numFmtId="1" fontId="17" fillId="11" borderId="36" xfId="0" applyNumberFormat="1" applyFont="1" applyFill="1" applyBorder="1" applyAlignment="1" applyProtection="1">
      <alignment horizontal="center" vertical="center" wrapText="1"/>
    </xf>
    <xf numFmtId="1" fontId="17" fillId="11" borderId="62" xfId="0" applyNumberFormat="1" applyFont="1" applyFill="1" applyBorder="1" applyAlignment="1" applyProtection="1">
      <alignment horizontal="center" vertical="center" wrapText="1"/>
    </xf>
    <xf numFmtId="0" fontId="0" fillId="5" borderId="30" xfId="0" applyFont="1" applyFill="1" applyBorder="1" applyAlignment="1">
      <alignment horizontal="left" vertical="top" wrapText="1"/>
    </xf>
    <xf numFmtId="0" fontId="0" fillId="27" borderId="30" xfId="0" applyFont="1" applyFill="1" applyBorder="1" applyAlignment="1">
      <alignment horizontal="left" vertical="top" wrapText="1"/>
    </xf>
    <xf numFmtId="0" fontId="0" fillId="27" borderId="0" xfId="0" applyFont="1" applyFill="1" applyBorder="1" applyAlignment="1">
      <alignment horizontal="left" vertical="top" wrapText="1"/>
    </xf>
    <xf numFmtId="0" fontId="0" fillId="22" borderId="52" xfId="0" applyFont="1" applyFill="1" applyBorder="1" applyAlignment="1">
      <alignment horizontal="left" vertical="top" wrapText="1"/>
    </xf>
    <xf numFmtId="0" fontId="0" fillId="22" borderId="29" xfId="0" applyFont="1" applyFill="1" applyBorder="1" applyAlignment="1">
      <alignment horizontal="left" vertical="top" wrapText="1"/>
    </xf>
    <xf numFmtId="0" fontId="27" fillId="18" borderId="53" xfId="0" applyFont="1" applyFill="1" applyBorder="1" applyAlignment="1" applyProtection="1">
      <alignment horizontal="center" vertical="center"/>
    </xf>
    <xf numFmtId="0" fontId="27" fillId="18" borderId="34" xfId="0" applyFont="1" applyFill="1" applyBorder="1" applyAlignment="1" applyProtection="1">
      <alignment horizontal="center" vertical="center"/>
    </xf>
    <xf numFmtId="0" fontId="27" fillId="18" borderId="8" xfId="0" applyFont="1" applyFill="1" applyBorder="1" applyAlignment="1" applyProtection="1">
      <alignment horizontal="center" vertical="center"/>
    </xf>
    <xf numFmtId="0" fontId="61" fillId="18" borderId="54" xfId="0" applyFont="1" applyFill="1" applyBorder="1" applyAlignment="1" applyProtection="1">
      <alignment horizontal="center" vertical="center"/>
    </xf>
    <xf numFmtId="0" fontId="61" fillId="18" borderId="55" xfId="0" applyFont="1" applyFill="1" applyBorder="1" applyAlignment="1" applyProtection="1">
      <alignment horizontal="center" vertical="center"/>
    </xf>
    <xf numFmtId="0" fontId="27" fillId="18" borderId="0" xfId="0" applyFont="1" applyFill="1" applyBorder="1" applyAlignment="1" applyProtection="1">
      <alignment horizontal="center" vertical="center"/>
    </xf>
    <xf numFmtId="0" fontId="43" fillId="30" borderId="56" xfId="0" applyFont="1" applyFill="1" applyBorder="1" applyAlignment="1">
      <alignment horizontal="left" vertical="top" wrapText="1"/>
    </xf>
    <xf numFmtId="0" fontId="43" fillId="30" borderId="57" xfId="0" applyFont="1" applyFill="1" applyBorder="1" applyAlignment="1">
      <alignment horizontal="left" vertical="top" wrapText="1"/>
    </xf>
    <xf numFmtId="0" fontId="43" fillId="30" borderId="58" xfId="0" applyFont="1" applyFill="1" applyBorder="1" applyAlignment="1">
      <alignment horizontal="left" vertical="top" wrapText="1"/>
    </xf>
    <xf numFmtId="0" fontId="43" fillId="22" borderId="57" xfId="0" applyFont="1" applyFill="1" applyBorder="1" applyAlignment="1">
      <alignment horizontal="left" vertical="top" wrapText="1"/>
    </xf>
    <xf numFmtId="0" fontId="43" fillId="22" borderId="58" xfId="0" applyFont="1" applyFill="1" applyBorder="1" applyAlignment="1">
      <alignment horizontal="left" vertical="top" wrapText="1"/>
    </xf>
    <xf numFmtId="0" fontId="61" fillId="18" borderId="53" xfId="0" applyFont="1" applyFill="1" applyBorder="1" applyAlignment="1" applyProtection="1">
      <alignment horizontal="center" vertical="center" wrapText="1"/>
    </xf>
    <xf numFmtId="0" fontId="61" fillId="18" borderId="34" xfId="0" applyFont="1" applyFill="1" applyBorder="1" applyAlignment="1" applyProtection="1">
      <alignment horizontal="center" vertical="center" wrapText="1"/>
    </xf>
    <xf numFmtId="165" fontId="18" fillId="17" borderId="34" xfId="0" applyNumberFormat="1" applyFont="1" applyFill="1" applyBorder="1" applyAlignment="1" applyProtection="1">
      <alignment horizontal="center" vertical="center" wrapText="1"/>
    </xf>
    <xf numFmtId="165" fontId="18" fillId="17" borderId="8" xfId="0" applyNumberFormat="1" applyFont="1" applyFill="1" applyBorder="1" applyAlignment="1" applyProtection="1">
      <alignment horizontal="center" vertical="center" wrapText="1"/>
    </xf>
    <xf numFmtId="0" fontId="27" fillId="19" borderId="0" xfId="0" applyFont="1" applyFill="1" applyBorder="1" applyAlignment="1">
      <alignment horizontal="center"/>
    </xf>
    <xf numFmtId="0" fontId="0" fillId="4" borderId="0" xfId="0" applyFont="1" applyFill="1" applyBorder="1" applyAlignment="1">
      <alignment horizontal="left" vertical="top" wrapText="1"/>
    </xf>
    <xf numFmtId="0" fontId="13" fillId="3" borderId="0" xfId="0" applyFont="1" applyFill="1" applyBorder="1" applyAlignment="1">
      <alignment vertical="center" wrapText="1"/>
    </xf>
    <xf numFmtId="0" fontId="15" fillId="5" borderId="0" xfId="0" applyFont="1" applyFill="1" applyBorder="1" applyAlignment="1">
      <alignment horizontal="left" vertical="top" wrapText="1"/>
    </xf>
    <xf numFmtId="0" fontId="0" fillId="5" borderId="0" xfId="0" applyFont="1" applyFill="1" applyBorder="1" applyAlignment="1">
      <alignment horizontal="left" vertical="top" wrapText="1"/>
    </xf>
    <xf numFmtId="0" fontId="13" fillId="3" borderId="0" xfId="0" applyFont="1" applyFill="1" applyBorder="1" applyAlignment="1">
      <alignment horizontal="left" vertical="top" wrapText="1"/>
    </xf>
    <xf numFmtId="0" fontId="28" fillId="19" borderId="0" xfId="0" applyFont="1" applyFill="1" applyBorder="1" applyAlignment="1">
      <alignment horizontal="left" vertical="center"/>
    </xf>
    <xf numFmtId="0" fontId="0" fillId="33" borderId="0" xfId="0" applyFont="1" applyFill="1" applyBorder="1" applyAlignment="1">
      <alignment horizontal="left" vertical="top" wrapText="1"/>
    </xf>
    <xf numFmtId="0" fontId="0" fillId="33" borderId="33" xfId="0" applyFont="1" applyFill="1" applyBorder="1" applyAlignment="1">
      <alignment horizontal="left" vertical="top" wrapText="1"/>
    </xf>
    <xf numFmtId="0" fontId="0" fillId="33" borderId="32"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0" xfId="0" applyFont="1" applyFill="1" applyBorder="1" applyAlignment="1">
      <alignment vertical="center" wrapText="1"/>
    </xf>
    <xf numFmtId="0" fontId="0" fillId="33" borderId="33" xfId="0" applyFont="1" applyFill="1" applyBorder="1" applyAlignment="1">
      <alignment vertical="center" wrapText="1"/>
    </xf>
    <xf numFmtId="0" fontId="55" fillId="27" borderId="66" xfId="0" applyFont="1" applyFill="1" applyBorder="1" applyAlignment="1">
      <alignment vertical="center" wrapText="1"/>
    </xf>
    <xf numFmtId="0" fontId="0" fillId="27" borderId="66" xfId="0" applyFont="1" applyFill="1" applyBorder="1" applyAlignment="1">
      <alignment horizontal="center"/>
    </xf>
    <xf numFmtId="0" fontId="61" fillId="19" borderId="0" xfId="0" applyFont="1" applyFill="1" applyAlignment="1">
      <alignment horizontal="center" vertical="center" wrapText="1"/>
    </xf>
    <xf numFmtId="0" fontId="13" fillId="34" borderId="32" xfId="0" applyFont="1" applyFill="1" applyBorder="1" applyAlignment="1">
      <alignment horizontal="center" vertical="center" wrapText="1"/>
    </xf>
    <xf numFmtId="0" fontId="61" fillId="19" borderId="0" xfId="0" applyFont="1" applyFill="1" applyAlignment="1">
      <alignment horizontal="center" vertical="top"/>
    </xf>
    <xf numFmtId="0" fontId="70" fillId="19" borderId="0" xfId="0" applyFont="1" applyFill="1" applyAlignment="1">
      <alignment horizontal="center" vertical="top"/>
    </xf>
    <xf numFmtId="0" fontId="4" fillId="19" borderId="0" xfId="0" applyFont="1" applyFill="1" applyAlignment="1">
      <alignment horizontal="center"/>
    </xf>
    <xf numFmtId="0" fontId="70" fillId="19" borderId="0" xfId="0" applyFont="1" applyFill="1" applyAlignment="1">
      <alignment horizontal="center"/>
    </xf>
    <xf numFmtId="0" fontId="55" fillId="27" borderId="33" xfId="0" applyFont="1" applyFill="1" applyBorder="1" applyAlignment="1">
      <alignment vertical="center" wrapText="1"/>
    </xf>
    <xf numFmtId="0" fontId="0" fillId="33" borderId="32"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27" borderId="32" xfId="0" applyFont="1" applyFill="1" applyBorder="1" applyAlignment="1">
      <alignment horizontal="center"/>
    </xf>
    <xf numFmtId="0" fontId="7" fillId="7" borderId="0" xfId="0" applyFont="1" applyFill="1" applyBorder="1" applyAlignment="1">
      <alignment horizontal="left" vertical="center" wrapText="1"/>
    </xf>
    <xf numFmtId="0" fontId="98" fillId="8" borderId="0" xfId="0" applyFont="1" applyFill="1" applyBorder="1" applyAlignment="1" applyProtection="1">
      <alignment horizontal="center" vertical="center"/>
      <protection locked="0"/>
    </xf>
  </cellXfs>
  <cellStyles count="3">
    <cellStyle name="Good" xfId="2" builtinId="26"/>
    <cellStyle name="Normal" xfId="0" builtinId="0"/>
    <cellStyle name="Percent" xfId="1" builtinId="5"/>
  </cellStyles>
  <dxfs count="744">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ont>
        <color indexed="27"/>
      </font>
    </dxf>
    <dxf>
      <font>
        <color indexed="27"/>
      </font>
    </dxf>
    <dxf>
      <font>
        <color indexed="27"/>
      </font>
    </dxf>
    <dxf>
      <font>
        <color indexed="27"/>
      </font>
    </dxf>
    <dxf>
      <font>
        <color indexed="27"/>
      </font>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ont>
        <color indexed="27"/>
      </font>
    </dxf>
    <dxf>
      <font>
        <color indexed="27"/>
      </font>
    </dxf>
    <dxf>
      <font>
        <color indexed="27"/>
      </font>
    </dxf>
    <dxf>
      <font>
        <color indexed="27"/>
      </font>
    </dxf>
    <dxf>
      <font>
        <color indexed="27"/>
      </font>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9FF33"/>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99FF99"/>
        </patternFill>
      </fill>
    </dxf>
    <dxf>
      <fill>
        <patternFill>
          <bgColor rgb="FF66FF33"/>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28" Type="http://schemas.openxmlformats.org/officeDocument/2006/relationships/customXml" Target="../customXml/item7.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 Id="rId27" Type="http://schemas.openxmlformats.org/officeDocument/2006/relationships/customXml" Target="../customXml/item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95250" cmpd="sng"/>
          </c:spPr>
          <c:marker>
            <c:symbol val="none"/>
          </c:marker>
          <c:cat>
            <c:strRef>
              <c:f>Samantekt!$E$34:$E$40</c:f>
              <c:strCache>
                <c:ptCount val="7"/>
                <c:pt idx="0">
                  <c:v>Undirbúningur og stjórnun fyrir atburð</c:v>
                </c:pt>
                <c:pt idx="1">
                  <c:v>Aðföng: þjálfað vinnuafl</c:v>
                </c:pt>
                <c:pt idx="2">
                  <c:v>Stuðningsgeta: eftirlit</c:v>
                </c:pt>
                <c:pt idx="3">
                  <c:v>Stuðningsgeta: áhættumat</c:v>
                </c:pt>
                <c:pt idx="4">
                  <c:v>Stjórnun viðbragðs við atburði</c:v>
                </c:pt>
                <c:pt idx="5">
                  <c:v>Endurskoðun eftir atburð</c:v>
                </c:pt>
                <c:pt idx="6">
                  <c:v>Innleiðing lærðra lexía</c:v>
                </c:pt>
              </c:strCache>
            </c:strRef>
          </c:cat>
          <c:val>
            <c:numRef>
              <c:f>Samantekt!$G$34:$G$40</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7FA7-4567-BCE3-33EA5762BBAB}"/>
            </c:ext>
          </c:extLst>
        </c:ser>
        <c:dLbls>
          <c:showLegendKey val="0"/>
          <c:showVal val="0"/>
          <c:showCatName val="0"/>
          <c:showSerName val="0"/>
          <c:showPercent val="0"/>
          <c:showBubbleSize val="0"/>
        </c:dLbls>
        <c:axId val="59610411"/>
        <c:axId val="14528369"/>
      </c:radarChart>
      <c:catAx>
        <c:axId val="59610411"/>
        <c:scaling>
          <c:orientation val="minMax"/>
        </c:scaling>
        <c:delete val="0"/>
        <c:axPos val="b"/>
        <c:majorGridlines/>
        <c:numFmt formatCode="General" sourceLinked="1"/>
        <c:majorTickMark val="out"/>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14528369"/>
        <c:crosses val="autoZero"/>
        <c:auto val="0"/>
        <c:lblAlgn val="ctr"/>
        <c:lblOffset val="100"/>
        <c:noMultiLvlLbl val="0"/>
      </c:catAx>
      <c:valAx>
        <c:axId val="14528369"/>
        <c:scaling>
          <c:orientation val="minMax"/>
        </c:scaling>
        <c:delete val="0"/>
        <c:axPos val="l"/>
        <c:majorGridlines/>
        <c:numFmt formatCode="0.0" sourceLinked="1"/>
        <c:majorTickMark val="cross"/>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59610411"/>
        <c:crosses val="autoZero"/>
        <c:crossBetween val="between"/>
      </c:valAx>
    </c:plotArea>
    <c:plotVisOnly val="1"/>
    <c:dispBlanksAs val="gap"/>
    <c:showDLblsOverMax val="0"/>
  </c:chart>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95250" cmpd="sng"/>
          </c:spPr>
          <c:marker>
            <c:symbol val="none"/>
          </c:marker>
          <c:cat>
            <c:strRef>
              <c:f>Samantekt!$E$46:$E$52</c:f>
              <c:strCache>
                <c:ptCount val="7"/>
                <c:pt idx="0">
                  <c:v>Undirbúningur og stjórnun fyrir atburð</c:v>
                </c:pt>
                <c:pt idx="1">
                  <c:v>Aðföng: þjálfað vinnuafl</c:v>
                </c:pt>
                <c:pt idx="2">
                  <c:v>Stuðningsgeta: eftirlit</c:v>
                </c:pt>
                <c:pt idx="3">
                  <c:v>Stuðningsgeta: áhættumat</c:v>
                </c:pt>
                <c:pt idx="4">
                  <c:v>Stjórnun viðbragðs við atburði</c:v>
                </c:pt>
                <c:pt idx="5">
                  <c:v>Endurskoðun eftir atburð</c:v>
                </c:pt>
                <c:pt idx="6">
                  <c:v>Innleiðing lærðra lexía</c:v>
                </c:pt>
              </c:strCache>
            </c:strRef>
          </c:cat>
          <c:val>
            <c:numRef>
              <c:f>Samantekt!$G$46:$G$52</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8732-485B-AE62-EE2E52796891}"/>
            </c:ext>
          </c:extLst>
        </c:ser>
        <c:dLbls>
          <c:showLegendKey val="0"/>
          <c:showVal val="0"/>
          <c:showCatName val="0"/>
          <c:showSerName val="0"/>
          <c:showPercent val="0"/>
          <c:showBubbleSize val="0"/>
        </c:dLbls>
        <c:axId val="1254748"/>
        <c:axId val="55329978"/>
      </c:radarChart>
      <c:catAx>
        <c:axId val="1254748"/>
        <c:scaling>
          <c:orientation val="minMax"/>
        </c:scaling>
        <c:delete val="0"/>
        <c:axPos val="b"/>
        <c:majorGridlines/>
        <c:numFmt formatCode="General" sourceLinked="1"/>
        <c:majorTickMark val="out"/>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55329978"/>
        <c:crosses val="autoZero"/>
        <c:auto val="0"/>
        <c:lblAlgn val="ctr"/>
        <c:lblOffset val="100"/>
        <c:noMultiLvlLbl val="0"/>
      </c:catAx>
      <c:valAx>
        <c:axId val="55329978"/>
        <c:scaling>
          <c:orientation val="minMax"/>
        </c:scaling>
        <c:delete val="0"/>
        <c:axPos val="l"/>
        <c:majorGridlines/>
        <c:numFmt formatCode="0.0" sourceLinked="1"/>
        <c:majorTickMark val="cross"/>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1254748"/>
        <c:crosses val="autoZero"/>
        <c:crossBetween val="between"/>
      </c:valAx>
    </c:plotArea>
    <c:plotVisOnly val="1"/>
    <c:dispBlanksAs val="gap"/>
    <c:showDLblsOverMax val="0"/>
  </c:chart>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sz="1600" b="1" u="none"/>
              <a:t>HEPSA STRATEGIC FRAMEWORK: </a:t>
            </a:r>
            <a:endParaRPr lang="en-US"/>
          </a:p>
          <a:p>
            <a:pPr>
              <a:defRPr/>
            </a:pPr>
            <a:r>
              <a:rPr sz="1600" b="1" u="none"/>
              <a:t>each phase has a specific preparedness GOAL</a:t>
            </a:r>
            <a:endParaRPr lang="en-US"/>
          </a:p>
        </c:rich>
      </c:tx>
      <c:layout>
        <c:manualLayout>
          <c:xMode val="edge"/>
          <c:yMode val="edge"/>
          <c:x val="0.32874999999999999"/>
          <c:y val="4.1750000000000002E-2"/>
        </c:manualLayout>
      </c:layout>
      <c:overlay val="0"/>
      <c:spPr>
        <a:solidFill>
          <a:srgbClr val="376092"/>
        </a:solidFill>
        <a:ln w="25400">
          <a:noFill/>
        </a:ln>
      </c:spPr>
    </c:title>
    <c:autoTitleDeleted val="0"/>
    <c:plotArea>
      <c:layout>
        <c:manualLayout>
          <c:layoutTarget val="inner"/>
          <c:xMode val="edge"/>
          <c:yMode val="edge"/>
          <c:x val="0.29225000000000001"/>
          <c:y val="0.18625"/>
          <c:w val="0.41575000000000001"/>
          <c:h val="0.74124999999999996"/>
        </c:manualLayout>
      </c:layout>
      <c:doughnutChart>
        <c:varyColors val="1"/>
        <c:ser>
          <c:idx val="0"/>
          <c:order val="0"/>
          <c:spPr>
            <a:solidFill>
              <a:srgbClr val="4F81BD"/>
            </a:solidFill>
            <a:ln w="25400">
              <a:noFill/>
            </a:ln>
          </c:spPr>
          <c:dPt>
            <c:idx val="0"/>
            <c:bubble3D val="0"/>
            <c:spPr>
              <a:solidFill>
                <a:srgbClr val="0070C0"/>
              </a:solidFill>
              <a:ln w="12700" cap="flat" cmpd="sng">
                <a:solidFill>
                  <a:srgbClr val="FFFFFF"/>
                </a:solidFill>
                <a:prstDash val="solid"/>
              </a:ln>
            </c:spPr>
            <c:extLst>
              <c:ext xmlns:c16="http://schemas.microsoft.com/office/drawing/2014/chart" uri="{C3380CC4-5D6E-409C-BE32-E72D297353CC}">
                <c16:uniqueId val="{00000001-0616-4D30-ACC8-E31D963E02DF}"/>
              </c:ext>
            </c:extLst>
          </c:dPt>
          <c:dPt>
            <c:idx val="1"/>
            <c:bubble3D val="0"/>
            <c:spPr>
              <a:solidFill>
                <a:srgbClr val="C00000"/>
              </a:solidFill>
              <a:ln w="12700" cap="flat" cmpd="sng">
                <a:solidFill>
                  <a:srgbClr val="FFFFFF"/>
                </a:solidFill>
                <a:prstDash val="solid"/>
              </a:ln>
            </c:spPr>
            <c:extLst>
              <c:ext xmlns:c16="http://schemas.microsoft.com/office/drawing/2014/chart" uri="{C3380CC4-5D6E-409C-BE32-E72D297353CC}">
                <c16:uniqueId val="{00000003-0616-4D30-ACC8-E31D963E02DF}"/>
              </c:ext>
            </c:extLst>
          </c:dPt>
          <c:dPt>
            <c:idx val="2"/>
            <c:bubble3D val="0"/>
            <c:spPr>
              <a:solidFill>
                <a:srgbClr val="77933C"/>
              </a:solidFill>
              <a:ln w="12700" cap="flat" cmpd="sng">
                <a:solidFill>
                  <a:srgbClr val="FFFFFF"/>
                </a:solidFill>
                <a:prstDash val="solid"/>
              </a:ln>
            </c:spPr>
            <c:extLst>
              <c:ext xmlns:c16="http://schemas.microsoft.com/office/drawing/2014/chart" uri="{C3380CC4-5D6E-409C-BE32-E72D297353CC}">
                <c16:uniqueId val="{00000005-0616-4D30-ACC8-E31D963E02DF}"/>
              </c:ext>
            </c:extLst>
          </c:dPt>
          <c:dLbls>
            <c:dLbl>
              <c:idx val="1"/>
              <c:layout>
                <c:manualLayout>
                  <c:x val="1.325E-2"/>
                  <c:y val="-1.95E-2"/>
                </c:manualLayout>
              </c:layout>
              <c:spPr>
                <a:noFill/>
                <a:ln w="25400">
                  <a:noFill/>
                </a:ln>
              </c:spPr>
              <c:txPr>
                <a:bodyPr rot="0" vert="horz"/>
                <a:lstStyle/>
                <a:p>
                  <a:pPr algn="ctr">
                    <a:defRPr lang="en-US" sz="1600" b="1" i="0" u="none" baseline="0">
                      <a:solidFill>
                        <a:srgbClr val="003366"/>
                      </a:solidFill>
                      <a:latin typeface="Calibri"/>
                      <a:ea typeface="Calibri"/>
                      <a:cs typeface="Calibri"/>
                    </a:defRPr>
                  </a:pPr>
                  <a:endParaRPr lang="en-US"/>
                </a:p>
              </c:tx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616-4D30-ACC8-E31D963E02DF}"/>
                </c:ext>
              </c:extLst>
            </c:dLbl>
            <c:spPr>
              <a:noFill/>
              <a:ln w="25400">
                <a:noFill/>
              </a:ln>
            </c:spPr>
            <c:txPr>
              <a:bodyPr rot="0" vert="horz">
                <a:spAutoFit/>
              </a:bodyPr>
              <a:lstStyle/>
              <a:p>
                <a:pPr algn="ctr">
                  <a:defRPr lang="en-US" sz="1600" b="1" i="0" u="none" baseline="0">
                    <a:solidFill>
                      <a:srgbClr val="003366"/>
                    </a:solidFill>
                    <a:latin typeface="Calibri"/>
                    <a:ea typeface="Calibri"/>
                    <a:cs typeface="Calibri"/>
                  </a:defRPr>
                </a:pPr>
                <a:endParaRPr lang="en-US"/>
              </a:p>
            </c:txPr>
            <c:showLegendKey val="0"/>
            <c:showVal val="0"/>
            <c:showCatName val="1"/>
            <c:showSerName val="0"/>
            <c:showPercent val="0"/>
            <c:showBubbleSize val="0"/>
            <c:showLeaderLines val="0"/>
            <c:extLst>
              <c:ext xmlns:c15="http://schemas.microsoft.com/office/drawing/2012/chart" uri="{CE6537A1-D6FC-4f65-9D91-7224C49458BB}"/>
            </c:extLst>
          </c:dLbls>
          <c:cat>
            <c:strRef>
              <c:f>Figures!$J$10:$J$12</c:f>
              <c:strCache>
                <c:ptCount val="3"/>
                <c:pt idx="0">
                  <c:v>Pre-event: RISK MANAGEMENT (GOAL 1)</c:v>
                </c:pt>
                <c:pt idx="1">
                  <c:v>Event: EMERGENCY MANAGEMENT (GOAL 2)</c:v>
                </c:pt>
                <c:pt idx="2">
                  <c:v>Post-event: RECOVERY MANAGEMENT (GOAL 3)</c:v>
                </c:pt>
              </c:strCache>
            </c:strRef>
          </c:cat>
          <c:val>
            <c:numRef>
              <c:f>Figures!$K$10:$K$12</c:f>
              <c:numCache>
                <c:formatCode>General</c:formatCode>
                <c:ptCount val="3"/>
                <c:pt idx="0">
                  <c:v>1</c:v>
                </c:pt>
                <c:pt idx="1">
                  <c:v>1</c:v>
                </c:pt>
                <c:pt idx="2">
                  <c:v>1</c:v>
                </c:pt>
              </c:numCache>
            </c:numRef>
          </c:val>
          <c:extLst>
            <c:ext xmlns:c16="http://schemas.microsoft.com/office/drawing/2014/chart" uri="{C3380CC4-5D6E-409C-BE32-E72D297353CC}">
              <c16:uniqueId val="{00000006-0616-4D30-ACC8-E31D963E02DF}"/>
            </c:ext>
          </c:extLst>
        </c:ser>
        <c:dLbls>
          <c:showLegendKey val="0"/>
          <c:showVal val="0"/>
          <c:showCatName val="0"/>
          <c:showSerName val="0"/>
          <c:showPercent val="0"/>
          <c:showBubbleSize val="0"/>
          <c:showLeaderLines val="0"/>
        </c:dLbls>
        <c:firstSliceAng val="0"/>
        <c:holeSize val="54"/>
      </c:doughnutChart>
      <c:spPr>
        <a:noFill/>
        <a:ln w="25400">
          <a:noFill/>
        </a:ln>
      </c:spPr>
    </c:plotArea>
    <c:plotVisOnly val="1"/>
    <c:dispBlanksAs val="gap"/>
    <c:showDLblsOverMax val="0"/>
  </c:chart>
  <c:spPr>
    <a:solidFill>
      <a:schemeClr val="bg1"/>
    </a:solidFill>
    <a:ln w="9525" cap="flat" cmpd="sng">
      <a:solidFill>
        <a:schemeClr val="tx1">
          <a:lumMod val="15000"/>
          <a:lumOff val="85000"/>
        </a:schemeClr>
      </a:solidFill>
      <a:round/>
    </a:ln>
  </c:spPr>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Overview%20BSI%20&amp;%20CSI'!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hyperlink" Target="#'D1'!A1"/></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2'!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3'!A1"/><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4'!A1"/><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5'!A1"/><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6'!A1"/><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7'!A1"/><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Samantekt'!A1"/><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47625</xdr:colOff>
      <xdr:row>0</xdr:row>
      <xdr:rowOff>371475</xdr:rowOff>
    </xdr:from>
    <xdr:ext cx="1095375" cy="1000125"/>
    <xdr:pic>
      <xdr:nvPicPr>
        <xdr:cNvPr id="57824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23850" y="371475"/>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xdr:from>
      <xdr:col>1</xdr:col>
      <xdr:colOff>1193800</xdr:colOff>
      <xdr:row>32</xdr:row>
      <xdr:rowOff>180975</xdr:rowOff>
    </xdr:from>
    <xdr:to>
      <xdr:col>2</xdr:col>
      <xdr:colOff>4213225</xdr:colOff>
      <xdr:row>41</xdr:row>
      <xdr:rowOff>342900</xdr:rowOff>
    </xdr:to>
    <xdr:graphicFrame macro="">
      <xdr:nvGraphicFramePr>
        <xdr:cNvPr id="1422930"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1104900</xdr:colOff>
      <xdr:row>45</xdr:row>
      <xdr:rowOff>85725</xdr:rowOff>
    </xdr:from>
    <xdr:to>
      <xdr:col>2</xdr:col>
      <xdr:colOff>4143375</xdr:colOff>
      <xdr:row>57</xdr:row>
      <xdr:rowOff>38100</xdr:rowOff>
    </xdr:to>
    <xdr:graphicFrame macro="">
      <xdr:nvGraphicFramePr>
        <xdr:cNvPr id="1422931"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676424</xdr:colOff>
      <xdr:row>54</xdr:row>
      <xdr:rowOff>75902</xdr:rowOff>
    </xdr:from>
    <xdr:to>
      <xdr:col>8</xdr:col>
      <xdr:colOff>686098</xdr:colOff>
      <xdr:row>56</xdr:row>
      <xdr:rowOff>37951</xdr:rowOff>
    </xdr:to>
    <xdr:sp macro="" textlink="" fLocksText="0">
      <xdr:nvSpPr>
        <xdr:cNvPr id="1620" name="Rounded Rectangle 5">
          <a:hlinkClick xmlns:r="http://schemas.openxmlformats.org/officeDocument/2006/relationships" r:id="rId3"/>
        </xdr:cNvPr>
        <xdr:cNvSpPr/>
      </xdr:nvSpPr>
      <xdr:spPr>
        <a:xfrm>
          <a:off x="11525250" y="15706725"/>
          <a:ext cx="971550" cy="2857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Næst</a:t>
          </a:r>
        </a:p>
      </xdr:txBody>
    </xdr:sp>
    <xdr:clientData/>
  </xdr:twoCellAnchor>
  <xdr:oneCellAnchor>
    <xdr:from>
      <xdr:col>1</xdr:col>
      <xdr:colOff>0</xdr:colOff>
      <xdr:row>63</xdr:row>
      <xdr:rowOff>0</xdr:rowOff>
    </xdr:from>
    <xdr:ext cx="8220075" cy="1495425"/>
    <xdr:pic>
      <xdr:nvPicPr>
        <xdr:cNvPr id="1422933" name="Picture 6"/>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bwMode="auto">
        <a:xfrm>
          <a:off x="323850" y="17516475"/>
          <a:ext cx="82200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twoCellAnchor>
    <xdr:from>
      <xdr:col>22</xdr:col>
      <xdr:colOff>66768</xdr:colOff>
      <xdr:row>2</xdr:row>
      <xdr:rowOff>28910</xdr:rowOff>
    </xdr:from>
    <xdr:to>
      <xdr:col>22</xdr:col>
      <xdr:colOff>276365</xdr:colOff>
      <xdr:row>2</xdr:row>
      <xdr:rowOff>171896</xdr:rowOff>
    </xdr:to>
    <xdr:sp macro="" textlink="" fLocksText="0">
      <xdr:nvSpPr>
        <xdr:cNvPr id="2224" name="Left Brace 1"/>
        <xdr:cNvSpPr/>
      </xdr:nvSpPr>
      <xdr:spPr>
        <a:xfrm>
          <a:off x="22183725" y="409575"/>
          <a:ext cx="209550" cy="142875"/>
        </a:xfrm>
        <a:prstGeom prst="lef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en-GB"/>
        </a:p>
      </xdr:txBody>
    </xdr:sp>
    <xdr:clientData/>
  </xdr:twoCellAnchor>
  <xdr:twoCellAnchor>
    <xdr:from>
      <xdr:col>24</xdr:col>
      <xdr:colOff>38063</xdr:colOff>
      <xdr:row>2</xdr:row>
      <xdr:rowOff>47662</xdr:rowOff>
    </xdr:from>
    <xdr:to>
      <xdr:col>24</xdr:col>
      <xdr:colOff>247697</xdr:colOff>
      <xdr:row>2</xdr:row>
      <xdr:rowOff>190649</xdr:rowOff>
    </xdr:to>
    <xdr:sp macro="" textlink="" fLocksText="0">
      <xdr:nvSpPr>
        <xdr:cNvPr id="2225" name="Left Brace 2"/>
        <xdr:cNvSpPr/>
      </xdr:nvSpPr>
      <xdr:spPr>
        <a:xfrm>
          <a:off x="23260050" y="428625"/>
          <a:ext cx="209550" cy="142875"/>
        </a:xfrm>
        <a:prstGeom prst="lef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en-GB"/>
        </a:p>
      </xdr:txBody>
    </xdr:sp>
    <xdr:clientData/>
  </xdr:twoCellAnchor>
  <xdr:twoCellAnchor>
    <xdr:from>
      <xdr:col>26</xdr:col>
      <xdr:colOff>38063</xdr:colOff>
      <xdr:row>2</xdr:row>
      <xdr:rowOff>47662</xdr:rowOff>
    </xdr:from>
    <xdr:to>
      <xdr:col>26</xdr:col>
      <xdr:colOff>247697</xdr:colOff>
      <xdr:row>2</xdr:row>
      <xdr:rowOff>190649</xdr:rowOff>
    </xdr:to>
    <xdr:sp macro="" textlink="" fLocksText="0">
      <xdr:nvSpPr>
        <xdr:cNvPr id="2226" name="Left Brace 3"/>
        <xdr:cNvSpPr/>
      </xdr:nvSpPr>
      <xdr:spPr>
        <a:xfrm>
          <a:off x="24384000" y="428625"/>
          <a:ext cx="209550" cy="142875"/>
        </a:xfrm>
        <a:prstGeom prst="lef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en-GB"/>
        </a:p>
      </xdr:txBody>
    </xdr:sp>
    <xdr:clientData/>
  </xdr:twoCellAnchor>
  <xdr:twoCellAnchor>
    <xdr:from>
      <xdr:col>1</xdr:col>
      <xdr:colOff>0</xdr:colOff>
      <xdr:row>8</xdr:row>
      <xdr:rowOff>0</xdr:rowOff>
    </xdr:from>
    <xdr:to>
      <xdr:col>8</xdr:col>
      <xdr:colOff>142875</xdr:colOff>
      <xdr:row>43</xdr:row>
      <xdr:rowOff>95250</xdr:rowOff>
    </xdr:to>
    <xdr:graphicFrame macro="">
      <xdr:nvGraphicFramePr>
        <xdr:cNvPr id="1797299"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0</xdr:colOff>
      <xdr:row>44</xdr:row>
      <xdr:rowOff>0</xdr:rowOff>
    </xdr:from>
    <xdr:ext cx="5257800" cy="1476375"/>
    <xdr:pic>
      <xdr:nvPicPr>
        <xdr:cNvPr id="1797300" name="Picture 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352425" y="8391525"/>
          <a:ext cx="525780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2.xml><?xml version="1.0" encoding="utf-8"?>
<c:userShapes xmlns:c="http://schemas.openxmlformats.org/drawingml/2006/chart">
  <cdr:relSizeAnchor xmlns:cdr="http://schemas.openxmlformats.org/drawingml/2006/chartDrawing">
    <cdr:from>
      <cdr:x>0.24825</cdr:x>
      <cdr:y>0.146</cdr:y>
    </cdr:from>
    <cdr:to>
      <cdr:x>0.74975</cdr:x>
      <cdr:y>0.93975</cdr:y>
    </cdr:to>
    <cdr:sp macro="" textlink="" fLocksText="0">
      <cdr:nvSpPr>
        <cdr:cNvPr id="3" name="Rectangle 2"/>
        <cdr:cNvSpPr/>
      </cdr:nvSpPr>
      <cdr:spPr>
        <a:xfrm xmlns:a="http://schemas.openxmlformats.org/drawingml/2006/main">
          <a:off x="2809875" y="981075"/>
          <a:ext cx="5695950" cy="5372100"/>
        </a:xfrm>
        <a:prstGeom xmlns:a="http://schemas.openxmlformats.org/drawingml/2006/main" prst="rect">
          <a:avLst/>
        </a:prstGeom>
        <a:noFill xmlns:a="http://schemas.openxmlformats.org/drawingml/2006/main"/>
        <a:ln xmlns:a="http://schemas.openxmlformats.org/drawingml/2006/main">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0.7515</cdr:x>
      <cdr:y>0.5445</cdr:y>
    </cdr:from>
    <cdr:to>
      <cdr:x>0.79075</cdr:x>
      <cdr:y>0.57525</cdr:y>
    </cdr:to>
    <cdr:sp macro="" textlink="" fLocksText="0">
      <cdr:nvSpPr>
        <cdr:cNvPr id="5" name="Right Arrow 4"/>
        <cdr:cNvSpPr/>
      </cdr:nvSpPr>
      <cdr:spPr>
        <a:xfrm xmlns:a="http://schemas.openxmlformats.org/drawingml/2006/main">
          <a:off x="8524875" y="3676650"/>
          <a:ext cx="447675" cy="209550"/>
        </a:xfrm>
        <a:prstGeom xmlns:a="http://schemas.openxmlformats.org/drawingml/2006/main" prst="rightArrow">
          <a:avLst/>
        </a:prstGeom>
        <a:solidFill xmlns:a="http://schemas.openxmlformats.org/drawingml/2006/main">
          <a:srgbClr val="0070C0"/>
        </a:solidFill>
        <a:ln xmlns:a="http://schemas.openxmlformats.org/drawingml/2006/main">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0.7955</cdr:x>
      <cdr:y>0.53575</cdr:y>
    </cdr:from>
    <cdr:to>
      <cdr:x>0.96125</cdr:x>
      <cdr:y>0.86625</cdr:y>
    </cdr:to>
    <cdr:sp macro="" textlink="">
      <cdr:nvSpPr>
        <cdr:cNvPr id="6" name="TextBox 5"/>
        <cdr:cNvSpPr txBox="1"/>
      </cdr:nvSpPr>
      <cdr:spPr>
        <a:xfrm xmlns:a="http://schemas.openxmlformats.org/drawingml/2006/main">
          <a:off x="9029700" y="3619500"/>
          <a:ext cx="1885950" cy="2238375"/>
        </a:xfrm>
        <a:prstGeom xmlns:a="http://schemas.openxmlformats.org/drawingml/2006/main" prst="rect">
          <a:avLst/>
        </a:prstGeom>
      </cdr:spPr>
      <cdr:txBody>
        <a:bodyPr xmlns:a="http://schemas.openxmlformats.org/drawingml/2006/main" vertOverflow="clip" wrap="none"/>
        <a:lstStyle xmlns:a="http://schemas.openxmlformats.org/drawingml/2006/main"/>
        <a:p xmlns:a="http://schemas.openxmlformats.org/drawingml/2006/main">
          <a:endParaRPr lang="en-US"/>
        </a:p>
      </cdr:txBody>
    </cdr:sp>
  </cdr:relSizeAnchor>
  <cdr:relSizeAnchor xmlns:cdr="http://schemas.openxmlformats.org/drawingml/2006/chartDrawing">
    <cdr:from>
      <cdr:x>0.4975</cdr:x>
      <cdr:y>0.17525</cdr:y>
    </cdr:from>
    <cdr:to>
      <cdr:x>0.52775</cdr:x>
      <cdr:y>0.4</cdr:y>
    </cdr:to>
    <cdr:sp macro="" textlink="">
      <cdr:nvSpPr>
        <cdr:cNvPr id="1913860" name="Down Arrow 20"/>
        <cdr:cNvSpPr>
          <a:spLocks xmlns:a="http://schemas.openxmlformats.org/drawingml/2006/main" noChangeArrowheads="1"/>
        </cdr:cNvSpPr>
      </cdr:nvSpPr>
      <cdr:spPr bwMode="auto">
        <a:xfrm xmlns:a="http://schemas.openxmlformats.org/drawingml/2006/main" rot="5400000" flipV="1">
          <a:off x="5648325" y="1181100"/>
          <a:ext cx="342900" cy="1524000"/>
        </a:xfrm>
        <a:prstGeom xmlns:a="http://schemas.openxmlformats.org/drawingml/2006/main" prst="downArrow">
          <a:avLst>
            <a:gd name="adj1" fmla="val 60833"/>
            <a:gd name="adj2" fmla="val 100000"/>
          </a:avLst>
        </a:prstGeom>
        <a:solidFill xmlns:a="http://schemas.openxmlformats.org/drawingml/2006/main">
          <a:srgbClr val="77933C"/>
        </a:solidFill>
        <a:ln xmlns:a="http://schemas.openxmlformats.org/drawingml/2006/main" w="25400" algn="ctr">
          <a:solidFill>
            <a:srgbClr val="77933C"/>
          </a:solidFill>
          <a:miter lim="800000"/>
        </a:ln>
      </cdr:spPr>
    </cdr:sp>
  </cdr:relSizeAnchor>
  <cdr:relSizeAnchor xmlns:cdr="http://schemas.openxmlformats.org/drawingml/2006/chartDrawing">
    <cdr:from>
      <cdr:x>0.29275</cdr:x>
      <cdr:y>0.6535</cdr:y>
    </cdr:from>
    <cdr:to>
      <cdr:x>0.42525</cdr:x>
      <cdr:y>0.7045</cdr:y>
    </cdr:to>
    <cdr:sp macro="" textlink="" fLocksText="0">
      <cdr:nvSpPr>
        <cdr:cNvPr id="22" name="Down Arrow 21"/>
        <cdr:cNvSpPr/>
      </cdr:nvSpPr>
      <cdr:spPr>
        <a:xfrm xmlns:a="http://schemas.openxmlformats.org/drawingml/2006/main" rot="19910260" flipV="1">
          <a:off x="3314700" y="4410075"/>
          <a:ext cx="1504950" cy="342900"/>
        </a:xfrm>
        <a:prstGeom xmlns:a="http://schemas.openxmlformats.org/drawingml/2006/main" prst="downArrow">
          <a:avLst>
            <a:gd name="adj1" fmla="val 60836"/>
            <a:gd name="adj2" fmla="val 100000"/>
          </a:avLst>
        </a:prstGeom>
        <a:solidFill xmlns:a="http://schemas.openxmlformats.org/drawingml/2006/main">
          <a:srgbClr val="C00000"/>
        </a:solidFill>
        <a:ln xmlns:a="http://schemas.openxmlformats.org/drawingml/2006/main">
          <a:solidFill>
            <a:srgbClr val="C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0.564</cdr:x>
      <cdr:y>0.6695</cdr:y>
    </cdr:from>
    <cdr:to>
      <cdr:x>0.6965</cdr:x>
      <cdr:y>0.7205</cdr:y>
    </cdr:to>
    <cdr:sp macro="" textlink="" fLocksText="0">
      <cdr:nvSpPr>
        <cdr:cNvPr id="23" name="Down Arrow 22"/>
        <cdr:cNvSpPr/>
      </cdr:nvSpPr>
      <cdr:spPr>
        <a:xfrm xmlns:a="http://schemas.openxmlformats.org/drawingml/2006/main" rot="12948504" flipV="1">
          <a:off x="6400800" y="4524375"/>
          <a:ext cx="1504950" cy="342900"/>
        </a:xfrm>
        <a:prstGeom xmlns:a="http://schemas.openxmlformats.org/drawingml/2006/main" prst="downArrow">
          <a:avLst>
            <a:gd name="adj1" fmla="val 60836"/>
            <a:gd name="adj2" fmla="val 100000"/>
          </a:avLst>
        </a:prstGeom>
        <a:solidFill xmlns:a="http://schemas.openxmlformats.org/drawingml/2006/main">
          <a:srgbClr val="0070C0"/>
        </a:solidFill>
        <a:ln xmlns:a="http://schemas.openxmlformats.org/drawingml/2006/main">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0.811</cdr:x>
      <cdr:y>0.53075</cdr:y>
    </cdr:from>
    <cdr:to>
      <cdr:x>0.904</cdr:x>
      <cdr:y>0.581</cdr:y>
    </cdr:to>
    <cdr:sp macro="" textlink="">
      <cdr:nvSpPr>
        <cdr:cNvPr id="24" name="TextBox 8"/>
        <cdr:cNvSpPr txBox="1"/>
      </cdr:nvSpPr>
      <cdr:spPr>
        <a:xfrm xmlns:a="http://schemas.openxmlformats.org/drawingml/2006/main">
          <a:off x="9201150" y="3581400"/>
          <a:ext cx="1057275" cy="342900"/>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600" b="1"/>
            <a:t>ENABLERS</a:t>
          </a:r>
        </a:p>
      </cdr:txBody>
    </cdr:sp>
  </cdr:relSizeAnchor>
</c:userShapes>
</file>

<file path=xl/drawings/drawing2.xml><?xml version="1.0" encoding="utf-8"?>
<xdr:wsDr xmlns:xdr="http://schemas.openxmlformats.org/drawingml/2006/spreadsheetDrawing" xmlns:a="http://schemas.openxmlformats.org/drawingml/2006/main">
  <xdr:twoCellAnchor>
    <xdr:from>
      <xdr:col>6</xdr:col>
      <xdr:colOff>218898</xdr:colOff>
      <xdr:row>20</xdr:row>
      <xdr:rowOff>161888</xdr:rowOff>
    </xdr:from>
    <xdr:to>
      <xdr:col>7</xdr:col>
      <xdr:colOff>19095</xdr:colOff>
      <xdr:row>22</xdr:row>
      <xdr:rowOff>85539</xdr:rowOff>
    </xdr:to>
    <xdr:sp macro="" textlink="" fLocksText="0">
      <xdr:nvSpPr>
        <xdr:cNvPr id="3329" name="Rounded Rectangle 9">
          <a:hlinkClick xmlns:r="http://schemas.openxmlformats.org/officeDocument/2006/relationships" r:id="rId1"/>
        </xdr:cNvPr>
        <xdr:cNvSpPr/>
      </xdr:nvSpPr>
      <xdr:spPr>
        <a:xfrm>
          <a:off x="9763125" y="17649825"/>
          <a:ext cx="971550" cy="2857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Næst</a:t>
          </a:r>
        </a:p>
      </xdr:txBody>
    </xdr:sp>
    <xdr:clientData/>
  </xdr:twoCellAnchor>
  <xdr:twoCellAnchor>
    <xdr:from>
      <xdr:col>3</xdr:col>
      <xdr:colOff>1210289</xdr:colOff>
      <xdr:row>6</xdr:row>
      <xdr:rowOff>739787</xdr:rowOff>
    </xdr:from>
    <xdr:to>
      <xdr:col>4</xdr:col>
      <xdr:colOff>3085951</xdr:colOff>
      <xdr:row>8</xdr:row>
      <xdr:rowOff>533995</xdr:rowOff>
    </xdr:to>
    <xdr:sp macro="" textlink="" fLocksText="0">
      <xdr:nvSpPr>
        <xdr:cNvPr id="3330" name="Ring 4"/>
        <xdr:cNvSpPr/>
      </xdr:nvSpPr>
      <xdr:spPr>
        <a:xfrm rot="9975368">
          <a:off x="2266950" y="3067050"/>
          <a:ext cx="3152775" cy="3190875"/>
        </a:xfrm>
        <a:prstGeom prst="donut">
          <a:avLst>
            <a:gd name="adj" fmla="val 18906"/>
          </a:avLst>
        </a:prstGeom>
        <a:gradFill rotWithShape="1">
          <a:gsLst>
            <a:gs pos="0">
              <a:srgbClr val="FF0000">
                <a:lumMod val="90000"/>
                <a:lumOff val="10000"/>
              </a:srgbClr>
            </a:gs>
            <a:gs pos="35000">
              <a:srgbClr val="39870C">
                <a:lumMod val="40000"/>
                <a:lumOff val="60000"/>
              </a:srgbClr>
            </a:gs>
            <a:gs pos="100000">
              <a:srgbClr val="39870C">
                <a:lumMod val="60000"/>
                <a:lumOff val="40000"/>
              </a:srgbClr>
            </a:gs>
          </a:gsLst>
          <a:lin ang="5400000" scaled="1"/>
          <a:tileRect/>
        </a:gra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p>
          <a:endParaRPr lang="en-GB"/>
        </a:p>
      </xdr:txBody>
    </xdr:sp>
    <xdr:clientData/>
  </xdr:twoCellAnchor>
  <xdr:oneCellAnchor>
    <xdr:from>
      <xdr:col>4</xdr:col>
      <xdr:colOff>93518</xdr:colOff>
      <xdr:row>6</xdr:row>
      <xdr:rowOff>1606261</xdr:rowOff>
    </xdr:from>
    <xdr:ext cx="2752725" cy="409575"/>
    <xdr:sp macro="" textlink="">
      <xdr:nvSpPr>
        <xdr:cNvPr id="1852675" name="Tekstvak 19"/>
        <xdr:cNvSpPr txBox="1">
          <a:spLocks noChangeArrowheads="1"/>
        </xdr:cNvSpPr>
      </xdr:nvSpPr>
      <xdr:spPr bwMode="auto">
        <a:xfrm rot="10800000">
          <a:off x="2431473" y="3926897"/>
          <a:ext cx="2752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45720" tIns="36576" rIns="45720" bIns="0" anchor="t" upright="1">
          <a:spAutoFit/>
        </a:bodyPr>
        <a:lstStyle/>
        <a:p>
          <a:pPr algn="ctr" rtl="0"/>
          <a:r>
            <a:rPr lang="en-US" sz="2400">
              <a:solidFill>
                <a:srgbClr val="000000"/>
              </a:solidFill>
              <a:latin typeface="Verdana"/>
              <a:ea typeface="Verdana"/>
            </a:rPr>
            <a:t>Eftir atburð</a:t>
          </a:r>
        </a:p>
      </xdr:txBody>
    </xdr:sp>
    <xdr:clientData/>
  </xdr:oneCellAnchor>
  <xdr:twoCellAnchor>
    <xdr:from>
      <xdr:col>4</xdr:col>
      <xdr:colOff>3382677</xdr:colOff>
      <xdr:row>6</xdr:row>
      <xdr:rowOff>1391803</xdr:rowOff>
    </xdr:from>
    <xdr:to>
      <xdr:col>4</xdr:col>
      <xdr:colOff>4895980</xdr:colOff>
      <xdr:row>6</xdr:row>
      <xdr:rowOff>2119052</xdr:rowOff>
    </xdr:to>
    <xdr:sp macro="" textlink="" fLocksText="0">
      <xdr:nvSpPr>
        <xdr:cNvPr id="3332" name="Rounded Rectangle 61"/>
        <xdr:cNvSpPr/>
      </xdr:nvSpPr>
      <xdr:spPr>
        <a:xfrm>
          <a:off x="5715000" y="3714750"/>
          <a:ext cx="1514475"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3. Eftirlit</a:t>
          </a:r>
          <a:r>
            <a:rPr lang="en-US" sz="1200"/>
            <a:t>
</a:t>
          </a:r>
        </a:p>
      </xdr:txBody>
    </xdr:sp>
    <xdr:clientData/>
  </xdr:twoCellAnchor>
  <xdr:twoCellAnchor>
    <xdr:from>
      <xdr:col>4</xdr:col>
      <xdr:colOff>1370874</xdr:colOff>
      <xdr:row>8</xdr:row>
      <xdr:rowOff>754559</xdr:rowOff>
    </xdr:from>
    <xdr:to>
      <xdr:col>4</xdr:col>
      <xdr:colOff>2884177</xdr:colOff>
      <xdr:row>8</xdr:row>
      <xdr:rowOff>1468487</xdr:rowOff>
    </xdr:to>
    <xdr:sp macro="" textlink="" fLocksText="0">
      <xdr:nvSpPr>
        <xdr:cNvPr id="3333" name="Rounded Rectangle 62"/>
        <xdr:cNvSpPr/>
      </xdr:nvSpPr>
      <xdr:spPr>
        <a:xfrm>
          <a:off x="3705225" y="6477000"/>
          <a:ext cx="1514475" cy="714375"/>
        </a:xfrm>
        <a:prstGeom prst="roundRect">
          <a:avLst/>
        </a:prstGeom>
        <a:solidFill>
          <a:srgbClr val="FF3300"/>
        </a:solidFill>
        <a:ln w="9525" cap="flat" cmpd="sng" algn="ctr">
          <a:noFill/>
          <a:prstDash val="solid"/>
        </a:ln>
        <a:effectLst/>
      </xdr:spPr>
      <xdr:style>
        <a:lnRef idx="1">
          <a:schemeClr val="tx1"/>
        </a:lnRef>
        <a:fillRef idx="2">
          <a:schemeClr val="tx1"/>
        </a:fillRef>
        <a:effectRef idx="1">
          <a:schemeClr val="tx1"/>
        </a:effectRef>
        <a:fontRef idx="minor">
          <a:schemeClr val="tx1"/>
        </a:fontRef>
      </xdr:style>
      <xdr:txBody>
        <a:bodyPr wrap="square" anchor="ctr"/>
        <a:lstStyle>
          <a:defPPr>
            <a:defRPr lang="nl-NL"/>
          </a:defPPr>
          <a:lvl1pPr algn="l" rtl="0" fontAlgn="base">
            <a:spcBef>
              <a:spcPct val="0"/>
            </a:spcBef>
            <a:spcAft>
              <a:spcPct val="0"/>
            </a:spcAft>
            <a:defRPr kern="1200">
              <a:solidFill>
                <a:srgbClr val="000000"/>
              </a:solidFill>
              <a:latin typeface="Verdana"/>
              <a:cs typeface="Arial"/>
            </a:defRPr>
          </a:lvl1pPr>
          <a:lvl2pPr marL="457200" algn="l" rtl="0" fontAlgn="base">
            <a:spcBef>
              <a:spcPct val="0"/>
            </a:spcBef>
            <a:spcAft>
              <a:spcPct val="0"/>
            </a:spcAft>
            <a:defRPr kern="1200">
              <a:solidFill>
                <a:srgbClr val="000000"/>
              </a:solidFill>
              <a:latin typeface="Verdana"/>
              <a:cs typeface="Arial"/>
            </a:defRPr>
          </a:lvl2pPr>
          <a:lvl3pPr marL="914400" algn="l" rtl="0" fontAlgn="base">
            <a:spcBef>
              <a:spcPct val="0"/>
            </a:spcBef>
            <a:spcAft>
              <a:spcPct val="0"/>
            </a:spcAft>
            <a:defRPr kern="1200">
              <a:solidFill>
                <a:srgbClr val="000000"/>
              </a:solidFill>
              <a:latin typeface="Verdana"/>
              <a:cs typeface="Arial"/>
            </a:defRPr>
          </a:lvl3pPr>
          <a:lvl4pPr marL="1371600" algn="l" rtl="0" fontAlgn="base">
            <a:spcBef>
              <a:spcPct val="0"/>
            </a:spcBef>
            <a:spcAft>
              <a:spcPct val="0"/>
            </a:spcAft>
            <a:defRPr kern="1200">
              <a:solidFill>
                <a:srgbClr val="000000"/>
              </a:solidFill>
              <a:latin typeface="Verdana"/>
              <a:cs typeface="Arial"/>
            </a:defRPr>
          </a:lvl4pPr>
          <a:lvl5pPr marL="1828800" algn="l" rtl="0" fontAlgn="base">
            <a:spcBef>
              <a:spcPct val="0"/>
            </a:spcBef>
            <a:spcAft>
              <a:spcPct val="0"/>
            </a:spcAft>
            <a:defRPr kern="1200">
              <a:solidFill>
                <a:srgbClr val="000000"/>
              </a:solidFill>
              <a:latin typeface="Verdana"/>
              <a:cs typeface="Arial"/>
            </a:defRPr>
          </a:lvl5pPr>
          <a:lvl6pPr marL="2286000" algn="l" defTabSz="914400" rtl="0" eaLnBrk="1" latinLnBrk="0" hangingPunct="1">
            <a:defRPr kern="1200">
              <a:solidFill>
                <a:srgbClr val="000000"/>
              </a:solidFill>
              <a:latin typeface="Verdana"/>
              <a:cs typeface="Arial"/>
            </a:defRPr>
          </a:lvl6pPr>
          <a:lvl7pPr marL="2743200" algn="l" defTabSz="914400" rtl="0" eaLnBrk="1" latinLnBrk="0" hangingPunct="1">
            <a:defRPr kern="1200">
              <a:solidFill>
                <a:srgbClr val="000000"/>
              </a:solidFill>
              <a:latin typeface="Verdana"/>
              <a:cs typeface="Arial"/>
            </a:defRPr>
          </a:lvl7pPr>
          <a:lvl8pPr marL="3200400" algn="l" defTabSz="914400" rtl="0" eaLnBrk="1" latinLnBrk="0" hangingPunct="1">
            <a:defRPr kern="1200">
              <a:solidFill>
                <a:srgbClr val="000000"/>
              </a:solidFill>
              <a:latin typeface="Verdana"/>
              <a:cs typeface="Arial"/>
            </a:defRPr>
          </a:lvl8pPr>
          <a:lvl9pPr marL="3657600" algn="l" defTabSz="914400" rtl="0" eaLnBrk="1" latinLnBrk="0" hangingPunct="1">
            <a:defRPr kern="1200">
              <a:solidFill>
                <a:srgbClr val="000000"/>
              </a:solidFill>
              <a:latin typeface="Verdana"/>
              <a:cs typeface="Arial"/>
            </a:defRPr>
          </a:lvl9pPr>
        </a:lstStyle>
        <a:p>
          <a:r>
            <a:rPr lang="en-GB" sz="1200" b="1">
              <a:solidFill>
                <a:srgbClr val="FFFFFF"/>
              </a:solidFill>
              <a:latin typeface="Tahoma" pitchFamily="34"/>
              <a:ea typeface="Tahoma"/>
              <a:cs typeface="Tahoma"/>
            </a:rPr>
            <a:t>5. Áhættu- og hættustjórnun</a:t>
          </a:r>
          <a:r>
            <a:rPr lang="en-US" sz="1200"/>
            <a:t>
</a:t>
          </a:r>
        </a:p>
      </xdr:txBody>
    </xdr:sp>
    <xdr:clientData/>
  </xdr:twoCellAnchor>
  <xdr:twoCellAnchor>
    <xdr:from>
      <xdr:col>4</xdr:col>
      <xdr:colOff>3228380</xdr:colOff>
      <xdr:row>6</xdr:row>
      <xdr:rowOff>3009305</xdr:rowOff>
    </xdr:from>
    <xdr:to>
      <xdr:col>4</xdr:col>
      <xdr:colOff>4735748</xdr:colOff>
      <xdr:row>8</xdr:row>
      <xdr:rowOff>340407</xdr:rowOff>
    </xdr:to>
    <xdr:sp macro="" textlink="" fLocksText="0">
      <xdr:nvSpPr>
        <xdr:cNvPr id="3334" name="Rounded Rectangle 63"/>
        <xdr:cNvSpPr/>
      </xdr:nvSpPr>
      <xdr:spPr>
        <a:xfrm>
          <a:off x="5562600" y="5334000"/>
          <a:ext cx="1504950" cy="733425"/>
        </a:xfrm>
        <a:prstGeom prst="roundRect">
          <a:avLst/>
        </a:prstGeom>
        <a:gradFill rotWithShape="1">
          <a:gsLst>
            <a:gs pos="50000">
              <a:srgbClr val="39870C">
                <a:lumMod val="40000"/>
                <a:lumOff val="60000"/>
              </a:srgbClr>
            </a:gs>
            <a:gs pos="82000">
              <a:srgbClr val="FF3300"/>
            </a:gs>
            <a:gs pos="100000">
              <a:srgbClr val="FF3300"/>
            </a:gs>
          </a:gsLst>
          <a:lin ang="8100000" scaled="1"/>
          <a:tileRect/>
        </a:gradFill>
        <a:ln w="9525" cap="flat" cmpd="sng" algn="ctr">
          <a:noFill/>
          <a:prstDash val="solid"/>
        </a:ln>
        <a:effectLst/>
      </xdr:spPr>
      <xdr:style>
        <a:lnRef idx="1">
          <a:schemeClr val="tx1"/>
        </a:lnRef>
        <a:fillRef idx="2">
          <a:schemeClr val="tx1"/>
        </a:fillRef>
        <a:effectRef idx="1">
          <a:schemeClr val="tx1"/>
        </a:effectRef>
        <a:fontRef idx="minor">
          <a:schemeClr val="tx1"/>
        </a:fontRef>
      </xdr:style>
      <xdr:txBody>
        <a:bodyPr wrap="square" anchor="ctr"/>
        <a:lstStyle>
          <a:defPPr>
            <a:defRPr lang="nl-NL"/>
          </a:defPPr>
          <a:lvl1pPr algn="l" rtl="0" fontAlgn="base">
            <a:spcBef>
              <a:spcPct val="0"/>
            </a:spcBef>
            <a:spcAft>
              <a:spcPct val="0"/>
            </a:spcAft>
            <a:defRPr kern="1200">
              <a:solidFill>
                <a:srgbClr val="000000"/>
              </a:solidFill>
              <a:latin typeface="Verdana"/>
              <a:cs typeface="Arial"/>
            </a:defRPr>
          </a:lvl1pPr>
          <a:lvl2pPr marL="457200" algn="l" rtl="0" fontAlgn="base">
            <a:spcBef>
              <a:spcPct val="0"/>
            </a:spcBef>
            <a:spcAft>
              <a:spcPct val="0"/>
            </a:spcAft>
            <a:defRPr kern="1200">
              <a:solidFill>
                <a:srgbClr val="000000"/>
              </a:solidFill>
              <a:latin typeface="Verdana"/>
              <a:cs typeface="Arial"/>
            </a:defRPr>
          </a:lvl2pPr>
          <a:lvl3pPr marL="914400" algn="l" rtl="0" fontAlgn="base">
            <a:spcBef>
              <a:spcPct val="0"/>
            </a:spcBef>
            <a:spcAft>
              <a:spcPct val="0"/>
            </a:spcAft>
            <a:defRPr kern="1200">
              <a:solidFill>
                <a:srgbClr val="000000"/>
              </a:solidFill>
              <a:latin typeface="Verdana"/>
              <a:cs typeface="Arial"/>
            </a:defRPr>
          </a:lvl3pPr>
          <a:lvl4pPr marL="1371600" algn="l" rtl="0" fontAlgn="base">
            <a:spcBef>
              <a:spcPct val="0"/>
            </a:spcBef>
            <a:spcAft>
              <a:spcPct val="0"/>
            </a:spcAft>
            <a:defRPr kern="1200">
              <a:solidFill>
                <a:srgbClr val="000000"/>
              </a:solidFill>
              <a:latin typeface="Verdana"/>
              <a:cs typeface="Arial"/>
            </a:defRPr>
          </a:lvl4pPr>
          <a:lvl5pPr marL="1828800" algn="l" rtl="0" fontAlgn="base">
            <a:spcBef>
              <a:spcPct val="0"/>
            </a:spcBef>
            <a:spcAft>
              <a:spcPct val="0"/>
            </a:spcAft>
            <a:defRPr kern="1200">
              <a:solidFill>
                <a:srgbClr val="000000"/>
              </a:solidFill>
              <a:latin typeface="Verdana"/>
              <a:cs typeface="Arial"/>
            </a:defRPr>
          </a:lvl5pPr>
          <a:lvl6pPr marL="2286000" algn="l" defTabSz="914400" rtl="0" eaLnBrk="1" latinLnBrk="0" hangingPunct="1">
            <a:defRPr kern="1200">
              <a:solidFill>
                <a:srgbClr val="000000"/>
              </a:solidFill>
              <a:latin typeface="Verdana"/>
              <a:cs typeface="Arial"/>
            </a:defRPr>
          </a:lvl6pPr>
          <a:lvl7pPr marL="2743200" algn="l" defTabSz="914400" rtl="0" eaLnBrk="1" latinLnBrk="0" hangingPunct="1">
            <a:defRPr kern="1200">
              <a:solidFill>
                <a:srgbClr val="000000"/>
              </a:solidFill>
              <a:latin typeface="Verdana"/>
              <a:cs typeface="Arial"/>
            </a:defRPr>
          </a:lvl7pPr>
          <a:lvl8pPr marL="3200400" algn="l" defTabSz="914400" rtl="0" eaLnBrk="1" latinLnBrk="0" hangingPunct="1">
            <a:defRPr kern="1200">
              <a:solidFill>
                <a:srgbClr val="000000"/>
              </a:solidFill>
              <a:latin typeface="Verdana"/>
              <a:cs typeface="Arial"/>
            </a:defRPr>
          </a:lvl8pPr>
          <a:lvl9pPr marL="3657600" algn="l" defTabSz="914400" rtl="0" eaLnBrk="1" latinLnBrk="0" hangingPunct="1">
            <a:defRPr kern="1200">
              <a:solidFill>
                <a:srgbClr val="000000"/>
              </a:solidFill>
              <a:latin typeface="Verdana"/>
              <a:cs typeface="Arial"/>
            </a:defRPr>
          </a:lvl9pPr>
        </a:lstStyle>
        <a:p>
          <a:r>
            <a:rPr lang="en-GB" sz="1200">
              <a:solidFill>
                <a:srgbClr val="000000"/>
              </a:solidFill>
              <a:latin typeface="Tahoma" pitchFamily="34"/>
              <a:ea typeface="Tahoma"/>
              <a:cs typeface="Tahoma"/>
            </a:rPr>
            <a:t>4. Áhættumat</a:t>
          </a:r>
          <a:r>
            <a:rPr lang="en-US" sz="1200"/>
            <a:t>
</a:t>
          </a:r>
        </a:p>
      </xdr:txBody>
    </xdr:sp>
    <xdr:clientData/>
  </xdr:twoCellAnchor>
  <xdr:twoCellAnchor>
    <xdr:from>
      <xdr:col>2</xdr:col>
      <xdr:colOff>0</xdr:colOff>
      <xdr:row>6</xdr:row>
      <xdr:rowOff>1730350</xdr:rowOff>
    </xdr:from>
    <xdr:to>
      <xdr:col>3</xdr:col>
      <xdr:colOff>980524</xdr:colOff>
      <xdr:row>6</xdr:row>
      <xdr:rowOff>2457599</xdr:rowOff>
    </xdr:to>
    <xdr:sp macro="" textlink="" fLocksText="0">
      <xdr:nvSpPr>
        <xdr:cNvPr id="3335" name="Rounded Rectangle 64"/>
        <xdr:cNvSpPr/>
      </xdr:nvSpPr>
      <xdr:spPr>
        <a:xfrm>
          <a:off x="514350" y="4057650"/>
          <a:ext cx="1524000"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7. Innleiðing lærðra lexía</a:t>
          </a:r>
          <a:r>
            <a:rPr lang="en-US" sz="1200"/>
            <a:t>
</a:t>
          </a:r>
        </a:p>
      </xdr:txBody>
    </xdr:sp>
    <xdr:clientData/>
  </xdr:twoCellAnchor>
  <xdr:twoCellAnchor>
    <xdr:from>
      <xdr:col>2</xdr:col>
      <xdr:colOff>504751</xdr:colOff>
      <xdr:row>8</xdr:row>
      <xdr:rowOff>220563</xdr:rowOff>
    </xdr:from>
    <xdr:to>
      <xdr:col>4</xdr:col>
      <xdr:colOff>201774</xdr:colOff>
      <xdr:row>8</xdr:row>
      <xdr:rowOff>934492</xdr:rowOff>
    </xdr:to>
    <xdr:sp macro="" textlink="" fLocksText="0">
      <xdr:nvSpPr>
        <xdr:cNvPr id="3336" name="Rounded Rectangle 65"/>
        <xdr:cNvSpPr/>
      </xdr:nvSpPr>
      <xdr:spPr>
        <a:xfrm>
          <a:off x="1019175" y="5943600"/>
          <a:ext cx="1514475" cy="714375"/>
        </a:xfrm>
        <a:prstGeom prst="roundRect">
          <a:avLst/>
        </a:prstGeom>
        <a:solidFill>
          <a:srgbClr val="39870C">
            <a:lumMod val="40000"/>
            <a:lumOff val="60000"/>
          </a:srgbClr>
        </a:solidFill>
        <a:ln w="9525" cap="flat" cmpd="sng" algn="ctr">
          <a:noFill/>
          <a:prstDash val="solid"/>
        </a:ln>
        <a:effectLst/>
      </xdr:spPr>
      <xdr:style>
        <a:lnRef idx="1">
          <a:schemeClr val="tx1"/>
        </a:lnRef>
        <a:fillRef idx="2">
          <a:schemeClr val="tx1"/>
        </a:fillRef>
        <a:effectRef idx="1">
          <a:schemeClr val="tx1"/>
        </a:effectRef>
        <a:fontRef idx="minor">
          <a:schemeClr val="tx1"/>
        </a:fontRef>
      </xdr:style>
      <xdr:txBody>
        <a:bodyPr wrap="square" anchor="ctr"/>
        <a:lstStyle>
          <a:defPPr>
            <a:defRPr lang="nl-NL"/>
          </a:defPPr>
          <a:lvl1pPr algn="l" rtl="0" fontAlgn="base">
            <a:spcBef>
              <a:spcPct val="0"/>
            </a:spcBef>
            <a:spcAft>
              <a:spcPct val="0"/>
            </a:spcAft>
            <a:defRPr kern="1200">
              <a:solidFill>
                <a:srgbClr val="000000"/>
              </a:solidFill>
              <a:latin typeface="Verdana"/>
              <a:cs typeface="Arial"/>
            </a:defRPr>
          </a:lvl1pPr>
          <a:lvl2pPr marL="457200" algn="l" rtl="0" fontAlgn="base">
            <a:spcBef>
              <a:spcPct val="0"/>
            </a:spcBef>
            <a:spcAft>
              <a:spcPct val="0"/>
            </a:spcAft>
            <a:defRPr kern="1200">
              <a:solidFill>
                <a:srgbClr val="000000"/>
              </a:solidFill>
              <a:latin typeface="Verdana"/>
              <a:cs typeface="Arial"/>
            </a:defRPr>
          </a:lvl2pPr>
          <a:lvl3pPr marL="914400" algn="l" rtl="0" fontAlgn="base">
            <a:spcBef>
              <a:spcPct val="0"/>
            </a:spcBef>
            <a:spcAft>
              <a:spcPct val="0"/>
            </a:spcAft>
            <a:defRPr kern="1200">
              <a:solidFill>
                <a:srgbClr val="000000"/>
              </a:solidFill>
              <a:latin typeface="Verdana"/>
              <a:cs typeface="Arial"/>
            </a:defRPr>
          </a:lvl3pPr>
          <a:lvl4pPr marL="1371600" algn="l" rtl="0" fontAlgn="base">
            <a:spcBef>
              <a:spcPct val="0"/>
            </a:spcBef>
            <a:spcAft>
              <a:spcPct val="0"/>
            </a:spcAft>
            <a:defRPr kern="1200">
              <a:solidFill>
                <a:srgbClr val="000000"/>
              </a:solidFill>
              <a:latin typeface="Verdana"/>
              <a:cs typeface="Arial"/>
            </a:defRPr>
          </a:lvl4pPr>
          <a:lvl5pPr marL="1828800" algn="l" rtl="0" fontAlgn="base">
            <a:spcBef>
              <a:spcPct val="0"/>
            </a:spcBef>
            <a:spcAft>
              <a:spcPct val="0"/>
            </a:spcAft>
            <a:defRPr kern="1200">
              <a:solidFill>
                <a:srgbClr val="000000"/>
              </a:solidFill>
              <a:latin typeface="Verdana"/>
              <a:cs typeface="Arial"/>
            </a:defRPr>
          </a:lvl5pPr>
          <a:lvl6pPr marL="2286000" algn="l" defTabSz="914400" rtl="0" eaLnBrk="1" latinLnBrk="0" hangingPunct="1">
            <a:defRPr kern="1200">
              <a:solidFill>
                <a:srgbClr val="000000"/>
              </a:solidFill>
              <a:latin typeface="Verdana"/>
              <a:cs typeface="Arial"/>
            </a:defRPr>
          </a:lvl6pPr>
          <a:lvl7pPr marL="2743200" algn="l" defTabSz="914400" rtl="0" eaLnBrk="1" latinLnBrk="0" hangingPunct="1">
            <a:defRPr kern="1200">
              <a:solidFill>
                <a:srgbClr val="000000"/>
              </a:solidFill>
              <a:latin typeface="Verdana"/>
              <a:cs typeface="Arial"/>
            </a:defRPr>
          </a:lvl7pPr>
          <a:lvl8pPr marL="3200400" algn="l" defTabSz="914400" rtl="0" eaLnBrk="1" latinLnBrk="0" hangingPunct="1">
            <a:defRPr kern="1200">
              <a:solidFill>
                <a:srgbClr val="000000"/>
              </a:solidFill>
              <a:latin typeface="Verdana"/>
              <a:cs typeface="Arial"/>
            </a:defRPr>
          </a:lvl8pPr>
          <a:lvl9pPr marL="3657600" algn="l" defTabSz="914400" rtl="0" eaLnBrk="1" latinLnBrk="0" hangingPunct="1">
            <a:defRPr kern="1200">
              <a:solidFill>
                <a:srgbClr val="000000"/>
              </a:solidFill>
              <a:latin typeface="Verdana"/>
              <a:cs typeface="Arial"/>
            </a:defRPr>
          </a:lvl9pPr>
        </a:lstStyle>
        <a:p>
          <a:r>
            <a:rPr lang="en-GB" sz="1200">
              <a:solidFill>
                <a:srgbClr val="000000"/>
              </a:solidFill>
              <a:latin typeface="Tahoma" pitchFamily="34"/>
              <a:ea typeface="Tahoma"/>
              <a:cs typeface="Tahoma"/>
            </a:rPr>
            <a:t>6. Mat eftir atburð</a:t>
          </a:r>
          <a:r>
            <a:rPr lang="en-US" sz="1200"/>
            <a:t>
</a:t>
          </a:r>
        </a:p>
      </xdr:txBody>
    </xdr:sp>
    <xdr:clientData/>
  </xdr:twoCellAnchor>
  <xdr:oneCellAnchor>
    <xdr:from>
      <xdr:col>4</xdr:col>
      <xdr:colOff>1151660</xdr:colOff>
      <xdr:row>6</xdr:row>
      <xdr:rowOff>3164899</xdr:rowOff>
    </xdr:from>
    <xdr:ext cx="1466850" cy="419100"/>
    <xdr:sp macro="" textlink="">
      <xdr:nvSpPr>
        <xdr:cNvPr id="1852682" name="Tekstvak 19"/>
        <xdr:cNvSpPr txBox="1">
          <a:spLocks noChangeArrowheads="1"/>
        </xdr:cNvSpPr>
      </xdr:nvSpPr>
      <xdr:spPr bwMode="auto">
        <a:xfrm rot="-2179498">
          <a:off x="3489615" y="5485535"/>
          <a:ext cx="14668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36576" rIns="45720" bIns="0" anchor="t" upright="1">
          <a:spAutoFit/>
        </a:bodyPr>
        <a:lstStyle/>
        <a:p>
          <a:pPr algn="r" rtl="0"/>
          <a:r>
            <a:rPr lang="en-US" sz="2400" b="1">
              <a:solidFill>
                <a:srgbClr val="FFFFFF"/>
              </a:solidFill>
              <a:latin typeface="Verdana"/>
              <a:ea typeface="Verdana"/>
            </a:rPr>
            <a:t>Atburður	</a:t>
          </a:r>
        </a:p>
      </xdr:txBody>
    </xdr:sp>
    <xdr:clientData/>
  </xdr:oneCellAnchor>
  <xdr:twoCellAnchor>
    <xdr:from>
      <xdr:col>4</xdr:col>
      <xdr:colOff>2160166</xdr:colOff>
      <xdr:row>6</xdr:row>
      <xdr:rowOff>0</xdr:rowOff>
    </xdr:from>
    <xdr:to>
      <xdr:col>4</xdr:col>
      <xdr:colOff>3673469</xdr:colOff>
      <xdr:row>6</xdr:row>
      <xdr:rowOff>727249</xdr:rowOff>
    </xdr:to>
    <xdr:sp macro="" textlink="" fLocksText="0">
      <xdr:nvSpPr>
        <xdr:cNvPr id="3339" name="Rounded Rectangle 68"/>
        <xdr:cNvSpPr/>
      </xdr:nvSpPr>
      <xdr:spPr>
        <a:xfrm>
          <a:off x="4495800" y="2324100"/>
          <a:ext cx="1514475"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2. Uppbygging getu og viðhald </a:t>
          </a:r>
          <a:r>
            <a:rPr lang="en-US" sz="1200"/>
            <a:t>
</a:t>
          </a:r>
        </a:p>
      </xdr:txBody>
    </xdr:sp>
    <xdr:clientData/>
  </xdr:twoCellAnchor>
  <xdr:twoCellAnchor>
    <xdr:from>
      <xdr:col>4</xdr:col>
      <xdr:colOff>818964</xdr:colOff>
      <xdr:row>6</xdr:row>
      <xdr:rowOff>1028179</xdr:rowOff>
    </xdr:from>
    <xdr:to>
      <xdr:col>4</xdr:col>
      <xdr:colOff>1335267</xdr:colOff>
      <xdr:row>6</xdr:row>
      <xdr:rowOff>1304032</xdr:rowOff>
    </xdr:to>
    <xdr:sp macro="" textlink="" fLocksText="0">
      <xdr:nvSpPr>
        <xdr:cNvPr id="3340" name="Right Arrow 69"/>
        <xdr:cNvSpPr/>
      </xdr:nvSpPr>
      <xdr:spPr>
        <a:xfrm rot="-1351082">
          <a:off x="3152775" y="3352800"/>
          <a:ext cx="514350" cy="276225"/>
        </a:xfrm>
        <a:prstGeom prst="rightArrow">
          <a:avLst/>
        </a:prstGeom>
        <a:solidFill>
          <a:srgbClr val="FFFFFF"/>
        </a:solidFill>
        <a:ln w="25400" cap="flat" cmpd="sng" algn="ctr">
          <a:noFill/>
          <a:prstDash val="solid"/>
        </a:ln>
        <a:effectLst/>
      </xdr:spPr>
      <xdr:style>
        <a:lnRef idx="2">
          <a:schemeClr val="tx1">
            <a:shade val="50000"/>
          </a:schemeClr>
        </a:lnRef>
        <a:fillRef idx="1">
          <a:schemeClr val="tx1"/>
        </a:fillRef>
        <a:effectRef idx="0">
          <a:schemeClr val="tx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pPr algn="ctr"/>
          <a:endParaRPr lang="nl-NL"/>
        </a:p>
      </xdr:txBody>
    </xdr:sp>
    <xdr:clientData/>
  </xdr:twoCellAnchor>
  <xdr:twoCellAnchor>
    <xdr:from>
      <xdr:col>4</xdr:col>
      <xdr:colOff>2522172</xdr:colOff>
      <xdr:row>6</xdr:row>
      <xdr:rowOff>2445060</xdr:rowOff>
    </xdr:from>
    <xdr:to>
      <xdr:col>4</xdr:col>
      <xdr:colOff>2824832</xdr:colOff>
      <xdr:row>6</xdr:row>
      <xdr:rowOff>2971688</xdr:rowOff>
    </xdr:to>
    <xdr:sp macro="" textlink="" fLocksText="0">
      <xdr:nvSpPr>
        <xdr:cNvPr id="3341" name="Right Arrow 70"/>
        <xdr:cNvSpPr/>
      </xdr:nvSpPr>
      <xdr:spPr>
        <a:xfrm rot="6456063">
          <a:off x="4857750" y="4772025"/>
          <a:ext cx="304800" cy="523875"/>
        </a:xfrm>
        <a:prstGeom prst="rightArrow">
          <a:avLst>
            <a:gd name="adj1" fmla="val 50000"/>
            <a:gd name="adj2" fmla="val 58259"/>
          </a:avLst>
        </a:prstGeom>
        <a:solidFill>
          <a:srgbClr val="FFFFFF"/>
        </a:solidFill>
        <a:ln w="25400" cap="flat" cmpd="sng" algn="ctr">
          <a:noFill/>
          <a:prstDash val="solid"/>
        </a:ln>
        <a:effectLst/>
      </xdr:spPr>
      <xdr:style>
        <a:lnRef idx="2">
          <a:schemeClr val="tx1">
            <a:shade val="50000"/>
          </a:schemeClr>
        </a:lnRef>
        <a:fillRef idx="1">
          <a:schemeClr val="tx1"/>
        </a:fillRef>
        <a:effectRef idx="0">
          <a:schemeClr val="tx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pPr algn="ctr"/>
          <a:endParaRPr lang="nl-NL"/>
        </a:p>
      </xdr:txBody>
    </xdr:sp>
    <xdr:clientData/>
  </xdr:twoCellAnchor>
  <xdr:twoCellAnchor>
    <xdr:from>
      <xdr:col>4</xdr:col>
      <xdr:colOff>664666</xdr:colOff>
      <xdr:row>7</xdr:row>
      <xdr:rowOff>162223</xdr:rowOff>
    </xdr:from>
    <xdr:to>
      <xdr:col>4</xdr:col>
      <xdr:colOff>1192839</xdr:colOff>
      <xdr:row>8</xdr:row>
      <xdr:rowOff>249585</xdr:rowOff>
    </xdr:to>
    <xdr:sp macro="" textlink="" fLocksText="0">
      <xdr:nvSpPr>
        <xdr:cNvPr id="3342" name="Right Arrow 71"/>
        <xdr:cNvSpPr/>
      </xdr:nvSpPr>
      <xdr:spPr>
        <a:xfrm rot="-9119546">
          <a:off x="3000375" y="5695950"/>
          <a:ext cx="523875" cy="276225"/>
        </a:xfrm>
        <a:prstGeom prst="rightArrow">
          <a:avLst/>
        </a:prstGeom>
        <a:solidFill>
          <a:srgbClr val="FFFFFF"/>
        </a:solidFill>
        <a:ln w="25400" cap="flat" cmpd="sng" algn="ctr">
          <a:noFill/>
          <a:prstDash val="solid"/>
        </a:ln>
        <a:effectLst/>
      </xdr:spPr>
      <xdr:style>
        <a:lnRef idx="2">
          <a:schemeClr val="tx1">
            <a:shade val="50000"/>
          </a:schemeClr>
        </a:lnRef>
        <a:fillRef idx="1">
          <a:schemeClr val="tx1"/>
        </a:fillRef>
        <a:effectRef idx="0">
          <a:schemeClr val="tx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pPr algn="ctr"/>
          <a:endParaRPr lang="nl-NL"/>
        </a:p>
      </xdr:txBody>
    </xdr:sp>
    <xdr:clientData/>
  </xdr:twoCellAnchor>
  <xdr:twoCellAnchor>
    <xdr:from>
      <xdr:col>3</xdr:col>
      <xdr:colOff>619032</xdr:colOff>
      <xdr:row>6</xdr:row>
      <xdr:rowOff>0</xdr:rowOff>
    </xdr:from>
    <xdr:to>
      <xdr:col>4</xdr:col>
      <xdr:colOff>848646</xdr:colOff>
      <xdr:row>6</xdr:row>
      <xdr:rowOff>727249</xdr:rowOff>
    </xdr:to>
    <xdr:sp macro="" textlink="" fLocksText="0">
      <xdr:nvSpPr>
        <xdr:cNvPr id="3343" name="Rounded Rectangle 72"/>
        <xdr:cNvSpPr/>
      </xdr:nvSpPr>
      <xdr:spPr>
        <a:xfrm>
          <a:off x="1676400" y="2324100"/>
          <a:ext cx="1504950"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1. Stjórnun</a:t>
          </a:r>
          <a:r>
            <a:rPr lang="en-US" sz="1200"/>
            <a:t>
</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26</xdr:col>
      <xdr:colOff>361950</xdr:colOff>
      <xdr:row>10</xdr:row>
      <xdr:rowOff>476250</xdr:rowOff>
    </xdr:from>
    <xdr:ext cx="180975" cy="266700"/>
    <xdr:sp macro="" textlink="">
      <xdr:nvSpPr>
        <xdr:cNvPr id="15296" name="TextBox 1"/>
        <xdr:cNvSpPr txBox="1"/>
      </xdr:nvSpPr>
      <xdr:spPr>
        <a:xfrm>
          <a:off x="11201400" y="4438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10</xdr:row>
      <xdr:rowOff>361950</xdr:rowOff>
    </xdr:from>
    <xdr:ext cx="180975" cy="266700"/>
    <xdr:sp macro="" textlink="">
      <xdr:nvSpPr>
        <xdr:cNvPr id="15297" name="TextBox 2"/>
        <xdr:cNvSpPr txBox="1"/>
      </xdr:nvSpPr>
      <xdr:spPr>
        <a:xfrm>
          <a:off x="11020425" y="4324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15</xdr:row>
      <xdr:rowOff>476250</xdr:rowOff>
    </xdr:from>
    <xdr:ext cx="180975" cy="266700"/>
    <xdr:sp macro="" textlink="">
      <xdr:nvSpPr>
        <xdr:cNvPr id="15298" name="TextBox 4"/>
        <xdr:cNvSpPr txBox="1"/>
      </xdr:nvSpPr>
      <xdr:spPr>
        <a:xfrm>
          <a:off x="11201400" y="787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15</xdr:row>
      <xdr:rowOff>361950</xdr:rowOff>
    </xdr:from>
    <xdr:ext cx="180975" cy="266700"/>
    <xdr:sp macro="" textlink="">
      <xdr:nvSpPr>
        <xdr:cNvPr id="15299" name="TextBox 5"/>
        <xdr:cNvSpPr txBox="1"/>
      </xdr:nvSpPr>
      <xdr:spPr>
        <a:xfrm>
          <a:off x="11020425" y="7762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22</xdr:row>
      <xdr:rowOff>476250</xdr:rowOff>
    </xdr:from>
    <xdr:ext cx="180975" cy="266700"/>
    <xdr:sp macro="" textlink="">
      <xdr:nvSpPr>
        <xdr:cNvPr id="15300" name="TextBox 6"/>
        <xdr:cNvSpPr txBox="1"/>
      </xdr:nvSpPr>
      <xdr:spPr>
        <a:xfrm>
          <a:off x="11201400" y="12811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22</xdr:row>
      <xdr:rowOff>361950</xdr:rowOff>
    </xdr:from>
    <xdr:ext cx="180975" cy="266700"/>
    <xdr:sp macro="" textlink="">
      <xdr:nvSpPr>
        <xdr:cNvPr id="15301" name="TextBox 7"/>
        <xdr:cNvSpPr txBox="1"/>
      </xdr:nvSpPr>
      <xdr:spPr>
        <a:xfrm>
          <a:off x="11020425" y="12696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28</xdr:row>
      <xdr:rowOff>476250</xdr:rowOff>
    </xdr:from>
    <xdr:ext cx="180975" cy="266700"/>
    <xdr:sp macro="" textlink="">
      <xdr:nvSpPr>
        <xdr:cNvPr id="15302" name="TextBox 8"/>
        <xdr:cNvSpPr txBox="1"/>
      </xdr:nvSpPr>
      <xdr:spPr>
        <a:xfrm>
          <a:off x="11201400" y="17116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28</xdr:row>
      <xdr:rowOff>361950</xdr:rowOff>
    </xdr:from>
    <xdr:ext cx="180975" cy="266700"/>
    <xdr:sp macro="" textlink="">
      <xdr:nvSpPr>
        <xdr:cNvPr id="15303" name="TextBox 9"/>
        <xdr:cNvSpPr txBox="1"/>
      </xdr:nvSpPr>
      <xdr:spPr>
        <a:xfrm>
          <a:off x="11020425" y="17002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36</xdr:row>
      <xdr:rowOff>476250</xdr:rowOff>
    </xdr:from>
    <xdr:ext cx="180975" cy="266700"/>
    <xdr:sp macro="" textlink="">
      <xdr:nvSpPr>
        <xdr:cNvPr id="15304" name="TextBox 12"/>
        <xdr:cNvSpPr txBox="1"/>
      </xdr:nvSpPr>
      <xdr:spPr>
        <a:xfrm>
          <a:off x="11201400" y="22507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36</xdr:row>
      <xdr:rowOff>361950</xdr:rowOff>
    </xdr:from>
    <xdr:ext cx="180975" cy="266700"/>
    <xdr:sp macro="" textlink="">
      <xdr:nvSpPr>
        <xdr:cNvPr id="15305" name="TextBox 13"/>
        <xdr:cNvSpPr txBox="1"/>
      </xdr:nvSpPr>
      <xdr:spPr>
        <a:xfrm>
          <a:off x="11020425" y="22393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42</xdr:row>
      <xdr:rowOff>476250</xdr:rowOff>
    </xdr:from>
    <xdr:ext cx="180975" cy="266700"/>
    <xdr:sp macro="" textlink="">
      <xdr:nvSpPr>
        <xdr:cNvPr id="15306" name="TextBox 14"/>
        <xdr:cNvSpPr txBox="1"/>
      </xdr:nvSpPr>
      <xdr:spPr>
        <a:xfrm>
          <a:off x="11201400" y="26374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42</xdr:row>
      <xdr:rowOff>361950</xdr:rowOff>
    </xdr:from>
    <xdr:ext cx="180975" cy="266700"/>
    <xdr:sp macro="" textlink="">
      <xdr:nvSpPr>
        <xdr:cNvPr id="15307" name="TextBox 15"/>
        <xdr:cNvSpPr txBox="1"/>
      </xdr:nvSpPr>
      <xdr:spPr>
        <a:xfrm>
          <a:off x="11020425" y="26260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27</xdr:col>
      <xdr:colOff>600075</xdr:colOff>
      <xdr:row>19</xdr:row>
      <xdr:rowOff>228600</xdr:rowOff>
    </xdr:from>
    <xdr:ext cx="180975" cy="266700"/>
    <xdr:sp macro="" textlink="">
      <xdr:nvSpPr>
        <xdr:cNvPr id="15308" name="TextBox 3"/>
        <xdr:cNvSpPr txBox="1"/>
      </xdr:nvSpPr>
      <xdr:spPr>
        <a:xfrm>
          <a:off x="12725400" y="10639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438150</xdr:colOff>
      <xdr:row>11</xdr:row>
      <xdr:rowOff>38100</xdr:rowOff>
    </xdr:from>
    <xdr:ext cx="180975" cy="266700"/>
    <xdr:sp macro="" textlink="">
      <xdr:nvSpPr>
        <xdr:cNvPr id="15309" name="TextBox 20"/>
        <xdr:cNvSpPr txBox="1"/>
      </xdr:nvSpPr>
      <xdr:spPr>
        <a:xfrm>
          <a:off x="11277600" y="46386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24</xdr:col>
      <xdr:colOff>419100</xdr:colOff>
      <xdr:row>9</xdr:row>
      <xdr:rowOff>0</xdr:rowOff>
    </xdr:from>
    <xdr:to>
      <xdr:col>31</xdr:col>
      <xdr:colOff>409175</xdr:colOff>
      <xdr:row>9</xdr:row>
      <xdr:rowOff>505867</xdr:rowOff>
    </xdr:to>
    <xdr:sp macro="" textlink="">
      <xdr:nvSpPr>
        <xdr:cNvPr id="15310" name="TextBox 25"/>
        <xdr:cNvSpPr txBox="1"/>
      </xdr:nvSpPr>
      <xdr:spPr>
        <a:xfrm>
          <a:off x="9925050" y="33337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GB"/>
        </a:p>
      </xdr:txBody>
    </xdr:sp>
    <xdr:clientData/>
  </xdr:twoCellAnchor>
  <xdr:twoCellAnchor>
    <xdr:from>
      <xdr:col>25</xdr:col>
      <xdr:colOff>0</xdr:colOff>
      <xdr:row>13</xdr:row>
      <xdr:rowOff>685800</xdr:rowOff>
    </xdr:from>
    <xdr:to>
      <xdr:col>27</xdr:col>
      <xdr:colOff>9860</xdr:colOff>
      <xdr:row>14</xdr:row>
      <xdr:rowOff>0</xdr:rowOff>
    </xdr:to>
    <xdr:sp macro="" textlink="">
      <xdr:nvSpPr>
        <xdr:cNvPr id="15311" name="TextBox 84"/>
        <xdr:cNvSpPr txBox="1"/>
      </xdr:nvSpPr>
      <xdr:spPr>
        <a:xfrm>
          <a:off x="9925050" y="6610350"/>
          <a:ext cx="2209800" cy="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10</xdr:row>
      <xdr:rowOff>0</xdr:rowOff>
    </xdr:from>
    <xdr:to>
      <xdr:col>31</xdr:col>
      <xdr:colOff>409175</xdr:colOff>
      <xdr:row>10</xdr:row>
      <xdr:rowOff>506053</xdr:rowOff>
    </xdr:to>
    <xdr:sp macro="" textlink="">
      <xdr:nvSpPr>
        <xdr:cNvPr id="15312" name="TextBox 87"/>
        <xdr:cNvSpPr txBox="1"/>
      </xdr:nvSpPr>
      <xdr:spPr>
        <a:xfrm>
          <a:off x="9925050" y="39624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11</xdr:row>
      <xdr:rowOff>0</xdr:rowOff>
    </xdr:from>
    <xdr:to>
      <xdr:col>31</xdr:col>
      <xdr:colOff>409175</xdr:colOff>
      <xdr:row>11</xdr:row>
      <xdr:rowOff>505755</xdr:rowOff>
    </xdr:to>
    <xdr:sp macro="" textlink="">
      <xdr:nvSpPr>
        <xdr:cNvPr id="15313" name="TextBox 88"/>
        <xdr:cNvSpPr txBox="1"/>
      </xdr:nvSpPr>
      <xdr:spPr>
        <a:xfrm>
          <a:off x="9925050" y="46005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12</xdr:row>
      <xdr:rowOff>0</xdr:rowOff>
    </xdr:from>
    <xdr:to>
      <xdr:col>31</xdr:col>
      <xdr:colOff>409175</xdr:colOff>
      <xdr:row>12</xdr:row>
      <xdr:rowOff>505271</xdr:rowOff>
    </xdr:to>
    <xdr:sp macro="" textlink="">
      <xdr:nvSpPr>
        <xdr:cNvPr id="15314" name="TextBox 89"/>
        <xdr:cNvSpPr txBox="1"/>
      </xdr:nvSpPr>
      <xdr:spPr>
        <a:xfrm>
          <a:off x="9925050" y="5257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409175</xdr:colOff>
      <xdr:row>13</xdr:row>
      <xdr:rowOff>513319</xdr:rowOff>
    </xdr:to>
    <xdr:sp macro="" textlink="">
      <xdr:nvSpPr>
        <xdr:cNvPr id="15315" name="TextBox 90"/>
        <xdr:cNvSpPr txBox="1"/>
      </xdr:nvSpPr>
      <xdr:spPr>
        <a:xfrm>
          <a:off x="9925050" y="5924550"/>
          <a:ext cx="8286750"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409175</xdr:colOff>
      <xdr:row>14</xdr:row>
      <xdr:rowOff>503374</xdr:rowOff>
    </xdr:to>
    <xdr:sp macro="" textlink="">
      <xdr:nvSpPr>
        <xdr:cNvPr id="15316" name="TextBox 91"/>
        <xdr:cNvSpPr txBox="1"/>
      </xdr:nvSpPr>
      <xdr:spPr>
        <a:xfrm>
          <a:off x="9925050" y="66103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409175</xdr:colOff>
      <xdr:row>15</xdr:row>
      <xdr:rowOff>503411</xdr:rowOff>
    </xdr:to>
    <xdr:sp macro="" textlink="">
      <xdr:nvSpPr>
        <xdr:cNvPr id="15317" name="TextBox 92"/>
        <xdr:cNvSpPr txBox="1"/>
      </xdr:nvSpPr>
      <xdr:spPr>
        <a:xfrm>
          <a:off x="9925050" y="7400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409175</xdr:colOff>
      <xdr:row>16</xdr:row>
      <xdr:rowOff>513548</xdr:rowOff>
    </xdr:to>
    <xdr:sp macro="" textlink="">
      <xdr:nvSpPr>
        <xdr:cNvPr id="15318" name="TextBox 93"/>
        <xdr:cNvSpPr txBox="1"/>
      </xdr:nvSpPr>
      <xdr:spPr>
        <a:xfrm>
          <a:off x="9925050" y="8181975"/>
          <a:ext cx="8286750"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409175</xdr:colOff>
      <xdr:row>17</xdr:row>
      <xdr:rowOff>503411</xdr:rowOff>
    </xdr:to>
    <xdr:sp macro="" textlink="">
      <xdr:nvSpPr>
        <xdr:cNvPr id="15319" name="TextBox 95"/>
        <xdr:cNvSpPr txBox="1"/>
      </xdr:nvSpPr>
      <xdr:spPr>
        <a:xfrm>
          <a:off x="9925050" y="8886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409175</xdr:colOff>
      <xdr:row>18</xdr:row>
      <xdr:rowOff>504974</xdr:rowOff>
    </xdr:to>
    <xdr:sp macro="" textlink="">
      <xdr:nvSpPr>
        <xdr:cNvPr id="15320" name="TextBox 96"/>
        <xdr:cNvSpPr txBox="1"/>
      </xdr:nvSpPr>
      <xdr:spPr>
        <a:xfrm>
          <a:off x="9925050" y="96678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409175</xdr:colOff>
      <xdr:row>21</xdr:row>
      <xdr:rowOff>503969</xdr:rowOff>
    </xdr:to>
    <xdr:sp macro="" textlink="">
      <xdr:nvSpPr>
        <xdr:cNvPr id="15321" name="TextBox 97"/>
        <xdr:cNvSpPr txBox="1"/>
      </xdr:nvSpPr>
      <xdr:spPr>
        <a:xfrm>
          <a:off x="9925050" y="11734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22</xdr:row>
      <xdr:rowOff>0</xdr:rowOff>
    </xdr:from>
    <xdr:to>
      <xdr:col>31</xdr:col>
      <xdr:colOff>409175</xdr:colOff>
      <xdr:row>22</xdr:row>
      <xdr:rowOff>505197</xdr:rowOff>
    </xdr:to>
    <xdr:sp macro="" textlink="">
      <xdr:nvSpPr>
        <xdr:cNvPr id="15322" name="TextBox 98"/>
        <xdr:cNvSpPr txBox="1"/>
      </xdr:nvSpPr>
      <xdr:spPr>
        <a:xfrm>
          <a:off x="9925050" y="123348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23</xdr:row>
      <xdr:rowOff>0</xdr:rowOff>
    </xdr:from>
    <xdr:to>
      <xdr:col>31</xdr:col>
      <xdr:colOff>409175</xdr:colOff>
      <xdr:row>23</xdr:row>
      <xdr:rowOff>505569</xdr:rowOff>
    </xdr:to>
    <xdr:sp macro="" textlink="">
      <xdr:nvSpPr>
        <xdr:cNvPr id="15323" name="TextBox 99"/>
        <xdr:cNvSpPr txBox="1"/>
      </xdr:nvSpPr>
      <xdr:spPr>
        <a:xfrm>
          <a:off x="9925050" y="129254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24</xdr:row>
      <xdr:rowOff>0</xdr:rowOff>
    </xdr:from>
    <xdr:to>
      <xdr:col>31</xdr:col>
      <xdr:colOff>409175</xdr:colOff>
      <xdr:row>24</xdr:row>
      <xdr:rowOff>505569</xdr:rowOff>
    </xdr:to>
    <xdr:sp macro="" textlink="">
      <xdr:nvSpPr>
        <xdr:cNvPr id="15324" name="TextBox 100"/>
        <xdr:cNvSpPr txBox="1"/>
      </xdr:nvSpPr>
      <xdr:spPr>
        <a:xfrm>
          <a:off x="9925050" y="136779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25</xdr:row>
      <xdr:rowOff>0</xdr:rowOff>
    </xdr:from>
    <xdr:to>
      <xdr:col>31</xdr:col>
      <xdr:colOff>409175</xdr:colOff>
      <xdr:row>25</xdr:row>
      <xdr:rowOff>506053</xdr:rowOff>
    </xdr:to>
    <xdr:sp macro="" textlink="">
      <xdr:nvSpPr>
        <xdr:cNvPr id="15325" name="TextBox 101"/>
        <xdr:cNvSpPr txBox="1"/>
      </xdr:nvSpPr>
      <xdr:spPr>
        <a:xfrm>
          <a:off x="9925050" y="14497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26</xdr:row>
      <xdr:rowOff>0</xdr:rowOff>
    </xdr:from>
    <xdr:to>
      <xdr:col>31</xdr:col>
      <xdr:colOff>409175</xdr:colOff>
      <xdr:row>26</xdr:row>
      <xdr:rowOff>505569</xdr:rowOff>
    </xdr:to>
    <xdr:sp macro="" textlink="">
      <xdr:nvSpPr>
        <xdr:cNvPr id="15326" name="TextBox 102"/>
        <xdr:cNvSpPr txBox="1"/>
      </xdr:nvSpPr>
      <xdr:spPr>
        <a:xfrm>
          <a:off x="9925050" y="151352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27</xdr:row>
      <xdr:rowOff>0</xdr:rowOff>
    </xdr:from>
    <xdr:to>
      <xdr:col>31</xdr:col>
      <xdr:colOff>409175</xdr:colOff>
      <xdr:row>27</xdr:row>
      <xdr:rowOff>505569</xdr:rowOff>
    </xdr:to>
    <xdr:sp macro="" textlink="">
      <xdr:nvSpPr>
        <xdr:cNvPr id="15327" name="TextBox 103"/>
        <xdr:cNvSpPr txBox="1"/>
      </xdr:nvSpPr>
      <xdr:spPr>
        <a:xfrm>
          <a:off x="9925050" y="158877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28</xdr:row>
      <xdr:rowOff>0</xdr:rowOff>
    </xdr:from>
    <xdr:to>
      <xdr:col>31</xdr:col>
      <xdr:colOff>409175</xdr:colOff>
      <xdr:row>28</xdr:row>
      <xdr:rowOff>496499</xdr:rowOff>
    </xdr:to>
    <xdr:sp macro="" textlink="">
      <xdr:nvSpPr>
        <xdr:cNvPr id="15328" name="TextBox 104"/>
        <xdr:cNvSpPr txBox="1"/>
      </xdr:nvSpPr>
      <xdr:spPr>
        <a:xfrm>
          <a:off x="9925050" y="1664017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29</xdr:row>
      <xdr:rowOff>0</xdr:rowOff>
    </xdr:from>
    <xdr:to>
      <xdr:col>31</xdr:col>
      <xdr:colOff>409175</xdr:colOff>
      <xdr:row>29</xdr:row>
      <xdr:rowOff>505271</xdr:rowOff>
    </xdr:to>
    <xdr:sp macro="" textlink="">
      <xdr:nvSpPr>
        <xdr:cNvPr id="15329" name="TextBox 105"/>
        <xdr:cNvSpPr txBox="1"/>
      </xdr:nvSpPr>
      <xdr:spPr>
        <a:xfrm>
          <a:off x="9925050" y="17268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30</xdr:row>
      <xdr:rowOff>0</xdr:rowOff>
    </xdr:from>
    <xdr:to>
      <xdr:col>31</xdr:col>
      <xdr:colOff>409175</xdr:colOff>
      <xdr:row>30</xdr:row>
      <xdr:rowOff>505755</xdr:rowOff>
    </xdr:to>
    <xdr:sp macro="" textlink="">
      <xdr:nvSpPr>
        <xdr:cNvPr id="15330" name="TextBox 106"/>
        <xdr:cNvSpPr txBox="1"/>
      </xdr:nvSpPr>
      <xdr:spPr>
        <a:xfrm>
          <a:off x="9925050" y="179355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31</xdr:row>
      <xdr:rowOff>0</xdr:rowOff>
    </xdr:from>
    <xdr:to>
      <xdr:col>31</xdr:col>
      <xdr:colOff>409175</xdr:colOff>
      <xdr:row>31</xdr:row>
      <xdr:rowOff>505867</xdr:rowOff>
    </xdr:to>
    <xdr:sp macro="" textlink="">
      <xdr:nvSpPr>
        <xdr:cNvPr id="15331" name="TextBox 107"/>
        <xdr:cNvSpPr txBox="1"/>
      </xdr:nvSpPr>
      <xdr:spPr>
        <a:xfrm>
          <a:off x="9925050" y="18592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32</xdr:row>
      <xdr:rowOff>0</xdr:rowOff>
    </xdr:from>
    <xdr:to>
      <xdr:col>31</xdr:col>
      <xdr:colOff>409175</xdr:colOff>
      <xdr:row>32</xdr:row>
      <xdr:rowOff>503374</xdr:rowOff>
    </xdr:to>
    <xdr:sp macro="" textlink="">
      <xdr:nvSpPr>
        <xdr:cNvPr id="15332" name="TextBox 108"/>
        <xdr:cNvSpPr txBox="1"/>
      </xdr:nvSpPr>
      <xdr:spPr>
        <a:xfrm>
          <a:off x="9925050" y="19221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33</xdr:row>
      <xdr:rowOff>0</xdr:rowOff>
    </xdr:from>
    <xdr:to>
      <xdr:col>31</xdr:col>
      <xdr:colOff>409175</xdr:colOff>
      <xdr:row>33</xdr:row>
      <xdr:rowOff>506053</xdr:rowOff>
    </xdr:to>
    <xdr:sp macro="" textlink="">
      <xdr:nvSpPr>
        <xdr:cNvPr id="15333" name="TextBox 109"/>
        <xdr:cNvSpPr txBox="1"/>
      </xdr:nvSpPr>
      <xdr:spPr>
        <a:xfrm>
          <a:off x="9925050" y="200120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34</xdr:row>
      <xdr:rowOff>0</xdr:rowOff>
    </xdr:from>
    <xdr:to>
      <xdr:col>31</xdr:col>
      <xdr:colOff>409175</xdr:colOff>
      <xdr:row>34</xdr:row>
      <xdr:rowOff>506313</xdr:rowOff>
    </xdr:to>
    <xdr:sp macro="" textlink="">
      <xdr:nvSpPr>
        <xdr:cNvPr id="15334" name="TextBox 114"/>
        <xdr:cNvSpPr txBox="1"/>
      </xdr:nvSpPr>
      <xdr:spPr>
        <a:xfrm>
          <a:off x="9925050" y="206502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35</xdr:row>
      <xdr:rowOff>0</xdr:rowOff>
    </xdr:from>
    <xdr:to>
      <xdr:col>31</xdr:col>
      <xdr:colOff>409175</xdr:colOff>
      <xdr:row>35</xdr:row>
      <xdr:rowOff>504825</xdr:rowOff>
    </xdr:to>
    <xdr:sp macro="" textlink="">
      <xdr:nvSpPr>
        <xdr:cNvPr id="15335" name="TextBox 115"/>
        <xdr:cNvSpPr txBox="1"/>
      </xdr:nvSpPr>
      <xdr:spPr>
        <a:xfrm>
          <a:off x="9925050" y="214217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36</xdr:row>
      <xdr:rowOff>0</xdr:rowOff>
    </xdr:from>
    <xdr:to>
      <xdr:col>31</xdr:col>
      <xdr:colOff>409175</xdr:colOff>
      <xdr:row>36</xdr:row>
      <xdr:rowOff>506053</xdr:rowOff>
    </xdr:to>
    <xdr:sp macro="" textlink="">
      <xdr:nvSpPr>
        <xdr:cNvPr id="15336" name="TextBox 116"/>
        <xdr:cNvSpPr txBox="1"/>
      </xdr:nvSpPr>
      <xdr:spPr>
        <a:xfrm>
          <a:off x="9925050" y="220313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37</xdr:row>
      <xdr:rowOff>0</xdr:rowOff>
    </xdr:from>
    <xdr:to>
      <xdr:col>31</xdr:col>
      <xdr:colOff>409175</xdr:colOff>
      <xdr:row>37</xdr:row>
      <xdr:rowOff>506016</xdr:rowOff>
    </xdr:to>
    <xdr:sp macro="" textlink="">
      <xdr:nvSpPr>
        <xdr:cNvPr id="15337" name="TextBox 117"/>
        <xdr:cNvSpPr txBox="1"/>
      </xdr:nvSpPr>
      <xdr:spPr>
        <a:xfrm>
          <a:off x="9925050" y="226695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38</xdr:row>
      <xdr:rowOff>0</xdr:rowOff>
    </xdr:from>
    <xdr:to>
      <xdr:col>31</xdr:col>
      <xdr:colOff>409175</xdr:colOff>
      <xdr:row>38</xdr:row>
      <xdr:rowOff>504527</xdr:rowOff>
    </xdr:to>
    <xdr:sp macro="" textlink="">
      <xdr:nvSpPr>
        <xdr:cNvPr id="15338" name="TextBox 118"/>
        <xdr:cNvSpPr txBox="1"/>
      </xdr:nvSpPr>
      <xdr:spPr>
        <a:xfrm>
          <a:off x="9925050" y="234315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39</xdr:row>
      <xdr:rowOff>0</xdr:rowOff>
    </xdr:from>
    <xdr:to>
      <xdr:col>31</xdr:col>
      <xdr:colOff>409175</xdr:colOff>
      <xdr:row>39</xdr:row>
      <xdr:rowOff>505755</xdr:rowOff>
    </xdr:to>
    <xdr:sp macro="" textlink="">
      <xdr:nvSpPr>
        <xdr:cNvPr id="15339" name="TextBox 119"/>
        <xdr:cNvSpPr txBox="1"/>
      </xdr:nvSpPr>
      <xdr:spPr>
        <a:xfrm>
          <a:off x="9925050" y="240030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40</xdr:row>
      <xdr:rowOff>0</xdr:rowOff>
    </xdr:from>
    <xdr:to>
      <xdr:col>31</xdr:col>
      <xdr:colOff>409175</xdr:colOff>
      <xdr:row>40</xdr:row>
      <xdr:rowOff>506016</xdr:rowOff>
    </xdr:to>
    <xdr:sp macro="" textlink="">
      <xdr:nvSpPr>
        <xdr:cNvPr id="15340" name="TextBox 120"/>
        <xdr:cNvSpPr txBox="1"/>
      </xdr:nvSpPr>
      <xdr:spPr>
        <a:xfrm>
          <a:off x="9925050" y="246602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41</xdr:row>
      <xdr:rowOff>0</xdr:rowOff>
    </xdr:from>
    <xdr:to>
      <xdr:col>31</xdr:col>
      <xdr:colOff>409175</xdr:colOff>
      <xdr:row>41</xdr:row>
      <xdr:rowOff>505197</xdr:rowOff>
    </xdr:to>
    <xdr:sp macro="" textlink="">
      <xdr:nvSpPr>
        <xdr:cNvPr id="15341" name="TextBox 121"/>
        <xdr:cNvSpPr txBox="1"/>
      </xdr:nvSpPr>
      <xdr:spPr>
        <a:xfrm>
          <a:off x="9925050" y="25307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42</xdr:row>
      <xdr:rowOff>0</xdr:rowOff>
    </xdr:from>
    <xdr:to>
      <xdr:col>31</xdr:col>
      <xdr:colOff>409175</xdr:colOff>
      <xdr:row>42</xdr:row>
      <xdr:rowOff>506053</xdr:rowOff>
    </xdr:to>
    <xdr:sp macro="" textlink="">
      <xdr:nvSpPr>
        <xdr:cNvPr id="15342" name="TextBox 122"/>
        <xdr:cNvSpPr txBox="1"/>
      </xdr:nvSpPr>
      <xdr:spPr>
        <a:xfrm>
          <a:off x="9925050" y="258984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43</xdr:row>
      <xdr:rowOff>0</xdr:rowOff>
    </xdr:from>
    <xdr:to>
      <xdr:col>31</xdr:col>
      <xdr:colOff>409175</xdr:colOff>
      <xdr:row>43</xdr:row>
      <xdr:rowOff>506016</xdr:rowOff>
    </xdr:to>
    <xdr:sp macro="" textlink="">
      <xdr:nvSpPr>
        <xdr:cNvPr id="15343" name="TextBox 123"/>
        <xdr:cNvSpPr txBox="1"/>
      </xdr:nvSpPr>
      <xdr:spPr>
        <a:xfrm>
          <a:off x="9925050" y="26536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44</xdr:row>
      <xdr:rowOff>0</xdr:rowOff>
    </xdr:from>
    <xdr:to>
      <xdr:col>31</xdr:col>
      <xdr:colOff>409175</xdr:colOff>
      <xdr:row>44</xdr:row>
      <xdr:rowOff>505271</xdr:rowOff>
    </xdr:to>
    <xdr:sp macro="" textlink="">
      <xdr:nvSpPr>
        <xdr:cNvPr id="15344" name="TextBox 124"/>
        <xdr:cNvSpPr txBox="1"/>
      </xdr:nvSpPr>
      <xdr:spPr>
        <a:xfrm>
          <a:off x="9925050" y="271843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45</xdr:row>
      <xdr:rowOff>0</xdr:rowOff>
    </xdr:from>
    <xdr:to>
      <xdr:col>31</xdr:col>
      <xdr:colOff>409175</xdr:colOff>
      <xdr:row>45</xdr:row>
      <xdr:rowOff>496682</xdr:rowOff>
    </xdr:to>
    <xdr:sp macro="" textlink="">
      <xdr:nvSpPr>
        <xdr:cNvPr id="15345" name="TextBox 125"/>
        <xdr:cNvSpPr txBox="1"/>
      </xdr:nvSpPr>
      <xdr:spPr>
        <a:xfrm>
          <a:off x="9925050" y="27851100"/>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46</xdr:row>
      <xdr:rowOff>0</xdr:rowOff>
    </xdr:from>
    <xdr:to>
      <xdr:col>31</xdr:col>
      <xdr:colOff>409175</xdr:colOff>
      <xdr:row>46</xdr:row>
      <xdr:rowOff>505085</xdr:rowOff>
    </xdr:to>
    <xdr:sp macro="" textlink="">
      <xdr:nvSpPr>
        <xdr:cNvPr id="15346" name="TextBox 126"/>
        <xdr:cNvSpPr txBox="1"/>
      </xdr:nvSpPr>
      <xdr:spPr>
        <a:xfrm>
          <a:off x="9925050" y="28489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409175</xdr:colOff>
      <xdr:row>19</xdr:row>
      <xdr:rowOff>504565</xdr:rowOff>
    </xdr:to>
    <xdr:sp macro="" textlink="">
      <xdr:nvSpPr>
        <xdr:cNvPr id="15347" name="TextBox 138"/>
        <xdr:cNvSpPr txBox="1"/>
      </xdr:nvSpPr>
      <xdr:spPr>
        <a:xfrm>
          <a:off x="9925050" y="10410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409175</xdr:colOff>
      <xdr:row>20</xdr:row>
      <xdr:rowOff>496645</xdr:rowOff>
    </xdr:to>
    <xdr:sp macro="" textlink="">
      <xdr:nvSpPr>
        <xdr:cNvPr id="15348" name="TextBox 139"/>
        <xdr:cNvSpPr txBox="1"/>
      </xdr:nvSpPr>
      <xdr:spPr>
        <a:xfrm>
          <a:off x="9925050" y="11087100"/>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26</xdr:col>
      <xdr:colOff>381000</xdr:colOff>
      <xdr:row>5</xdr:row>
      <xdr:rowOff>9525</xdr:rowOff>
    </xdr:from>
    <xdr:ext cx="180975" cy="266700"/>
    <xdr:sp macro="" textlink="">
      <xdr:nvSpPr>
        <xdr:cNvPr id="15349" name="TextBox 22"/>
        <xdr:cNvSpPr txBox="1"/>
      </xdr:nvSpPr>
      <xdr:spPr>
        <a:xfrm>
          <a:off x="11220450" y="1123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1</xdr:col>
      <xdr:colOff>9525</xdr:colOff>
      <xdr:row>3</xdr:row>
      <xdr:rowOff>123825</xdr:rowOff>
    </xdr:from>
    <xdr:ext cx="1304925" cy="371475"/>
    <xdr:pic>
      <xdr:nvPicPr>
        <xdr:cNvPr id="1857526" name="Picture 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866775"/>
          <a:ext cx="13049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38398</xdr:colOff>
      <xdr:row>48</xdr:row>
      <xdr:rowOff>9674</xdr:rowOff>
    </xdr:from>
    <xdr:to>
      <xdr:col>26</xdr:col>
      <xdr:colOff>114272</xdr:colOff>
      <xdr:row>49</xdr:row>
      <xdr:rowOff>95250</xdr:rowOff>
    </xdr:to>
    <xdr:sp macro="" textlink="" fLocksText="0">
      <xdr:nvSpPr>
        <xdr:cNvPr id="15351" name="Rounded Rectangle 78">
          <a:hlinkClick xmlns:r="http://schemas.openxmlformats.org/officeDocument/2006/relationships" r:id="rId2"/>
        </xdr:cNvPr>
        <xdr:cNvSpPr/>
      </xdr:nvSpPr>
      <xdr:spPr>
        <a:xfrm>
          <a:off x="9963150" y="29403675"/>
          <a:ext cx="990600"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Næst</a:t>
          </a:r>
        </a:p>
      </xdr:txBody>
    </xdr:sp>
    <xdr:clientData/>
  </xdr:twoCellAnchor>
  <mc:AlternateContent xmlns:mc="http://schemas.openxmlformats.org/markup-compatibility/2006">
    <mc:Choice xmlns:a14="http://schemas.microsoft.com/office/drawing/2010/main" Requires="a14">
      <xdr:twoCellAnchor>
        <xdr:from>
          <xdr:col>2</xdr:col>
          <xdr:colOff>2819400</xdr:colOff>
          <xdr:row>3</xdr:row>
          <xdr:rowOff>114300</xdr:rowOff>
        </xdr:from>
        <xdr:to>
          <xdr:col>2</xdr:col>
          <xdr:colOff>3895725</xdr:colOff>
          <xdr:row>5</xdr:row>
          <xdr:rowOff>104775</xdr:rowOff>
        </xdr:to>
        <xdr:sp macro="" textlink="">
          <xdr:nvSpPr>
            <xdr:cNvPr id="1562260" name="Button 9876" hidden="1">
              <a:extLst>
                <a:ext uri="{63B3BB69-23CF-44E3-9099-C40C66FF867C}">
                  <a14:compatExt spid="_x0000_s1562260"/>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4057650</xdr:colOff>
          <xdr:row>3</xdr:row>
          <xdr:rowOff>104775</xdr:rowOff>
        </xdr:from>
        <xdr:to>
          <xdr:col>5</xdr:col>
          <xdr:colOff>76200</xdr:colOff>
          <xdr:row>5</xdr:row>
          <xdr:rowOff>95250</xdr:rowOff>
        </xdr:to>
        <xdr:sp macro="" textlink="">
          <xdr:nvSpPr>
            <xdr:cNvPr id="1620178" name="Button 10450" hidden="1">
              <a:extLst>
                <a:ext uri="{63B3BB69-23CF-44E3-9099-C40C66FF867C}">
                  <a14:compatExt spid="_x0000_s1620178"/>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5</xdr:row>
      <xdr:rowOff>190500</xdr:rowOff>
    </xdr:from>
    <xdr:ext cx="8220075" cy="1504950"/>
    <xdr:pic>
      <xdr:nvPicPr>
        <xdr:cNvPr id="1857528" name="Picture 6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925050" y="1304925"/>
          <a:ext cx="82200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25</xdr:col>
      <xdr:colOff>0</xdr:colOff>
      <xdr:row>12</xdr:row>
      <xdr:rowOff>0</xdr:rowOff>
    </xdr:from>
    <xdr:to>
      <xdr:col>31</xdr:col>
      <xdr:colOff>409575</xdr:colOff>
      <xdr:row>12</xdr:row>
      <xdr:rowOff>506053</xdr:rowOff>
    </xdr:to>
    <xdr:sp macro="" textlink="">
      <xdr:nvSpPr>
        <xdr:cNvPr id="5024" name="TextBox 16"/>
        <xdr:cNvSpPr txBox="1"/>
      </xdr:nvSpPr>
      <xdr:spPr>
        <a:xfrm>
          <a:off x="9639300" y="50006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409575</xdr:colOff>
      <xdr:row>13</xdr:row>
      <xdr:rowOff>505755</xdr:rowOff>
    </xdr:to>
    <xdr:sp macro="" textlink="">
      <xdr:nvSpPr>
        <xdr:cNvPr id="5025" name="TextBox 17"/>
        <xdr:cNvSpPr txBox="1"/>
      </xdr:nvSpPr>
      <xdr:spPr>
        <a:xfrm>
          <a:off x="9639300" y="5638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409575</xdr:colOff>
      <xdr:row>14</xdr:row>
      <xdr:rowOff>503969</xdr:rowOff>
    </xdr:to>
    <xdr:sp macro="" textlink="">
      <xdr:nvSpPr>
        <xdr:cNvPr id="5026" name="TextBox 18"/>
        <xdr:cNvSpPr txBox="1"/>
      </xdr:nvSpPr>
      <xdr:spPr>
        <a:xfrm>
          <a:off x="9639300" y="62960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409575</xdr:colOff>
      <xdr:row>15</xdr:row>
      <xdr:rowOff>506016</xdr:rowOff>
    </xdr:to>
    <xdr:sp macro="" textlink="">
      <xdr:nvSpPr>
        <xdr:cNvPr id="5027" name="TextBox 19"/>
        <xdr:cNvSpPr txBox="1"/>
      </xdr:nvSpPr>
      <xdr:spPr>
        <a:xfrm>
          <a:off x="9639300" y="68961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409575</xdr:colOff>
      <xdr:row>16</xdr:row>
      <xdr:rowOff>506053</xdr:rowOff>
    </xdr:to>
    <xdr:sp macro="" textlink="">
      <xdr:nvSpPr>
        <xdr:cNvPr id="5028" name="TextBox 20"/>
        <xdr:cNvSpPr txBox="1"/>
      </xdr:nvSpPr>
      <xdr:spPr>
        <a:xfrm>
          <a:off x="9639300" y="7543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409575</xdr:colOff>
      <xdr:row>17</xdr:row>
      <xdr:rowOff>503374</xdr:rowOff>
    </xdr:to>
    <xdr:sp macro="" textlink="">
      <xdr:nvSpPr>
        <xdr:cNvPr id="5029" name="TextBox 21"/>
        <xdr:cNvSpPr txBox="1"/>
      </xdr:nvSpPr>
      <xdr:spPr>
        <a:xfrm>
          <a:off x="9639300" y="81819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409575</xdr:colOff>
      <xdr:row>18</xdr:row>
      <xdr:rowOff>503411</xdr:rowOff>
    </xdr:to>
    <xdr:sp macro="" textlink="">
      <xdr:nvSpPr>
        <xdr:cNvPr id="5030" name="TextBox 22"/>
        <xdr:cNvSpPr txBox="1"/>
      </xdr:nvSpPr>
      <xdr:spPr>
        <a:xfrm>
          <a:off x="9639300" y="89725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409575</xdr:colOff>
      <xdr:row>19</xdr:row>
      <xdr:rowOff>503858</xdr:rowOff>
    </xdr:to>
    <xdr:sp macro="" textlink="">
      <xdr:nvSpPr>
        <xdr:cNvPr id="5031" name="TextBox 23"/>
        <xdr:cNvSpPr txBox="1"/>
      </xdr:nvSpPr>
      <xdr:spPr>
        <a:xfrm>
          <a:off x="9639300" y="97536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409575</xdr:colOff>
      <xdr:row>20</xdr:row>
      <xdr:rowOff>506016</xdr:rowOff>
    </xdr:to>
    <xdr:sp macro="" textlink="">
      <xdr:nvSpPr>
        <xdr:cNvPr id="5032" name="TextBox 24"/>
        <xdr:cNvSpPr txBox="1"/>
      </xdr:nvSpPr>
      <xdr:spPr>
        <a:xfrm>
          <a:off x="9639300" y="10458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409575</xdr:colOff>
      <xdr:row>21</xdr:row>
      <xdr:rowOff>503411</xdr:rowOff>
    </xdr:to>
    <xdr:sp macro="" textlink="">
      <xdr:nvSpPr>
        <xdr:cNvPr id="5033" name="TextBox 25"/>
        <xdr:cNvSpPr txBox="1"/>
      </xdr:nvSpPr>
      <xdr:spPr>
        <a:xfrm>
          <a:off x="9639300" y="111061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9</xdr:row>
      <xdr:rowOff>0</xdr:rowOff>
    </xdr:from>
    <xdr:to>
      <xdr:col>31</xdr:col>
      <xdr:colOff>409575</xdr:colOff>
      <xdr:row>9</xdr:row>
      <xdr:rowOff>505867</xdr:rowOff>
    </xdr:to>
    <xdr:sp macro="" textlink="">
      <xdr:nvSpPr>
        <xdr:cNvPr id="5034" name="TextBox 27"/>
        <xdr:cNvSpPr txBox="1"/>
      </xdr:nvSpPr>
      <xdr:spPr>
        <a:xfrm>
          <a:off x="9639300" y="31432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9525</xdr:colOff>
      <xdr:row>3</xdr:row>
      <xdr:rowOff>123825</xdr:rowOff>
    </xdr:from>
    <xdr:ext cx="1343025" cy="381000"/>
    <xdr:pic>
      <xdr:nvPicPr>
        <xdr:cNvPr id="1731499" name="Picture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847725"/>
          <a:ext cx="1343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38398</xdr:colOff>
      <xdr:row>22</xdr:row>
      <xdr:rowOff>190351</xdr:rowOff>
    </xdr:from>
    <xdr:to>
      <xdr:col>26</xdr:col>
      <xdr:colOff>95436</xdr:colOff>
      <xdr:row>24</xdr:row>
      <xdr:rowOff>85427</xdr:rowOff>
    </xdr:to>
    <xdr:sp macro="" textlink="" fLocksText="0">
      <xdr:nvSpPr>
        <xdr:cNvPr id="5036" name="Rounded Rectangle 14">
          <a:hlinkClick xmlns:r="http://schemas.openxmlformats.org/officeDocument/2006/relationships" r:id="rId2"/>
        </xdr:cNvPr>
        <xdr:cNvSpPr/>
      </xdr:nvSpPr>
      <xdr:spPr>
        <a:xfrm>
          <a:off x="9677400" y="12077700"/>
          <a:ext cx="971550"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Næst</a:t>
          </a:r>
        </a:p>
      </xdr:txBody>
    </xdr:sp>
    <xdr:clientData/>
  </xdr:twoCellAnchor>
  <xdr:twoCellAnchor>
    <xdr:from>
      <xdr:col>25</xdr:col>
      <xdr:colOff>0</xdr:colOff>
      <xdr:row>11</xdr:row>
      <xdr:rowOff>0</xdr:rowOff>
    </xdr:from>
    <xdr:to>
      <xdr:col>31</xdr:col>
      <xdr:colOff>409575</xdr:colOff>
      <xdr:row>11</xdr:row>
      <xdr:rowOff>506016</xdr:rowOff>
    </xdr:to>
    <xdr:sp macro="" textlink="">
      <xdr:nvSpPr>
        <xdr:cNvPr id="5037" name="TextBox 15"/>
        <xdr:cNvSpPr txBox="1"/>
      </xdr:nvSpPr>
      <xdr:spPr>
        <a:xfrm>
          <a:off x="9639300" y="4352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25</xdr:col>
      <xdr:colOff>657225</xdr:colOff>
      <xdr:row>10</xdr:row>
      <xdr:rowOff>123825</xdr:rowOff>
    </xdr:from>
    <xdr:ext cx="180975" cy="266700"/>
    <xdr:sp macro="" textlink="">
      <xdr:nvSpPr>
        <xdr:cNvPr id="5038" name="TextBox 26"/>
        <xdr:cNvSpPr txBox="1"/>
      </xdr:nvSpPr>
      <xdr:spPr>
        <a:xfrm>
          <a:off x="10296525" y="389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25</xdr:col>
      <xdr:colOff>0</xdr:colOff>
      <xdr:row>10</xdr:row>
      <xdr:rowOff>0</xdr:rowOff>
    </xdr:from>
    <xdr:to>
      <xdr:col>31</xdr:col>
      <xdr:colOff>409575</xdr:colOff>
      <xdr:row>10</xdr:row>
      <xdr:rowOff>503858</xdr:rowOff>
    </xdr:to>
    <xdr:sp macro="" textlink="">
      <xdr:nvSpPr>
        <xdr:cNvPr id="5039" name="TextBox 28"/>
        <xdr:cNvSpPr txBox="1"/>
      </xdr:nvSpPr>
      <xdr:spPr>
        <a:xfrm>
          <a:off x="9639300" y="37719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mc:AlternateContent xmlns:mc="http://schemas.openxmlformats.org/markup-compatibility/2006">
    <mc:Choice xmlns:a14="http://schemas.microsoft.com/office/drawing/2010/main" Requires="a14">
      <xdr:twoCellAnchor>
        <xdr:from>
          <xdr:col>2</xdr:col>
          <xdr:colOff>2857500</xdr:colOff>
          <xdr:row>3</xdr:row>
          <xdr:rowOff>76200</xdr:rowOff>
        </xdr:from>
        <xdr:to>
          <xdr:col>2</xdr:col>
          <xdr:colOff>3933825</xdr:colOff>
          <xdr:row>5</xdr:row>
          <xdr:rowOff>66675</xdr:rowOff>
        </xdr:to>
        <xdr:sp macro="" textlink="">
          <xdr:nvSpPr>
            <xdr:cNvPr id="1533261" name="Button 3405" hidden="1">
              <a:extLst>
                <a:ext uri="{63B3BB69-23CF-44E3-9099-C40C66FF867C}">
                  <a14:compatExt spid="_x0000_s1533261"/>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4057650</xdr:colOff>
          <xdr:row>3</xdr:row>
          <xdr:rowOff>66675</xdr:rowOff>
        </xdr:from>
        <xdr:to>
          <xdr:col>6</xdr:col>
          <xdr:colOff>57150</xdr:colOff>
          <xdr:row>5</xdr:row>
          <xdr:rowOff>57150</xdr:rowOff>
        </xdr:to>
        <xdr:sp macro="" textlink="">
          <xdr:nvSpPr>
            <xdr:cNvPr id="1533468" name="Button 3612" hidden="1">
              <a:extLst>
                <a:ext uri="{63B3BB69-23CF-44E3-9099-C40C66FF867C}">
                  <a14:compatExt spid="_x0000_s1533468"/>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6</xdr:row>
      <xdr:rowOff>0</xdr:rowOff>
    </xdr:from>
    <xdr:ext cx="8220075" cy="1409700"/>
    <xdr:pic>
      <xdr:nvPicPr>
        <xdr:cNvPr id="1731504" name="Picture 3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639300" y="1285875"/>
          <a:ext cx="8220075"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24</xdr:col>
      <xdr:colOff>0</xdr:colOff>
      <xdr:row>9</xdr:row>
      <xdr:rowOff>0</xdr:rowOff>
    </xdr:from>
    <xdr:to>
      <xdr:col>30</xdr:col>
      <xdr:colOff>419100</xdr:colOff>
      <xdr:row>9</xdr:row>
      <xdr:rowOff>505867</xdr:rowOff>
    </xdr:to>
    <xdr:sp macro="" textlink="">
      <xdr:nvSpPr>
        <xdr:cNvPr id="6405" name="TextBox 25"/>
        <xdr:cNvSpPr txBox="1"/>
      </xdr:nvSpPr>
      <xdr:spPr>
        <a:xfrm>
          <a:off x="9677400" y="3467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10</xdr:row>
      <xdr:rowOff>0</xdr:rowOff>
    </xdr:from>
    <xdr:to>
      <xdr:col>30</xdr:col>
      <xdr:colOff>419100</xdr:colOff>
      <xdr:row>10</xdr:row>
      <xdr:rowOff>505197</xdr:rowOff>
    </xdr:to>
    <xdr:sp macro="" textlink="">
      <xdr:nvSpPr>
        <xdr:cNvPr id="6406" name="TextBox 26"/>
        <xdr:cNvSpPr txBox="1"/>
      </xdr:nvSpPr>
      <xdr:spPr>
        <a:xfrm>
          <a:off x="9677400" y="40957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11</xdr:row>
      <xdr:rowOff>0</xdr:rowOff>
    </xdr:from>
    <xdr:to>
      <xdr:col>30</xdr:col>
      <xdr:colOff>419100</xdr:colOff>
      <xdr:row>11</xdr:row>
      <xdr:rowOff>504825</xdr:rowOff>
    </xdr:to>
    <xdr:sp macro="" textlink="">
      <xdr:nvSpPr>
        <xdr:cNvPr id="6407" name="TextBox 27"/>
        <xdr:cNvSpPr txBox="1"/>
      </xdr:nvSpPr>
      <xdr:spPr>
        <a:xfrm>
          <a:off x="9677400" y="46863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12</xdr:row>
      <xdr:rowOff>0</xdr:rowOff>
    </xdr:from>
    <xdr:to>
      <xdr:col>30</xdr:col>
      <xdr:colOff>419100</xdr:colOff>
      <xdr:row>12</xdr:row>
      <xdr:rowOff>505271</xdr:rowOff>
    </xdr:to>
    <xdr:sp macro="" textlink="">
      <xdr:nvSpPr>
        <xdr:cNvPr id="6408" name="TextBox 28"/>
        <xdr:cNvSpPr txBox="1"/>
      </xdr:nvSpPr>
      <xdr:spPr>
        <a:xfrm>
          <a:off x="9677400" y="52959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13</xdr:row>
      <xdr:rowOff>0</xdr:rowOff>
    </xdr:from>
    <xdr:to>
      <xdr:col>30</xdr:col>
      <xdr:colOff>419100</xdr:colOff>
      <xdr:row>13</xdr:row>
      <xdr:rowOff>513548</xdr:rowOff>
    </xdr:to>
    <xdr:sp macro="" textlink="">
      <xdr:nvSpPr>
        <xdr:cNvPr id="6409" name="TextBox 29"/>
        <xdr:cNvSpPr txBox="1"/>
      </xdr:nvSpPr>
      <xdr:spPr>
        <a:xfrm>
          <a:off x="9677400" y="5962650"/>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14</xdr:row>
      <xdr:rowOff>0</xdr:rowOff>
    </xdr:from>
    <xdr:to>
      <xdr:col>30</xdr:col>
      <xdr:colOff>419100</xdr:colOff>
      <xdr:row>14</xdr:row>
      <xdr:rowOff>503969</xdr:rowOff>
    </xdr:to>
    <xdr:sp macro="" textlink="">
      <xdr:nvSpPr>
        <xdr:cNvPr id="6410" name="TextBox 31"/>
        <xdr:cNvSpPr txBox="1"/>
      </xdr:nvSpPr>
      <xdr:spPr>
        <a:xfrm>
          <a:off x="9677400" y="65436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15</xdr:row>
      <xdr:rowOff>0</xdr:rowOff>
    </xdr:from>
    <xdr:to>
      <xdr:col>30</xdr:col>
      <xdr:colOff>419100</xdr:colOff>
      <xdr:row>15</xdr:row>
      <xdr:rowOff>504527</xdr:rowOff>
    </xdr:to>
    <xdr:sp macro="" textlink="">
      <xdr:nvSpPr>
        <xdr:cNvPr id="6411" name="TextBox 32"/>
        <xdr:cNvSpPr txBox="1"/>
      </xdr:nvSpPr>
      <xdr:spPr>
        <a:xfrm>
          <a:off x="9677400" y="71437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16</xdr:row>
      <xdr:rowOff>0</xdr:rowOff>
    </xdr:from>
    <xdr:to>
      <xdr:col>30</xdr:col>
      <xdr:colOff>419100</xdr:colOff>
      <xdr:row>16</xdr:row>
      <xdr:rowOff>503858</xdr:rowOff>
    </xdr:to>
    <xdr:sp macro="" textlink="">
      <xdr:nvSpPr>
        <xdr:cNvPr id="6412" name="TextBox 33"/>
        <xdr:cNvSpPr txBox="1"/>
      </xdr:nvSpPr>
      <xdr:spPr>
        <a:xfrm>
          <a:off x="9677400" y="77152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17</xdr:row>
      <xdr:rowOff>0</xdr:rowOff>
    </xdr:from>
    <xdr:to>
      <xdr:col>30</xdr:col>
      <xdr:colOff>419100</xdr:colOff>
      <xdr:row>17</xdr:row>
      <xdr:rowOff>505867</xdr:rowOff>
    </xdr:to>
    <xdr:sp macro="" textlink="">
      <xdr:nvSpPr>
        <xdr:cNvPr id="6413" name="TextBox 34"/>
        <xdr:cNvSpPr txBox="1"/>
      </xdr:nvSpPr>
      <xdr:spPr>
        <a:xfrm>
          <a:off x="9677400" y="8296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18</xdr:row>
      <xdr:rowOff>0</xdr:rowOff>
    </xdr:from>
    <xdr:to>
      <xdr:col>30</xdr:col>
      <xdr:colOff>419100</xdr:colOff>
      <xdr:row>18</xdr:row>
      <xdr:rowOff>505867</xdr:rowOff>
    </xdr:to>
    <xdr:sp macro="" textlink="">
      <xdr:nvSpPr>
        <xdr:cNvPr id="6414" name="TextBox 35"/>
        <xdr:cNvSpPr txBox="1"/>
      </xdr:nvSpPr>
      <xdr:spPr>
        <a:xfrm>
          <a:off x="9677400" y="89249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19</xdr:row>
      <xdr:rowOff>0</xdr:rowOff>
    </xdr:from>
    <xdr:to>
      <xdr:col>30</xdr:col>
      <xdr:colOff>419100</xdr:colOff>
      <xdr:row>19</xdr:row>
      <xdr:rowOff>506016</xdr:rowOff>
    </xdr:to>
    <xdr:sp macro="" textlink="">
      <xdr:nvSpPr>
        <xdr:cNvPr id="6415" name="TextBox 36"/>
        <xdr:cNvSpPr txBox="1"/>
      </xdr:nvSpPr>
      <xdr:spPr>
        <a:xfrm>
          <a:off x="9677400" y="95535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20</xdr:row>
      <xdr:rowOff>0</xdr:rowOff>
    </xdr:from>
    <xdr:to>
      <xdr:col>30</xdr:col>
      <xdr:colOff>419100</xdr:colOff>
      <xdr:row>20</xdr:row>
      <xdr:rowOff>505271</xdr:rowOff>
    </xdr:to>
    <xdr:sp macro="" textlink="">
      <xdr:nvSpPr>
        <xdr:cNvPr id="6416" name="TextBox 37"/>
        <xdr:cNvSpPr txBox="1"/>
      </xdr:nvSpPr>
      <xdr:spPr>
        <a:xfrm>
          <a:off x="9677400" y="10201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22</xdr:row>
      <xdr:rowOff>0</xdr:rowOff>
    </xdr:from>
    <xdr:to>
      <xdr:col>30</xdr:col>
      <xdr:colOff>419100</xdr:colOff>
      <xdr:row>22</xdr:row>
      <xdr:rowOff>505458</xdr:rowOff>
    </xdr:to>
    <xdr:sp macro="" textlink="">
      <xdr:nvSpPr>
        <xdr:cNvPr id="6417" name="TextBox 38"/>
        <xdr:cNvSpPr txBox="1"/>
      </xdr:nvSpPr>
      <xdr:spPr>
        <a:xfrm>
          <a:off x="9677400" y="11515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23</xdr:row>
      <xdr:rowOff>0</xdr:rowOff>
    </xdr:from>
    <xdr:to>
      <xdr:col>30</xdr:col>
      <xdr:colOff>419100</xdr:colOff>
      <xdr:row>23</xdr:row>
      <xdr:rowOff>506313</xdr:rowOff>
    </xdr:to>
    <xdr:sp macro="" textlink="">
      <xdr:nvSpPr>
        <xdr:cNvPr id="6418" name="TextBox 39"/>
        <xdr:cNvSpPr txBox="1"/>
      </xdr:nvSpPr>
      <xdr:spPr>
        <a:xfrm>
          <a:off x="9677400" y="12134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21</xdr:row>
      <xdr:rowOff>0</xdr:rowOff>
    </xdr:from>
    <xdr:to>
      <xdr:col>30</xdr:col>
      <xdr:colOff>419100</xdr:colOff>
      <xdr:row>21</xdr:row>
      <xdr:rowOff>506016</xdr:rowOff>
    </xdr:to>
    <xdr:sp macro="" textlink="">
      <xdr:nvSpPr>
        <xdr:cNvPr id="6419" name="TextBox 40"/>
        <xdr:cNvSpPr txBox="1"/>
      </xdr:nvSpPr>
      <xdr:spPr>
        <a:xfrm>
          <a:off x="9677400" y="108680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24</xdr:row>
      <xdr:rowOff>0</xdr:rowOff>
    </xdr:from>
    <xdr:to>
      <xdr:col>30</xdr:col>
      <xdr:colOff>419100</xdr:colOff>
      <xdr:row>24</xdr:row>
      <xdr:rowOff>496645</xdr:rowOff>
    </xdr:to>
    <xdr:sp macro="" textlink="">
      <xdr:nvSpPr>
        <xdr:cNvPr id="6420" name="TextBox 41"/>
        <xdr:cNvSpPr txBox="1"/>
      </xdr:nvSpPr>
      <xdr:spPr>
        <a:xfrm>
          <a:off x="9677400" y="12906375"/>
          <a:ext cx="8296275"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25</xdr:row>
      <xdr:rowOff>0</xdr:rowOff>
    </xdr:from>
    <xdr:to>
      <xdr:col>30</xdr:col>
      <xdr:colOff>419100</xdr:colOff>
      <xdr:row>25</xdr:row>
      <xdr:rowOff>503858</xdr:rowOff>
    </xdr:to>
    <xdr:sp macro="" textlink="">
      <xdr:nvSpPr>
        <xdr:cNvPr id="6421" name="TextBox 42"/>
        <xdr:cNvSpPr txBox="1"/>
      </xdr:nvSpPr>
      <xdr:spPr>
        <a:xfrm>
          <a:off x="9677400" y="135540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26</xdr:row>
      <xdr:rowOff>0</xdr:rowOff>
    </xdr:from>
    <xdr:to>
      <xdr:col>30</xdr:col>
      <xdr:colOff>419100</xdr:colOff>
      <xdr:row>26</xdr:row>
      <xdr:rowOff>503858</xdr:rowOff>
    </xdr:to>
    <xdr:sp macro="" textlink="">
      <xdr:nvSpPr>
        <xdr:cNvPr id="6422" name="TextBox 43"/>
        <xdr:cNvSpPr txBox="1"/>
      </xdr:nvSpPr>
      <xdr:spPr>
        <a:xfrm>
          <a:off x="9677400" y="14135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27</xdr:row>
      <xdr:rowOff>0</xdr:rowOff>
    </xdr:from>
    <xdr:to>
      <xdr:col>30</xdr:col>
      <xdr:colOff>419100</xdr:colOff>
      <xdr:row>27</xdr:row>
      <xdr:rowOff>504974</xdr:rowOff>
    </xdr:to>
    <xdr:sp macro="" textlink="">
      <xdr:nvSpPr>
        <xdr:cNvPr id="6423" name="TextBox 44"/>
        <xdr:cNvSpPr txBox="1"/>
      </xdr:nvSpPr>
      <xdr:spPr>
        <a:xfrm>
          <a:off x="9677400" y="147161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47625</xdr:colOff>
      <xdr:row>3</xdr:row>
      <xdr:rowOff>95250</xdr:rowOff>
    </xdr:from>
    <xdr:ext cx="1343025" cy="381000"/>
    <xdr:pic>
      <xdr:nvPicPr>
        <xdr:cNvPr id="1873176" name="Picture 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61925" y="971550"/>
          <a:ext cx="1343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24</xdr:col>
      <xdr:colOff>18752</xdr:colOff>
      <xdr:row>28</xdr:row>
      <xdr:rowOff>162223</xdr:rowOff>
    </xdr:from>
    <xdr:to>
      <xdr:col>25</xdr:col>
      <xdr:colOff>85390</xdr:colOff>
      <xdr:row>30</xdr:row>
      <xdr:rowOff>57299</xdr:rowOff>
    </xdr:to>
    <xdr:sp macro="" textlink="" fLocksText="0">
      <xdr:nvSpPr>
        <xdr:cNvPr id="6425" name="Rounded Rectangle 23">
          <a:hlinkClick xmlns:r="http://schemas.openxmlformats.org/officeDocument/2006/relationships" r:id="rId2"/>
        </xdr:cNvPr>
        <xdr:cNvSpPr/>
      </xdr:nvSpPr>
      <xdr:spPr>
        <a:xfrm>
          <a:off x="9696450" y="15430500"/>
          <a:ext cx="981075"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Næst</a:t>
          </a:r>
        </a:p>
      </xdr:txBody>
    </xdr:sp>
    <xdr:clientData/>
  </xdr:twoCellAnchor>
  <mc:AlternateContent xmlns:mc="http://schemas.openxmlformats.org/markup-compatibility/2006">
    <mc:Choice xmlns:a14="http://schemas.microsoft.com/office/drawing/2010/main" Requires="a14">
      <xdr:twoCellAnchor>
        <xdr:from>
          <xdr:col>2</xdr:col>
          <xdr:colOff>2876550</xdr:colOff>
          <xdr:row>3</xdr:row>
          <xdr:rowOff>95250</xdr:rowOff>
        </xdr:from>
        <xdr:to>
          <xdr:col>2</xdr:col>
          <xdr:colOff>3952875</xdr:colOff>
          <xdr:row>5</xdr:row>
          <xdr:rowOff>85725</xdr:rowOff>
        </xdr:to>
        <xdr:sp macro="" textlink="">
          <xdr:nvSpPr>
            <xdr:cNvPr id="1569003" name="Button 4331" hidden="1">
              <a:extLst>
                <a:ext uri="{63B3BB69-23CF-44E3-9099-C40C66FF867C}">
                  <a14:compatExt spid="_x0000_s1569003"/>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4105275</xdr:colOff>
          <xdr:row>3</xdr:row>
          <xdr:rowOff>95250</xdr:rowOff>
        </xdr:from>
        <xdr:to>
          <xdr:col>6</xdr:col>
          <xdr:colOff>209550</xdr:colOff>
          <xdr:row>5</xdr:row>
          <xdr:rowOff>85725</xdr:rowOff>
        </xdr:to>
        <xdr:sp macro="" textlink="">
          <xdr:nvSpPr>
            <xdr:cNvPr id="1569250" name="Button 4578" hidden="1">
              <a:extLst>
                <a:ext uri="{63B3BB69-23CF-44E3-9099-C40C66FF867C}">
                  <a14:compatExt spid="_x0000_s1569250"/>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24</xdr:col>
      <xdr:colOff>0</xdr:colOff>
      <xdr:row>5</xdr:row>
      <xdr:rowOff>190500</xdr:rowOff>
    </xdr:from>
    <xdr:ext cx="8220075" cy="1495425"/>
    <xdr:pic>
      <xdr:nvPicPr>
        <xdr:cNvPr id="1873178" name="Picture 3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677400" y="1438275"/>
          <a:ext cx="82200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twoCellAnchor>
    <xdr:from>
      <xdr:col>25</xdr:col>
      <xdr:colOff>0</xdr:colOff>
      <xdr:row>9</xdr:row>
      <xdr:rowOff>0</xdr:rowOff>
    </xdr:from>
    <xdr:to>
      <xdr:col>31</xdr:col>
      <xdr:colOff>409575</xdr:colOff>
      <xdr:row>9</xdr:row>
      <xdr:rowOff>503969</xdr:rowOff>
    </xdr:to>
    <xdr:sp macro="" textlink="">
      <xdr:nvSpPr>
        <xdr:cNvPr id="5828" name="TextBox 19"/>
        <xdr:cNvSpPr txBox="1"/>
      </xdr:nvSpPr>
      <xdr:spPr>
        <a:xfrm>
          <a:off x="9667875" y="33813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10</xdr:row>
      <xdr:rowOff>0</xdr:rowOff>
    </xdr:from>
    <xdr:to>
      <xdr:col>31</xdr:col>
      <xdr:colOff>409575</xdr:colOff>
      <xdr:row>10</xdr:row>
      <xdr:rowOff>503969</xdr:rowOff>
    </xdr:to>
    <xdr:sp macro="" textlink="">
      <xdr:nvSpPr>
        <xdr:cNvPr id="5829" name="TextBox 20"/>
        <xdr:cNvSpPr txBox="1"/>
      </xdr:nvSpPr>
      <xdr:spPr>
        <a:xfrm>
          <a:off x="9667875" y="3981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11</xdr:row>
      <xdr:rowOff>0</xdr:rowOff>
    </xdr:from>
    <xdr:to>
      <xdr:col>31</xdr:col>
      <xdr:colOff>409575</xdr:colOff>
      <xdr:row>11</xdr:row>
      <xdr:rowOff>506053</xdr:rowOff>
    </xdr:to>
    <xdr:sp macro="" textlink="">
      <xdr:nvSpPr>
        <xdr:cNvPr id="5830" name="TextBox 21"/>
        <xdr:cNvSpPr txBox="1"/>
      </xdr:nvSpPr>
      <xdr:spPr>
        <a:xfrm>
          <a:off x="9667875" y="45815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12</xdr:row>
      <xdr:rowOff>0</xdr:rowOff>
    </xdr:from>
    <xdr:to>
      <xdr:col>31</xdr:col>
      <xdr:colOff>409575</xdr:colOff>
      <xdr:row>12</xdr:row>
      <xdr:rowOff>506053</xdr:rowOff>
    </xdr:to>
    <xdr:sp macro="" textlink="">
      <xdr:nvSpPr>
        <xdr:cNvPr id="5831" name="TextBox 22"/>
        <xdr:cNvSpPr txBox="1"/>
      </xdr:nvSpPr>
      <xdr:spPr>
        <a:xfrm>
          <a:off x="9667875" y="52197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409575</xdr:colOff>
      <xdr:row>13</xdr:row>
      <xdr:rowOff>496682</xdr:rowOff>
    </xdr:to>
    <xdr:sp macro="" textlink="">
      <xdr:nvSpPr>
        <xdr:cNvPr id="5832" name="TextBox 23"/>
        <xdr:cNvSpPr txBox="1"/>
      </xdr:nvSpPr>
      <xdr:spPr>
        <a:xfrm>
          <a:off x="9667875" y="585787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409575</xdr:colOff>
      <xdr:row>14</xdr:row>
      <xdr:rowOff>504825</xdr:rowOff>
    </xdr:to>
    <xdr:sp macro="" textlink="">
      <xdr:nvSpPr>
        <xdr:cNvPr id="5833" name="TextBox 24"/>
        <xdr:cNvSpPr txBox="1"/>
      </xdr:nvSpPr>
      <xdr:spPr>
        <a:xfrm>
          <a:off x="9667875" y="6496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409575</xdr:colOff>
      <xdr:row>15</xdr:row>
      <xdr:rowOff>505867</xdr:rowOff>
    </xdr:to>
    <xdr:sp macro="" textlink="">
      <xdr:nvSpPr>
        <xdr:cNvPr id="5834" name="TextBox 25"/>
        <xdr:cNvSpPr txBox="1"/>
      </xdr:nvSpPr>
      <xdr:spPr>
        <a:xfrm>
          <a:off x="9667875" y="7105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409575</xdr:colOff>
      <xdr:row>16</xdr:row>
      <xdr:rowOff>503858</xdr:rowOff>
    </xdr:to>
    <xdr:sp macro="" textlink="">
      <xdr:nvSpPr>
        <xdr:cNvPr id="5835" name="TextBox 26"/>
        <xdr:cNvSpPr txBox="1"/>
      </xdr:nvSpPr>
      <xdr:spPr>
        <a:xfrm>
          <a:off x="9667875" y="77343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409575</xdr:colOff>
      <xdr:row>17</xdr:row>
      <xdr:rowOff>505197</xdr:rowOff>
    </xdr:to>
    <xdr:sp macro="" textlink="">
      <xdr:nvSpPr>
        <xdr:cNvPr id="5836" name="TextBox 27"/>
        <xdr:cNvSpPr txBox="1"/>
      </xdr:nvSpPr>
      <xdr:spPr>
        <a:xfrm>
          <a:off x="9667875" y="84391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409575</xdr:colOff>
      <xdr:row>18</xdr:row>
      <xdr:rowOff>505867</xdr:rowOff>
    </xdr:to>
    <xdr:sp macro="" textlink="">
      <xdr:nvSpPr>
        <xdr:cNvPr id="5837" name="TextBox 28"/>
        <xdr:cNvSpPr txBox="1"/>
      </xdr:nvSpPr>
      <xdr:spPr>
        <a:xfrm>
          <a:off x="9667875" y="91344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409575</xdr:colOff>
      <xdr:row>19</xdr:row>
      <xdr:rowOff>496682</xdr:rowOff>
    </xdr:to>
    <xdr:sp macro="" textlink="">
      <xdr:nvSpPr>
        <xdr:cNvPr id="5838" name="TextBox 29"/>
        <xdr:cNvSpPr txBox="1"/>
      </xdr:nvSpPr>
      <xdr:spPr>
        <a:xfrm>
          <a:off x="9667875" y="976312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409575</xdr:colOff>
      <xdr:row>20</xdr:row>
      <xdr:rowOff>506053</xdr:rowOff>
    </xdr:to>
    <xdr:sp macro="" textlink="">
      <xdr:nvSpPr>
        <xdr:cNvPr id="5839" name="TextBox 30"/>
        <xdr:cNvSpPr txBox="1"/>
      </xdr:nvSpPr>
      <xdr:spPr>
        <a:xfrm>
          <a:off x="9667875" y="104013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409575</xdr:colOff>
      <xdr:row>21</xdr:row>
      <xdr:rowOff>503858</xdr:rowOff>
    </xdr:to>
    <xdr:sp macro="" textlink="">
      <xdr:nvSpPr>
        <xdr:cNvPr id="5840" name="TextBox 31"/>
        <xdr:cNvSpPr txBox="1"/>
      </xdr:nvSpPr>
      <xdr:spPr>
        <a:xfrm>
          <a:off x="9667875" y="110394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22</xdr:row>
      <xdr:rowOff>0</xdr:rowOff>
    </xdr:from>
    <xdr:to>
      <xdr:col>31</xdr:col>
      <xdr:colOff>409575</xdr:colOff>
      <xdr:row>22</xdr:row>
      <xdr:rowOff>505197</xdr:rowOff>
    </xdr:to>
    <xdr:sp macro="" textlink="">
      <xdr:nvSpPr>
        <xdr:cNvPr id="5841" name="TextBox 32"/>
        <xdr:cNvSpPr txBox="1"/>
      </xdr:nvSpPr>
      <xdr:spPr>
        <a:xfrm>
          <a:off x="9667875" y="116205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23</xdr:row>
      <xdr:rowOff>0</xdr:rowOff>
    </xdr:from>
    <xdr:to>
      <xdr:col>31</xdr:col>
      <xdr:colOff>409575</xdr:colOff>
      <xdr:row>23</xdr:row>
      <xdr:rowOff>503969</xdr:rowOff>
    </xdr:to>
    <xdr:sp macro="" textlink="">
      <xdr:nvSpPr>
        <xdr:cNvPr id="5842" name="TextBox 33"/>
        <xdr:cNvSpPr txBox="1"/>
      </xdr:nvSpPr>
      <xdr:spPr>
        <a:xfrm>
          <a:off x="9667875" y="12211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24</xdr:row>
      <xdr:rowOff>0</xdr:rowOff>
    </xdr:from>
    <xdr:to>
      <xdr:col>31</xdr:col>
      <xdr:colOff>409575</xdr:colOff>
      <xdr:row>24</xdr:row>
      <xdr:rowOff>496645</xdr:rowOff>
    </xdr:to>
    <xdr:sp macro="" textlink="">
      <xdr:nvSpPr>
        <xdr:cNvPr id="5843" name="TextBox 34"/>
        <xdr:cNvSpPr txBox="1"/>
      </xdr:nvSpPr>
      <xdr:spPr>
        <a:xfrm>
          <a:off x="9667875" y="1281112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25</xdr:row>
      <xdr:rowOff>0</xdr:rowOff>
    </xdr:from>
    <xdr:to>
      <xdr:col>31</xdr:col>
      <xdr:colOff>409575</xdr:colOff>
      <xdr:row>25</xdr:row>
      <xdr:rowOff>504527</xdr:rowOff>
    </xdr:to>
    <xdr:sp macro="" textlink="">
      <xdr:nvSpPr>
        <xdr:cNvPr id="5844" name="TextBox 35"/>
        <xdr:cNvSpPr txBox="1"/>
      </xdr:nvSpPr>
      <xdr:spPr>
        <a:xfrm>
          <a:off x="9667875" y="13458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0</xdr:col>
      <xdr:colOff>142875</xdr:colOff>
      <xdr:row>3</xdr:row>
      <xdr:rowOff>133350</xdr:rowOff>
    </xdr:from>
    <xdr:ext cx="1352550" cy="381000"/>
    <xdr:pic>
      <xdr:nvPicPr>
        <xdr:cNvPr id="1793749" name="Picture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923925"/>
          <a:ext cx="1352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38398</xdr:colOff>
      <xdr:row>26</xdr:row>
      <xdr:rowOff>162223</xdr:rowOff>
    </xdr:from>
    <xdr:to>
      <xdr:col>26</xdr:col>
      <xdr:colOff>104226</xdr:colOff>
      <xdr:row>28</xdr:row>
      <xdr:rowOff>57299</xdr:rowOff>
    </xdr:to>
    <xdr:sp macro="" textlink="" fLocksText="0">
      <xdr:nvSpPr>
        <xdr:cNvPr id="5846" name="Rounded Rectangle 36">
          <a:hlinkClick xmlns:r="http://schemas.openxmlformats.org/officeDocument/2006/relationships" r:id="rId2"/>
        </xdr:cNvPr>
        <xdr:cNvSpPr/>
      </xdr:nvSpPr>
      <xdr:spPr>
        <a:xfrm>
          <a:off x="9705975" y="14192250"/>
          <a:ext cx="981075" cy="2476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Næst</a:t>
          </a:r>
        </a:p>
      </xdr:txBody>
    </xdr:sp>
    <xdr:clientData/>
  </xdr:twoCellAnchor>
  <mc:AlternateContent xmlns:mc="http://schemas.openxmlformats.org/markup-compatibility/2006">
    <mc:Choice xmlns:a14="http://schemas.microsoft.com/office/drawing/2010/main" Requires="a14">
      <xdr:twoCellAnchor>
        <xdr:from>
          <xdr:col>2</xdr:col>
          <xdr:colOff>2800350</xdr:colOff>
          <xdr:row>3</xdr:row>
          <xdr:rowOff>104775</xdr:rowOff>
        </xdr:from>
        <xdr:to>
          <xdr:col>2</xdr:col>
          <xdr:colOff>3876675</xdr:colOff>
          <xdr:row>5</xdr:row>
          <xdr:rowOff>85725</xdr:rowOff>
        </xdr:to>
        <xdr:sp macro="" textlink="">
          <xdr:nvSpPr>
            <xdr:cNvPr id="1459049" name="Button 3945" hidden="1">
              <a:extLst>
                <a:ext uri="{63B3BB69-23CF-44E3-9099-C40C66FF867C}">
                  <a14:compatExt spid="_x0000_s1459049"/>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3981450</xdr:colOff>
          <xdr:row>3</xdr:row>
          <xdr:rowOff>85725</xdr:rowOff>
        </xdr:from>
        <xdr:to>
          <xdr:col>5</xdr:col>
          <xdr:colOff>38100</xdr:colOff>
          <xdr:row>5</xdr:row>
          <xdr:rowOff>76200</xdr:rowOff>
        </xdr:to>
        <xdr:sp macro="" textlink="">
          <xdr:nvSpPr>
            <xdr:cNvPr id="1627207" name="Button 4167" hidden="1">
              <a:extLst>
                <a:ext uri="{63B3BB69-23CF-44E3-9099-C40C66FF867C}">
                  <a14:compatExt spid="_x0000_s1627207"/>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5</xdr:row>
      <xdr:rowOff>190500</xdr:rowOff>
    </xdr:from>
    <xdr:ext cx="8220075" cy="1466850"/>
    <xdr:pic>
      <xdr:nvPicPr>
        <xdr:cNvPr id="1793751" name="Picture 3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667875" y="1352550"/>
          <a:ext cx="822007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twoCellAnchor>
    <xdr:from>
      <xdr:col>25</xdr:col>
      <xdr:colOff>0</xdr:colOff>
      <xdr:row>9</xdr:row>
      <xdr:rowOff>0</xdr:rowOff>
    </xdr:from>
    <xdr:to>
      <xdr:col>31</xdr:col>
      <xdr:colOff>419100</xdr:colOff>
      <xdr:row>9</xdr:row>
      <xdr:rowOff>505867</xdr:rowOff>
    </xdr:to>
    <xdr:sp macro="" textlink="">
      <xdr:nvSpPr>
        <xdr:cNvPr id="14477" name="TextBox 42"/>
        <xdr:cNvSpPr txBox="1"/>
      </xdr:nvSpPr>
      <xdr:spPr>
        <a:xfrm>
          <a:off x="9791700" y="33528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419100</xdr:colOff>
      <xdr:row>16</xdr:row>
      <xdr:rowOff>503634</xdr:rowOff>
    </xdr:to>
    <xdr:sp macro="" textlink="">
      <xdr:nvSpPr>
        <xdr:cNvPr id="14478" name="TextBox 44"/>
        <xdr:cNvSpPr txBox="1"/>
      </xdr:nvSpPr>
      <xdr:spPr>
        <a:xfrm>
          <a:off x="9791700" y="80200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24</xdr:row>
      <xdr:rowOff>0</xdr:rowOff>
    </xdr:from>
    <xdr:to>
      <xdr:col>31</xdr:col>
      <xdr:colOff>419100</xdr:colOff>
      <xdr:row>24</xdr:row>
      <xdr:rowOff>503858</xdr:rowOff>
    </xdr:to>
    <xdr:sp macro="" textlink="">
      <xdr:nvSpPr>
        <xdr:cNvPr id="14479" name="TextBox 45"/>
        <xdr:cNvSpPr txBox="1"/>
      </xdr:nvSpPr>
      <xdr:spPr>
        <a:xfrm>
          <a:off x="9791700" y="139541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419100</xdr:colOff>
      <xdr:row>17</xdr:row>
      <xdr:rowOff>505569</xdr:rowOff>
    </xdr:to>
    <xdr:sp macro="" textlink="">
      <xdr:nvSpPr>
        <xdr:cNvPr id="14480" name="TextBox 46"/>
        <xdr:cNvSpPr txBox="1"/>
      </xdr:nvSpPr>
      <xdr:spPr>
        <a:xfrm>
          <a:off x="9791700" y="8705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419100</xdr:colOff>
      <xdr:row>18</xdr:row>
      <xdr:rowOff>503411</xdr:rowOff>
    </xdr:to>
    <xdr:sp macro="" textlink="">
      <xdr:nvSpPr>
        <xdr:cNvPr id="14481" name="TextBox 47"/>
        <xdr:cNvSpPr txBox="1"/>
      </xdr:nvSpPr>
      <xdr:spPr>
        <a:xfrm>
          <a:off x="9791700" y="94583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419100</xdr:colOff>
      <xdr:row>19</xdr:row>
      <xdr:rowOff>503634</xdr:rowOff>
    </xdr:to>
    <xdr:sp macro="" textlink="">
      <xdr:nvSpPr>
        <xdr:cNvPr id="14482" name="TextBox 48"/>
        <xdr:cNvSpPr txBox="1"/>
      </xdr:nvSpPr>
      <xdr:spPr>
        <a:xfrm>
          <a:off x="9791700" y="102393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419100</xdr:colOff>
      <xdr:row>20</xdr:row>
      <xdr:rowOff>513927</xdr:rowOff>
    </xdr:to>
    <xdr:sp macro="" textlink="">
      <xdr:nvSpPr>
        <xdr:cNvPr id="14483" name="TextBox 49"/>
        <xdr:cNvSpPr txBox="1"/>
      </xdr:nvSpPr>
      <xdr:spPr>
        <a:xfrm>
          <a:off x="9791700" y="10925175"/>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419100</xdr:colOff>
      <xdr:row>21</xdr:row>
      <xdr:rowOff>506313</xdr:rowOff>
    </xdr:to>
    <xdr:sp macro="" textlink="">
      <xdr:nvSpPr>
        <xdr:cNvPr id="14484" name="TextBox 50"/>
        <xdr:cNvSpPr txBox="1"/>
      </xdr:nvSpPr>
      <xdr:spPr>
        <a:xfrm>
          <a:off x="9791700" y="116586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22</xdr:row>
      <xdr:rowOff>0</xdr:rowOff>
    </xdr:from>
    <xdr:to>
      <xdr:col>31</xdr:col>
      <xdr:colOff>419100</xdr:colOff>
      <xdr:row>22</xdr:row>
      <xdr:rowOff>504230</xdr:rowOff>
    </xdr:to>
    <xdr:sp macro="" textlink="">
      <xdr:nvSpPr>
        <xdr:cNvPr id="14485" name="TextBox 51"/>
        <xdr:cNvSpPr txBox="1"/>
      </xdr:nvSpPr>
      <xdr:spPr>
        <a:xfrm>
          <a:off x="9791700" y="124301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23</xdr:row>
      <xdr:rowOff>0</xdr:rowOff>
    </xdr:from>
    <xdr:to>
      <xdr:col>31</xdr:col>
      <xdr:colOff>419100</xdr:colOff>
      <xdr:row>23</xdr:row>
      <xdr:rowOff>503374</xdr:rowOff>
    </xdr:to>
    <xdr:sp macro="" textlink="">
      <xdr:nvSpPr>
        <xdr:cNvPr id="14486" name="TextBox 52"/>
        <xdr:cNvSpPr txBox="1"/>
      </xdr:nvSpPr>
      <xdr:spPr>
        <a:xfrm>
          <a:off x="9791700" y="131635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25</xdr:row>
      <xdr:rowOff>0</xdr:rowOff>
    </xdr:from>
    <xdr:to>
      <xdr:col>31</xdr:col>
      <xdr:colOff>419100</xdr:colOff>
      <xdr:row>25</xdr:row>
      <xdr:rowOff>505197</xdr:rowOff>
    </xdr:to>
    <xdr:sp macro="" textlink="">
      <xdr:nvSpPr>
        <xdr:cNvPr id="14487" name="TextBox 53"/>
        <xdr:cNvSpPr txBox="1"/>
      </xdr:nvSpPr>
      <xdr:spPr>
        <a:xfrm>
          <a:off x="9791700" y="146589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26</xdr:row>
      <xdr:rowOff>0</xdr:rowOff>
    </xdr:from>
    <xdr:to>
      <xdr:col>31</xdr:col>
      <xdr:colOff>419100</xdr:colOff>
      <xdr:row>26</xdr:row>
      <xdr:rowOff>503858</xdr:rowOff>
    </xdr:to>
    <xdr:sp macro="" textlink="">
      <xdr:nvSpPr>
        <xdr:cNvPr id="14488" name="TextBox 54"/>
        <xdr:cNvSpPr txBox="1"/>
      </xdr:nvSpPr>
      <xdr:spPr>
        <a:xfrm>
          <a:off x="9791700" y="153543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27</xdr:row>
      <xdr:rowOff>0</xdr:rowOff>
    </xdr:from>
    <xdr:to>
      <xdr:col>31</xdr:col>
      <xdr:colOff>419100</xdr:colOff>
      <xdr:row>27</xdr:row>
      <xdr:rowOff>513548</xdr:rowOff>
    </xdr:to>
    <xdr:sp macro="" textlink="">
      <xdr:nvSpPr>
        <xdr:cNvPr id="14489" name="TextBox 55"/>
        <xdr:cNvSpPr txBox="1"/>
      </xdr:nvSpPr>
      <xdr:spPr>
        <a:xfrm>
          <a:off x="9791700" y="16059150"/>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28</xdr:row>
      <xdr:rowOff>0</xdr:rowOff>
    </xdr:from>
    <xdr:to>
      <xdr:col>31</xdr:col>
      <xdr:colOff>419100</xdr:colOff>
      <xdr:row>28</xdr:row>
      <xdr:rowOff>504565</xdr:rowOff>
    </xdr:to>
    <xdr:sp macro="" textlink="">
      <xdr:nvSpPr>
        <xdr:cNvPr id="14490" name="TextBox 56"/>
        <xdr:cNvSpPr txBox="1"/>
      </xdr:nvSpPr>
      <xdr:spPr>
        <a:xfrm>
          <a:off x="9791700" y="167640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29</xdr:row>
      <xdr:rowOff>0</xdr:rowOff>
    </xdr:from>
    <xdr:to>
      <xdr:col>31</xdr:col>
      <xdr:colOff>419100</xdr:colOff>
      <xdr:row>29</xdr:row>
      <xdr:rowOff>506164</xdr:rowOff>
    </xdr:to>
    <xdr:sp macro="" textlink="">
      <xdr:nvSpPr>
        <xdr:cNvPr id="14491" name="TextBox 57"/>
        <xdr:cNvSpPr txBox="1"/>
      </xdr:nvSpPr>
      <xdr:spPr>
        <a:xfrm>
          <a:off x="9791700" y="17440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30</xdr:row>
      <xdr:rowOff>0</xdr:rowOff>
    </xdr:from>
    <xdr:to>
      <xdr:col>31</xdr:col>
      <xdr:colOff>419100</xdr:colOff>
      <xdr:row>30</xdr:row>
      <xdr:rowOff>505569</xdr:rowOff>
    </xdr:to>
    <xdr:sp macro="" textlink="">
      <xdr:nvSpPr>
        <xdr:cNvPr id="14492" name="TextBox 58"/>
        <xdr:cNvSpPr txBox="1"/>
      </xdr:nvSpPr>
      <xdr:spPr>
        <a:xfrm>
          <a:off x="9791700" y="181641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31</xdr:row>
      <xdr:rowOff>0</xdr:rowOff>
    </xdr:from>
    <xdr:to>
      <xdr:col>31</xdr:col>
      <xdr:colOff>419100</xdr:colOff>
      <xdr:row>31</xdr:row>
      <xdr:rowOff>513319</xdr:rowOff>
    </xdr:to>
    <xdr:sp macro="" textlink="">
      <xdr:nvSpPr>
        <xdr:cNvPr id="14493" name="TextBox 59"/>
        <xdr:cNvSpPr txBox="1"/>
      </xdr:nvSpPr>
      <xdr:spPr>
        <a:xfrm>
          <a:off x="9791700" y="18916650"/>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32</xdr:row>
      <xdr:rowOff>0</xdr:rowOff>
    </xdr:from>
    <xdr:to>
      <xdr:col>31</xdr:col>
      <xdr:colOff>419100</xdr:colOff>
      <xdr:row>32</xdr:row>
      <xdr:rowOff>505271</xdr:rowOff>
    </xdr:to>
    <xdr:sp macro="" textlink="">
      <xdr:nvSpPr>
        <xdr:cNvPr id="14494" name="TextBox 60"/>
        <xdr:cNvSpPr txBox="1"/>
      </xdr:nvSpPr>
      <xdr:spPr>
        <a:xfrm>
          <a:off x="9791700" y="19602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33</xdr:row>
      <xdr:rowOff>0</xdr:rowOff>
    </xdr:from>
    <xdr:to>
      <xdr:col>31</xdr:col>
      <xdr:colOff>419100</xdr:colOff>
      <xdr:row>33</xdr:row>
      <xdr:rowOff>505197</xdr:rowOff>
    </xdr:to>
    <xdr:sp macro="" textlink="">
      <xdr:nvSpPr>
        <xdr:cNvPr id="14495" name="TextBox 61"/>
        <xdr:cNvSpPr txBox="1"/>
      </xdr:nvSpPr>
      <xdr:spPr>
        <a:xfrm>
          <a:off x="9791700" y="202692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34</xdr:row>
      <xdr:rowOff>0</xdr:rowOff>
    </xdr:from>
    <xdr:to>
      <xdr:col>31</xdr:col>
      <xdr:colOff>419100</xdr:colOff>
      <xdr:row>34</xdr:row>
      <xdr:rowOff>506016</xdr:rowOff>
    </xdr:to>
    <xdr:sp macro="" textlink="">
      <xdr:nvSpPr>
        <xdr:cNvPr id="14496" name="TextBox 62"/>
        <xdr:cNvSpPr txBox="1"/>
      </xdr:nvSpPr>
      <xdr:spPr>
        <a:xfrm>
          <a:off x="9791700" y="209645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35</xdr:row>
      <xdr:rowOff>0</xdr:rowOff>
    </xdr:from>
    <xdr:to>
      <xdr:col>31</xdr:col>
      <xdr:colOff>419100</xdr:colOff>
      <xdr:row>35</xdr:row>
      <xdr:rowOff>505197</xdr:rowOff>
    </xdr:to>
    <xdr:sp macro="" textlink="">
      <xdr:nvSpPr>
        <xdr:cNvPr id="14497" name="TextBox 63"/>
        <xdr:cNvSpPr txBox="1"/>
      </xdr:nvSpPr>
      <xdr:spPr>
        <a:xfrm>
          <a:off x="9791700" y="216122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36</xdr:row>
      <xdr:rowOff>0</xdr:rowOff>
    </xdr:from>
    <xdr:to>
      <xdr:col>31</xdr:col>
      <xdr:colOff>419100</xdr:colOff>
      <xdr:row>36</xdr:row>
      <xdr:rowOff>505867</xdr:rowOff>
    </xdr:to>
    <xdr:sp macro="" textlink="">
      <xdr:nvSpPr>
        <xdr:cNvPr id="14498" name="TextBox 64"/>
        <xdr:cNvSpPr txBox="1"/>
      </xdr:nvSpPr>
      <xdr:spPr>
        <a:xfrm>
          <a:off x="9791700" y="223075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37</xdr:row>
      <xdr:rowOff>0</xdr:rowOff>
    </xdr:from>
    <xdr:to>
      <xdr:col>31</xdr:col>
      <xdr:colOff>419100</xdr:colOff>
      <xdr:row>37</xdr:row>
      <xdr:rowOff>505458</xdr:rowOff>
    </xdr:to>
    <xdr:sp macro="" textlink="">
      <xdr:nvSpPr>
        <xdr:cNvPr id="14499" name="TextBox 65"/>
        <xdr:cNvSpPr txBox="1"/>
      </xdr:nvSpPr>
      <xdr:spPr>
        <a:xfrm>
          <a:off x="9791700" y="229362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38</xdr:row>
      <xdr:rowOff>0</xdr:rowOff>
    </xdr:from>
    <xdr:to>
      <xdr:col>31</xdr:col>
      <xdr:colOff>419100</xdr:colOff>
      <xdr:row>38</xdr:row>
      <xdr:rowOff>505867</xdr:rowOff>
    </xdr:to>
    <xdr:sp macro="" textlink="">
      <xdr:nvSpPr>
        <xdr:cNvPr id="14500" name="TextBox 66"/>
        <xdr:cNvSpPr txBox="1"/>
      </xdr:nvSpPr>
      <xdr:spPr>
        <a:xfrm>
          <a:off x="9791700" y="235553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39</xdr:row>
      <xdr:rowOff>0</xdr:rowOff>
    </xdr:from>
    <xdr:to>
      <xdr:col>31</xdr:col>
      <xdr:colOff>419100</xdr:colOff>
      <xdr:row>39</xdr:row>
      <xdr:rowOff>506016</xdr:rowOff>
    </xdr:to>
    <xdr:sp macro="" textlink="">
      <xdr:nvSpPr>
        <xdr:cNvPr id="14501" name="TextBox 67"/>
        <xdr:cNvSpPr txBox="1"/>
      </xdr:nvSpPr>
      <xdr:spPr>
        <a:xfrm>
          <a:off x="9791700" y="241839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40</xdr:row>
      <xdr:rowOff>0</xdr:rowOff>
    </xdr:from>
    <xdr:to>
      <xdr:col>31</xdr:col>
      <xdr:colOff>419100</xdr:colOff>
      <xdr:row>40</xdr:row>
      <xdr:rowOff>504974</xdr:rowOff>
    </xdr:to>
    <xdr:sp macro="" textlink="">
      <xdr:nvSpPr>
        <xdr:cNvPr id="14502" name="TextBox 68"/>
        <xdr:cNvSpPr txBox="1"/>
      </xdr:nvSpPr>
      <xdr:spPr>
        <a:xfrm>
          <a:off x="9791700" y="248316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41</xdr:row>
      <xdr:rowOff>0</xdr:rowOff>
    </xdr:from>
    <xdr:to>
      <xdr:col>31</xdr:col>
      <xdr:colOff>419100</xdr:colOff>
      <xdr:row>41</xdr:row>
      <xdr:rowOff>496389</xdr:rowOff>
    </xdr:to>
    <xdr:sp macro="" textlink="">
      <xdr:nvSpPr>
        <xdr:cNvPr id="14503" name="TextBox 69"/>
        <xdr:cNvSpPr txBox="1"/>
      </xdr:nvSpPr>
      <xdr:spPr>
        <a:xfrm>
          <a:off x="9791700" y="25574625"/>
          <a:ext cx="8296275"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42</xdr:row>
      <xdr:rowOff>0</xdr:rowOff>
    </xdr:from>
    <xdr:to>
      <xdr:col>31</xdr:col>
      <xdr:colOff>419100</xdr:colOff>
      <xdr:row>42</xdr:row>
      <xdr:rowOff>505867</xdr:rowOff>
    </xdr:to>
    <xdr:sp macro="" textlink="">
      <xdr:nvSpPr>
        <xdr:cNvPr id="14504" name="TextBox 70"/>
        <xdr:cNvSpPr txBox="1"/>
      </xdr:nvSpPr>
      <xdr:spPr>
        <a:xfrm>
          <a:off x="9791700" y="26231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43</xdr:row>
      <xdr:rowOff>0</xdr:rowOff>
    </xdr:from>
    <xdr:to>
      <xdr:col>31</xdr:col>
      <xdr:colOff>419100</xdr:colOff>
      <xdr:row>43</xdr:row>
      <xdr:rowOff>504825</xdr:rowOff>
    </xdr:to>
    <xdr:sp macro="" textlink="">
      <xdr:nvSpPr>
        <xdr:cNvPr id="14505" name="TextBox 71"/>
        <xdr:cNvSpPr txBox="1"/>
      </xdr:nvSpPr>
      <xdr:spPr>
        <a:xfrm>
          <a:off x="9791700" y="268605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44</xdr:row>
      <xdr:rowOff>0</xdr:rowOff>
    </xdr:from>
    <xdr:to>
      <xdr:col>31</xdr:col>
      <xdr:colOff>419100</xdr:colOff>
      <xdr:row>44</xdr:row>
      <xdr:rowOff>506053</xdr:rowOff>
    </xdr:to>
    <xdr:sp macro="" textlink="">
      <xdr:nvSpPr>
        <xdr:cNvPr id="14506" name="TextBox 72"/>
        <xdr:cNvSpPr txBox="1"/>
      </xdr:nvSpPr>
      <xdr:spPr>
        <a:xfrm>
          <a:off x="9791700" y="27470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45</xdr:row>
      <xdr:rowOff>0</xdr:rowOff>
    </xdr:from>
    <xdr:to>
      <xdr:col>31</xdr:col>
      <xdr:colOff>419100</xdr:colOff>
      <xdr:row>45</xdr:row>
      <xdr:rowOff>505085</xdr:rowOff>
    </xdr:to>
    <xdr:sp macro="" textlink="">
      <xdr:nvSpPr>
        <xdr:cNvPr id="14507" name="TextBox 73"/>
        <xdr:cNvSpPr txBox="1"/>
      </xdr:nvSpPr>
      <xdr:spPr>
        <a:xfrm>
          <a:off x="9791700" y="28108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47</xdr:row>
      <xdr:rowOff>0</xdr:rowOff>
    </xdr:from>
    <xdr:to>
      <xdr:col>31</xdr:col>
      <xdr:colOff>419100</xdr:colOff>
      <xdr:row>47</xdr:row>
      <xdr:rowOff>505197</xdr:rowOff>
    </xdr:to>
    <xdr:sp macro="" textlink="">
      <xdr:nvSpPr>
        <xdr:cNvPr id="14508" name="TextBox 74"/>
        <xdr:cNvSpPr txBox="1"/>
      </xdr:nvSpPr>
      <xdr:spPr>
        <a:xfrm>
          <a:off x="9791700" y="294894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48</xdr:row>
      <xdr:rowOff>0</xdr:rowOff>
    </xdr:from>
    <xdr:to>
      <xdr:col>31</xdr:col>
      <xdr:colOff>419100</xdr:colOff>
      <xdr:row>48</xdr:row>
      <xdr:rowOff>506053</xdr:rowOff>
    </xdr:to>
    <xdr:sp macro="" textlink="">
      <xdr:nvSpPr>
        <xdr:cNvPr id="14509" name="TextBox 75"/>
        <xdr:cNvSpPr txBox="1"/>
      </xdr:nvSpPr>
      <xdr:spPr>
        <a:xfrm>
          <a:off x="9791700" y="30184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49</xdr:row>
      <xdr:rowOff>0</xdr:rowOff>
    </xdr:from>
    <xdr:to>
      <xdr:col>31</xdr:col>
      <xdr:colOff>419100</xdr:colOff>
      <xdr:row>49</xdr:row>
      <xdr:rowOff>506053</xdr:rowOff>
    </xdr:to>
    <xdr:sp macro="" textlink="">
      <xdr:nvSpPr>
        <xdr:cNvPr id="14510" name="TextBox 76"/>
        <xdr:cNvSpPr txBox="1"/>
      </xdr:nvSpPr>
      <xdr:spPr>
        <a:xfrm>
          <a:off x="9791700" y="308229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50</xdr:row>
      <xdr:rowOff>0</xdr:rowOff>
    </xdr:from>
    <xdr:to>
      <xdr:col>31</xdr:col>
      <xdr:colOff>419100</xdr:colOff>
      <xdr:row>50</xdr:row>
      <xdr:rowOff>505867</xdr:rowOff>
    </xdr:to>
    <xdr:sp macro="" textlink="">
      <xdr:nvSpPr>
        <xdr:cNvPr id="14511" name="TextBox 77"/>
        <xdr:cNvSpPr txBox="1"/>
      </xdr:nvSpPr>
      <xdr:spPr>
        <a:xfrm>
          <a:off x="9791700" y="314610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51</xdr:row>
      <xdr:rowOff>0</xdr:rowOff>
    </xdr:from>
    <xdr:to>
      <xdr:col>31</xdr:col>
      <xdr:colOff>419100</xdr:colOff>
      <xdr:row>51</xdr:row>
      <xdr:rowOff>505197</xdr:rowOff>
    </xdr:to>
    <xdr:sp macro="" textlink="">
      <xdr:nvSpPr>
        <xdr:cNvPr id="14512" name="TextBox 78"/>
        <xdr:cNvSpPr txBox="1"/>
      </xdr:nvSpPr>
      <xdr:spPr>
        <a:xfrm>
          <a:off x="9791700" y="32089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9525</xdr:colOff>
      <xdr:row>3</xdr:row>
      <xdr:rowOff>133350</xdr:rowOff>
    </xdr:from>
    <xdr:ext cx="1333500" cy="381000"/>
    <xdr:pic>
      <xdr:nvPicPr>
        <xdr:cNvPr id="1901745" name="Picture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3825" y="895350"/>
          <a:ext cx="13335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9823</xdr:colOff>
      <xdr:row>60</xdr:row>
      <xdr:rowOff>190500</xdr:rowOff>
    </xdr:from>
    <xdr:to>
      <xdr:col>26</xdr:col>
      <xdr:colOff>76600</xdr:colOff>
      <xdr:row>62</xdr:row>
      <xdr:rowOff>85576</xdr:rowOff>
    </xdr:to>
    <xdr:sp macro="" textlink="" fLocksText="0">
      <xdr:nvSpPr>
        <xdr:cNvPr id="14514" name="Rounded Rectangle 41">
          <a:hlinkClick xmlns:r="http://schemas.openxmlformats.org/officeDocument/2006/relationships" r:id="rId2"/>
        </xdr:cNvPr>
        <xdr:cNvSpPr/>
      </xdr:nvSpPr>
      <xdr:spPr>
        <a:xfrm>
          <a:off x="9801225" y="38252400"/>
          <a:ext cx="981075"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Næst</a:t>
          </a:r>
        </a:p>
      </xdr:txBody>
    </xdr:sp>
    <xdr:clientData/>
  </xdr:twoCellAnchor>
  <xdr:twoCellAnchor>
    <xdr:from>
      <xdr:col>25</xdr:col>
      <xdr:colOff>0</xdr:colOff>
      <xdr:row>10</xdr:row>
      <xdr:rowOff>0</xdr:rowOff>
    </xdr:from>
    <xdr:to>
      <xdr:col>31</xdr:col>
      <xdr:colOff>419100</xdr:colOff>
      <xdr:row>10</xdr:row>
      <xdr:rowOff>506053</xdr:rowOff>
    </xdr:to>
    <xdr:sp macro="" textlink="">
      <xdr:nvSpPr>
        <xdr:cNvPr id="14515" name="TextBox 79"/>
        <xdr:cNvSpPr txBox="1"/>
      </xdr:nvSpPr>
      <xdr:spPr>
        <a:xfrm>
          <a:off x="9791700" y="3981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419100</xdr:colOff>
      <xdr:row>15</xdr:row>
      <xdr:rowOff>506016</xdr:rowOff>
    </xdr:to>
    <xdr:sp macro="" textlink="">
      <xdr:nvSpPr>
        <xdr:cNvPr id="14516" name="TextBox 80"/>
        <xdr:cNvSpPr txBox="1"/>
      </xdr:nvSpPr>
      <xdr:spPr>
        <a:xfrm>
          <a:off x="9791700" y="72580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26</xdr:col>
      <xdr:colOff>361950</xdr:colOff>
      <xdr:row>11</xdr:row>
      <xdr:rowOff>476250</xdr:rowOff>
    </xdr:from>
    <xdr:ext cx="180975" cy="266700"/>
    <xdr:sp macro="" textlink="">
      <xdr:nvSpPr>
        <xdr:cNvPr id="14517" name="TextBox 43"/>
        <xdr:cNvSpPr txBox="1"/>
      </xdr:nvSpPr>
      <xdr:spPr>
        <a:xfrm>
          <a:off x="11068050" y="5095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11</xdr:row>
      <xdr:rowOff>361950</xdr:rowOff>
    </xdr:from>
    <xdr:ext cx="180975" cy="266700"/>
    <xdr:sp macro="" textlink="">
      <xdr:nvSpPr>
        <xdr:cNvPr id="14518" name="TextBox 81"/>
        <xdr:cNvSpPr txBox="1"/>
      </xdr:nvSpPr>
      <xdr:spPr>
        <a:xfrm>
          <a:off x="10887075" y="4981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25</xdr:col>
      <xdr:colOff>0</xdr:colOff>
      <xdr:row>11</xdr:row>
      <xdr:rowOff>0</xdr:rowOff>
    </xdr:from>
    <xdr:to>
      <xdr:col>31</xdr:col>
      <xdr:colOff>409575</xdr:colOff>
      <xdr:row>11</xdr:row>
      <xdr:rowOff>505867</xdr:rowOff>
    </xdr:to>
    <xdr:sp macro="" textlink="">
      <xdr:nvSpPr>
        <xdr:cNvPr id="14519" name="TextBox 82"/>
        <xdr:cNvSpPr txBox="1"/>
      </xdr:nvSpPr>
      <xdr:spPr>
        <a:xfrm>
          <a:off x="9791700" y="46196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12</xdr:row>
      <xdr:rowOff>0</xdr:rowOff>
    </xdr:from>
    <xdr:to>
      <xdr:col>31</xdr:col>
      <xdr:colOff>409575</xdr:colOff>
      <xdr:row>12</xdr:row>
      <xdr:rowOff>506016</xdr:rowOff>
    </xdr:to>
    <xdr:sp macro="" textlink="">
      <xdr:nvSpPr>
        <xdr:cNvPr id="14520" name="TextBox 83"/>
        <xdr:cNvSpPr txBox="1"/>
      </xdr:nvSpPr>
      <xdr:spPr>
        <a:xfrm>
          <a:off x="9791700" y="5248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409575</xdr:colOff>
      <xdr:row>13</xdr:row>
      <xdr:rowOff>503858</xdr:rowOff>
    </xdr:to>
    <xdr:sp macro="" textlink="">
      <xdr:nvSpPr>
        <xdr:cNvPr id="14521" name="TextBox 84"/>
        <xdr:cNvSpPr txBox="1"/>
      </xdr:nvSpPr>
      <xdr:spPr>
        <a:xfrm>
          <a:off x="9791700" y="58959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409575</xdr:colOff>
      <xdr:row>14</xdr:row>
      <xdr:rowOff>505755</xdr:rowOff>
    </xdr:to>
    <xdr:sp macro="" textlink="">
      <xdr:nvSpPr>
        <xdr:cNvPr id="14522" name="TextBox 85"/>
        <xdr:cNvSpPr txBox="1"/>
      </xdr:nvSpPr>
      <xdr:spPr>
        <a:xfrm>
          <a:off x="9791700" y="6600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46</xdr:row>
      <xdr:rowOff>0</xdr:rowOff>
    </xdr:from>
    <xdr:to>
      <xdr:col>31</xdr:col>
      <xdr:colOff>409575</xdr:colOff>
      <xdr:row>46</xdr:row>
      <xdr:rowOff>505271</xdr:rowOff>
    </xdr:to>
    <xdr:sp macro="" textlink="">
      <xdr:nvSpPr>
        <xdr:cNvPr id="14523" name="TextBox 86"/>
        <xdr:cNvSpPr txBox="1"/>
      </xdr:nvSpPr>
      <xdr:spPr>
        <a:xfrm>
          <a:off x="9791700" y="28822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26</xdr:col>
      <xdr:colOff>361950</xdr:colOff>
      <xdr:row>53</xdr:row>
      <xdr:rowOff>476250</xdr:rowOff>
    </xdr:from>
    <xdr:ext cx="180975" cy="266700"/>
    <xdr:sp macro="" textlink="">
      <xdr:nvSpPr>
        <xdr:cNvPr id="14524" name="TextBox 87"/>
        <xdr:cNvSpPr txBox="1"/>
      </xdr:nvSpPr>
      <xdr:spPr>
        <a:xfrm>
          <a:off x="11068050" y="33775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53</xdr:row>
      <xdr:rowOff>361950</xdr:rowOff>
    </xdr:from>
    <xdr:ext cx="180975" cy="266700"/>
    <xdr:sp macro="" textlink="">
      <xdr:nvSpPr>
        <xdr:cNvPr id="14525" name="TextBox 88"/>
        <xdr:cNvSpPr txBox="1"/>
      </xdr:nvSpPr>
      <xdr:spPr>
        <a:xfrm>
          <a:off x="10887075" y="3366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25</xdr:col>
      <xdr:colOff>0</xdr:colOff>
      <xdr:row>53</xdr:row>
      <xdr:rowOff>0</xdr:rowOff>
    </xdr:from>
    <xdr:to>
      <xdr:col>31</xdr:col>
      <xdr:colOff>409575</xdr:colOff>
      <xdr:row>53</xdr:row>
      <xdr:rowOff>513092</xdr:rowOff>
    </xdr:to>
    <xdr:sp macro="" textlink="">
      <xdr:nvSpPr>
        <xdr:cNvPr id="14526" name="TextBox 89"/>
        <xdr:cNvSpPr txBox="1"/>
      </xdr:nvSpPr>
      <xdr:spPr>
        <a:xfrm>
          <a:off x="9791700" y="33299400"/>
          <a:ext cx="8286750"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54</xdr:row>
      <xdr:rowOff>0</xdr:rowOff>
    </xdr:from>
    <xdr:to>
      <xdr:col>31</xdr:col>
      <xdr:colOff>409575</xdr:colOff>
      <xdr:row>54</xdr:row>
      <xdr:rowOff>505197</xdr:rowOff>
    </xdr:to>
    <xdr:sp macro="" textlink="">
      <xdr:nvSpPr>
        <xdr:cNvPr id="14527" name="TextBox 90"/>
        <xdr:cNvSpPr txBox="1"/>
      </xdr:nvSpPr>
      <xdr:spPr>
        <a:xfrm>
          <a:off x="9791700" y="34080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55</xdr:row>
      <xdr:rowOff>0</xdr:rowOff>
    </xdr:from>
    <xdr:to>
      <xdr:col>31</xdr:col>
      <xdr:colOff>409575</xdr:colOff>
      <xdr:row>55</xdr:row>
      <xdr:rowOff>505867</xdr:rowOff>
    </xdr:to>
    <xdr:sp macro="" textlink="">
      <xdr:nvSpPr>
        <xdr:cNvPr id="14528" name="TextBox 91"/>
        <xdr:cNvSpPr txBox="1"/>
      </xdr:nvSpPr>
      <xdr:spPr>
        <a:xfrm>
          <a:off x="9791700" y="346710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56</xdr:row>
      <xdr:rowOff>0</xdr:rowOff>
    </xdr:from>
    <xdr:to>
      <xdr:col>31</xdr:col>
      <xdr:colOff>409575</xdr:colOff>
      <xdr:row>56</xdr:row>
      <xdr:rowOff>504565</xdr:rowOff>
    </xdr:to>
    <xdr:sp macro="" textlink="">
      <xdr:nvSpPr>
        <xdr:cNvPr id="14529" name="TextBox 92"/>
        <xdr:cNvSpPr txBox="1"/>
      </xdr:nvSpPr>
      <xdr:spPr>
        <a:xfrm>
          <a:off x="9791700" y="35299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57</xdr:row>
      <xdr:rowOff>0</xdr:rowOff>
    </xdr:from>
    <xdr:to>
      <xdr:col>31</xdr:col>
      <xdr:colOff>409575</xdr:colOff>
      <xdr:row>57</xdr:row>
      <xdr:rowOff>505458</xdr:rowOff>
    </xdr:to>
    <xdr:sp macro="" textlink="">
      <xdr:nvSpPr>
        <xdr:cNvPr id="14530" name="TextBox 93"/>
        <xdr:cNvSpPr txBox="1"/>
      </xdr:nvSpPr>
      <xdr:spPr>
        <a:xfrm>
          <a:off x="9791700" y="35975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58</xdr:row>
      <xdr:rowOff>0</xdr:rowOff>
    </xdr:from>
    <xdr:to>
      <xdr:col>31</xdr:col>
      <xdr:colOff>409575</xdr:colOff>
      <xdr:row>58</xdr:row>
      <xdr:rowOff>505755</xdr:rowOff>
    </xdr:to>
    <xdr:sp macro="" textlink="">
      <xdr:nvSpPr>
        <xdr:cNvPr id="14531" name="TextBox 94"/>
        <xdr:cNvSpPr txBox="1"/>
      </xdr:nvSpPr>
      <xdr:spPr>
        <a:xfrm>
          <a:off x="9791700" y="36595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59</xdr:row>
      <xdr:rowOff>0</xdr:rowOff>
    </xdr:from>
    <xdr:to>
      <xdr:col>31</xdr:col>
      <xdr:colOff>409575</xdr:colOff>
      <xdr:row>59</xdr:row>
      <xdr:rowOff>506016</xdr:rowOff>
    </xdr:to>
    <xdr:sp macro="" textlink="">
      <xdr:nvSpPr>
        <xdr:cNvPr id="14532" name="TextBox 95"/>
        <xdr:cNvSpPr txBox="1"/>
      </xdr:nvSpPr>
      <xdr:spPr>
        <a:xfrm>
          <a:off x="9791700" y="37252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52</xdr:row>
      <xdr:rowOff>0</xdr:rowOff>
    </xdr:from>
    <xdr:to>
      <xdr:col>31</xdr:col>
      <xdr:colOff>409575</xdr:colOff>
      <xdr:row>52</xdr:row>
      <xdr:rowOff>505458</xdr:rowOff>
    </xdr:to>
    <xdr:sp macro="" textlink="">
      <xdr:nvSpPr>
        <xdr:cNvPr id="14533" name="TextBox 97"/>
        <xdr:cNvSpPr txBox="1"/>
      </xdr:nvSpPr>
      <xdr:spPr>
        <a:xfrm>
          <a:off x="9791700" y="32680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mc:AlternateContent xmlns:mc="http://schemas.openxmlformats.org/markup-compatibility/2006">
    <mc:Choice xmlns:a14="http://schemas.microsoft.com/office/drawing/2010/main" Requires="a14">
      <xdr:twoCellAnchor>
        <xdr:from>
          <xdr:col>2</xdr:col>
          <xdr:colOff>2762250</xdr:colOff>
          <xdr:row>3</xdr:row>
          <xdr:rowOff>114300</xdr:rowOff>
        </xdr:from>
        <xdr:to>
          <xdr:col>2</xdr:col>
          <xdr:colOff>3838575</xdr:colOff>
          <xdr:row>5</xdr:row>
          <xdr:rowOff>104775</xdr:rowOff>
        </xdr:to>
        <xdr:sp macro="" textlink="">
          <xdr:nvSpPr>
            <xdr:cNvPr id="1555262" name="Button 9022" hidden="1">
              <a:extLst>
                <a:ext uri="{63B3BB69-23CF-44E3-9099-C40C66FF867C}">
                  <a14:compatExt spid="_x0000_s1555262"/>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3933825</xdr:colOff>
          <xdr:row>3</xdr:row>
          <xdr:rowOff>104775</xdr:rowOff>
        </xdr:from>
        <xdr:to>
          <xdr:col>5</xdr:col>
          <xdr:colOff>66675</xdr:colOff>
          <xdr:row>5</xdr:row>
          <xdr:rowOff>95250</xdr:rowOff>
        </xdr:to>
        <xdr:sp macro="" textlink="">
          <xdr:nvSpPr>
            <xdr:cNvPr id="1613246" name="Button 9662" hidden="1">
              <a:extLst>
                <a:ext uri="{63B3BB69-23CF-44E3-9099-C40C66FF867C}">
                  <a14:compatExt spid="_x0000_s1613246"/>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6</xdr:row>
      <xdr:rowOff>0</xdr:rowOff>
    </xdr:from>
    <xdr:ext cx="8220075" cy="1495425"/>
    <xdr:pic>
      <xdr:nvPicPr>
        <xdr:cNvPr id="1901766" name="Picture 9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791700" y="1323975"/>
          <a:ext cx="82200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twoCellAnchor>
    <xdr:from>
      <xdr:col>24</xdr:col>
      <xdr:colOff>0</xdr:colOff>
      <xdr:row>9</xdr:row>
      <xdr:rowOff>0</xdr:rowOff>
    </xdr:from>
    <xdr:to>
      <xdr:col>30</xdr:col>
      <xdr:colOff>419100</xdr:colOff>
      <xdr:row>9</xdr:row>
      <xdr:rowOff>504825</xdr:rowOff>
    </xdr:to>
    <xdr:sp macro="" textlink="">
      <xdr:nvSpPr>
        <xdr:cNvPr id="3640" name="TextBox 9"/>
        <xdr:cNvSpPr txBox="1"/>
      </xdr:nvSpPr>
      <xdr:spPr>
        <a:xfrm>
          <a:off x="9839325" y="34385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11</xdr:row>
      <xdr:rowOff>0</xdr:rowOff>
    </xdr:from>
    <xdr:to>
      <xdr:col>30</xdr:col>
      <xdr:colOff>419100</xdr:colOff>
      <xdr:row>11</xdr:row>
      <xdr:rowOff>505867</xdr:rowOff>
    </xdr:to>
    <xdr:sp macro="" textlink="">
      <xdr:nvSpPr>
        <xdr:cNvPr id="3641" name="TextBox 10"/>
        <xdr:cNvSpPr txBox="1"/>
      </xdr:nvSpPr>
      <xdr:spPr>
        <a:xfrm>
          <a:off x="9839325" y="46482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12</xdr:row>
      <xdr:rowOff>0</xdr:rowOff>
    </xdr:from>
    <xdr:to>
      <xdr:col>30</xdr:col>
      <xdr:colOff>419100</xdr:colOff>
      <xdr:row>12</xdr:row>
      <xdr:rowOff>504825</xdr:rowOff>
    </xdr:to>
    <xdr:sp macro="" textlink="">
      <xdr:nvSpPr>
        <xdr:cNvPr id="3642" name="TextBox 11"/>
        <xdr:cNvSpPr txBox="1"/>
      </xdr:nvSpPr>
      <xdr:spPr>
        <a:xfrm>
          <a:off x="9839325" y="5276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13</xdr:row>
      <xdr:rowOff>0</xdr:rowOff>
    </xdr:from>
    <xdr:to>
      <xdr:col>30</xdr:col>
      <xdr:colOff>419100</xdr:colOff>
      <xdr:row>13</xdr:row>
      <xdr:rowOff>505867</xdr:rowOff>
    </xdr:to>
    <xdr:sp macro="" textlink="">
      <xdr:nvSpPr>
        <xdr:cNvPr id="3643" name="TextBox 12"/>
        <xdr:cNvSpPr txBox="1"/>
      </xdr:nvSpPr>
      <xdr:spPr>
        <a:xfrm>
          <a:off x="9839325" y="5886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14</xdr:row>
      <xdr:rowOff>0</xdr:rowOff>
    </xdr:from>
    <xdr:to>
      <xdr:col>30</xdr:col>
      <xdr:colOff>419100</xdr:colOff>
      <xdr:row>14</xdr:row>
      <xdr:rowOff>505867</xdr:rowOff>
    </xdr:to>
    <xdr:sp macro="" textlink="">
      <xdr:nvSpPr>
        <xdr:cNvPr id="3644" name="TextBox 13"/>
        <xdr:cNvSpPr txBox="1"/>
      </xdr:nvSpPr>
      <xdr:spPr>
        <a:xfrm>
          <a:off x="9839325" y="6515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15</xdr:row>
      <xdr:rowOff>0</xdr:rowOff>
    </xdr:from>
    <xdr:to>
      <xdr:col>30</xdr:col>
      <xdr:colOff>419100</xdr:colOff>
      <xdr:row>15</xdr:row>
      <xdr:rowOff>505755</xdr:rowOff>
    </xdr:to>
    <xdr:sp macro="" textlink="">
      <xdr:nvSpPr>
        <xdr:cNvPr id="3645" name="TextBox 14"/>
        <xdr:cNvSpPr txBox="1"/>
      </xdr:nvSpPr>
      <xdr:spPr>
        <a:xfrm>
          <a:off x="9839325" y="71437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16</xdr:row>
      <xdr:rowOff>0</xdr:rowOff>
    </xdr:from>
    <xdr:to>
      <xdr:col>30</xdr:col>
      <xdr:colOff>419100</xdr:colOff>
      <xdr:row>16</xdr:row>
      <xdr:rowOff>503858</xdr:rowOff>
    </xdr:to>
    <xdr:sp macro="" textlink="">
      <xdr:nvSpPr>
        <xdr:cNvPr id="3646" name="TextBox 15"/>
        <xdr:cNvSpPr txBox="1"/>
      </xdr:nvSpPr>
      <xdr:spPr>
        <a:xfrm>
          <a:off x="9839325" y="78009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9525</xdr:colOff>
      <xdr:row>3</xdr:row>
      <xdr:rowOff>133350</xdr:rowOff>
    </xdr:from>
    <xdr:ext cx="1352550" cy="390525"/>
    <xdr:pic>
      <xdr:nvPicPr>
        <xdr:cNvPr id="1742399" name="Picture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3825" y="981075"/>
          <a:ext cx="13525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24</xdr:col>
      <xdr:colOff>38398</xdr:colOff>
      <xdr:row>17</xdr:row>
      <xdr:rowOff>180826</xdr:rowOff>
    </xdr:from>
    <xdr:to>
      <xdr:col>25</xdr:col>
      <xdr:colOff>104226</xdr:colOff>
      <xdr:row>19</xdr:row>
      <xdr:rowOff>75902</xdr:rowOff>
    </xdr:to>
    <xdr:sp macro="" textlink="" fLocksText="0">
      <xdr:nvSpPr>
        <xdr:cNvPr id="3648" name="Rounded Rectangle 16">
          <a:hlinkClick xmlns:r="http://schemas.openxmlformats.org/officeDocument/2006/relationships" r:id="rId2"/>
        </xdr:cNvPr>
        <xdr:cNvSpPr/>
      </xdr:nvSpPr>
      <xdr:spPr>
        <a:xfrm>
          <a:off x="9877425" y="8562975"/>
          <a:ext cx="981075" cy="2476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Næst</a:t>
          </a:r>
        </a:p>
      </xdr:txBody>
    </xdr:sp>
    <xdr:clientData/>
  </xdr:twoCellAnchor>
  <xdr:twoCellAnchor>
    <xdr:from>
      <xdr:col>24</xdr:col>
      <xdr:colOff>0</xdr:colOff>
      <xdr:row>10</xdr:row>
      <xdr:rowOff>0</xdr:rowOff>
    </xdr:from>
    <xdr:to>
      <xdr:col>30</xdr:col>
      <xdr:colOff>409575</xdr:colOff>
      <xdr:row>10</xdr:row>
      <xdr:rowOff>503969</xdr:rowOff>
    </xdr:to>
    <xdr:sp macro="" textlink="">
      <xdr:nvSpPr>
        <xdr:cNvPr id="3649" name="TextBox 17"/>
        <xdr:cNvSpPr txBox="1"/>
      </xdr:nvSpPr>
      <xdr:spPr>
        <a:xfrm>
          <a:off x="9839325" y="40481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mc:AlternateContent xmlns:mc="http://schemas.openxmlformats.org/markup-compatibility/2006">
    <mc:Choice xmlns:a14="http://schemas.microsoft.com/office/drawing/2010/main" Requires="a14">
      <xdr:twoCellAnchor>
        <xdr:from>
          <xdr:col>2</xdr:col>
          <xdr:colOff>2819400</xdr:colOff>
          <xdr:row>3</xdr:row>
          <xdr:rowOff>95250</xdr:rowOff>
        </xdr:from>
        <xdr:to>
          <xdr:col>2</xdr:col>
          <xdr:colOff>3895725</xdr:colOff>
          <xdr:row>5</xdr:row>
          <xdr:rowOff>85725</xdr:rowOff>
        </xdr:to>
        <xdr:sp macro="" textlink="">
          <xdr:nvSpPr>
            <xdr:cNvPr id="1434154" name="Button 2602" hidden="1">
              <a:extLst>
                <a:ext uri="{63B3BB69-23CF-44E3-9099-C40C66FF867C}">
                  <a14:compatExt spid="_x0000_s1434154"/>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3981450</xdr:colOff>
          <xdr:row>3</xdr:row>
          <xdr:rowOff>85725</xdr:rowOff>
        </xdr:from>
        <xdr:to>
          <xdr:col>5</xdr:col>
          <xdr:colOff>95250</xdr:colOff>
          <xdr:row>5</xdr:row>
          <xdr:rowOff>76200</xdr:rowOff>
        </xdr:to>
        <xdr:sp macro="" textlink="">
          <xdr:nvSpPr>
            <xdr:cNvPr id="1434278" name="Button 2726" hidden="1">
              <a:extLst>
                <a:ext uri="{63B3BB69-23CF-44E3-9099-C40C66FF867C}">
                  <a14:compatExt spid="_x0000_s1434278"/>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24</xdr:col>
      <xdr:colOff>0</xdr:colOff>
      <xdr:row>6</xdr:row>
      <xdr:rowOff>0</xdr:rowOff>
    </xdr:from>
    <xdr:ext cx="8220075" cy="1504950"/>
    <xdr:pic>
      <xdr:nvPicPr>
        <xdr:cNvPr id="1742402"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839325" y="1409700"/>
          <a:ext cx="82200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twoCellAnchor>
    <xdr:from>
      <xdr:col>24</xdr:col>
      <xdr:colOff>0</xdr:colOff>
      <xdr:row>9</xdr:row>
      <xdr:rowOff>0</xdr:rowOff>
    </xdr:from>
    <xdr:to>
      <xdr:col>30</xdr:col>
      <xdr:colOff>419100</xdr:colOff>
      <xdr:row>9</xdr:row>
      <xdr:rowOff>505867</xdr:rowOff>
    </xdr:to>
    <xdr:sp macro="" textlink="">
      <xdr:nvSpPr>
        <xdr:cNvPr id="2948" name="TextBox 8"/>
        <xdr:cNvSpPr txBox="1"/>
      </xdr:nvSpPr>
      <xdr:spPr>
        <a:xfrm>
          <a:off x="9915525" y="33528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10</xdr:row>
      <xdr:rowOff>0</xdr:rowOff>
    </xdr:from>
    <xdr:to>
      <xdr:col>30</xdr:col>
      <xdr:colOff>419100</xdr:colOff>
      <xdr:row>10</xdr:row>
      <xdr:rowOff>503969</xdr:rowOff>
    </xdr:to>
    <xdr:sp macro="" textlink="">
      <xdr:nvSpPr>
        <xdr:cNvPr id="2949" name="TextBox 9"/>
        <xdr:cNvSpPr txBox="1"/>
      </xdr:nvSpPr>
      <xdr:spPr>
        <a:xfrm>
          <a:off x="9915525" y="3981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11</xdr:row>
      <xdr:rowOff>0</xdr:rowOff>
    </xdr:from>
    <xdr:to>
      <xdr:col>30</xdr:col>
      <xdr:colOff>419100</xdr:colOff>
      <xdr:row>11</xdr:row>
      <xdr:rowOff>503858</xdr:rowOff>
    </xdr:to>
    <xdr:sp macro="" textlink="">
      <xdr:nvSpPr>
        <xdr:cNvPr id="2950" name="TextBox 10"/>
        <xdr:cNvSpPr txBox="1"/>
      </xdr:nvSpPr>
      <xdr:spPr>
        <a:xfrm>
          <a:off x="9915525" y="45815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12</xdr:row>
      <xdr:rowOff>0</xdr:rowOff>
    </xdr:from>
    <xdr:to>
      <xdr:col>30</xdr:col>
      <xdr:colOff>419100</xdr:colOff>
      <xdr:row>12</xdr:row>
      <xdr:rowOff>506053</xdr:rowOff>
    </xdr:to>
    <xdr:sp macro="" textlink="">
      <xdr:nvSpPr>
        <xdr:cNvPr id="2951" name="TextBox 11"/>
        <xdr:cNvSpPr txBox="1"/>
      </xdr:nvSpPr>
      <xdr:spPr>
        <a:xfrm>
          <a:off x="9915525" y="51625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13</xdr:row>
      <xdr:rowOff>0</xdr:rowOff>
    </xdr:from>
    <xdr:to>
      <xdr:col>30</xdr:col>
      <xdr:colOff>419100</xdr:colOff>
      <xdr:row>13</xdr:row>
      <xdr:rowOff>504899</xdr:rowOff>
    </xdr:to>
    <xdr:sp macro="" textlink="">
      <xdr:nvSpPr>
        <xdr:cNvPr id="2952" name="TextBox 12"/>
        <xdr:cNvSpPr txBox="1"/>
      </xdr:nvSpPr>
      <xdr:spPr>
        <a:xfrm>
          <a:off x="9915525" y="5800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0</xdr:colOff>
      <xdr:row>3</xdr:row>
      <xdr:rowOff>133350</xdr:rowOff>
    </xdr:from>
    <xdr:ext cx="1352550" cy="381000"/>
    <xdr:pic>
      <xdr:nvPicPr>
        <xdr:cNvPr id="1542025"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895350"/>
          <a:ext cx="1352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24</xdr:col>
      <xdr:colOff>9823</xdr:colOff>
      <xdr:row>14</xdr:row>
      <xdr:rowOff>162223</xdr:rowOff>
    </xdr:from>
    <xdr:to>
      <xdr:col>25</xdr:col>
      <xdr:colOff>76600</xdr:colOff>
      <xdr:row>16</xdr:row>
      <xdr:rowOff>57299</xdr:rowOff>
    </xdr:to>
    <xdr:sp macro="" textlink="" fLocksText="0">
      <xdr:nvSpPr>
        <xdr:cNvPr id="2954" name="Rounded Rectangle 13">
          <a:hlinkClick xmlns:r="http://schemas.openxmlformats.org/officeDocument/2006/relationships" r:id="rId2"/>
        </xdr:cNvPr>
        <xdr:cNvSpPr/>
      </xdr:nvSpPr>
      <xdr:spPr>
        <a:xfrm>
          <a:off x="9925050" y="6524625"/>
          <a:ext cx="981075"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Næst</a:t>
          </a:r>
        </a:p>
      </xdr:txBody>
    </xdr:sp>
    <xdr:clientData/>
  </xdr:twoCellAnchor>
  <mc:AlternateContent xmlns:mc="http://schemas.openxmlformats.org/markup-compatibility/2006">
    <mc:Choice xmlns:a14="http://schemas.microsoft.com/office/drawing/2010/main" Requires="a14">
      <xdr:twoCellAnchor>
        <xdr:from>
          <xdr:col>2</xdr:col>
          <xdr:colOff>2743200</xdr:colOff>
          <xdr:row>3</xdr:row>
          <xdr:rowOff>114300</xdr:rowOff>
        </xdr:from>
        <xdr:to>
          <xdr:col>2</xdr:col>
          <xdr:colOff>3819525</xdr:colOff>
          <xdr:row>5</xdr:row>
          <xdr:rowOff>104775</xdr:rowOff>
        </xdr:to>
        <xdr:sp macro="" textlink="">
          <xdr:nvSpPr>
            <xdr:cNvPr id="1541265" name="Button 2193" hidden="1">
              <a:extLst>
                <a:ext uri="{63B3BB69-23CF-44E3-9099-C40C66FF867C}">
                  <a14:compatExt spid="_x0000_s1541265"/>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3914775</xdr:colOff>
          <xdr:row>3</xdr:row>
          <xdr:rowOff>104775</xdr:rowOff>
        </xdr:from>
        <xdr:to>
          <xdr:col>5</xdr:col>
          <xdr:colOff>85725</xdr:colOff>
          <xdr:row>5</xdr:row>
          <xdr:rowOff>95250</xdr:rowOff>
        </xdr:to>
        <xdr:sp macro="" textlink="">
          <xdr:nvSpPr>
            <xdr:cNvPr id="1541355" name="Button 2283" hidden="1">
              <a:extLst>
                <a:ext uri="{63B3BB69-23CF-44E3-9099-C40C66FF867C}">
                  <a14:compatExt spid="_x0000_s1541355"/>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24</xdr:col>
      <xdr:colOff>0</xdr:colOff>
      <xdr:row>5</xdr:row>
      <xdr:rowOff>190500</xdr:rowOff>
    </xdr:from>
    <xdr:ext cx="8229600" cy="1495425"/>
    <xdr:pic>
      <xdr:nvPicPr>
        <xdr:cNvPr id="1542027" name="Picture 1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915525" y="1323975"/>
          <a:ext cx="8229600"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10.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1.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2.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3.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9.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L41"/>
  <sheetViews>
    <sheetView zoomScale="115" zoomScaleNormal="115" workbookViewId="0">
      <selection activeCell="D37" sqref="A37:IV37"/>
    </sheetView>
  </sheetViews>
  <sheetFormatPr defaultColWidth="11.42578125" defaultRowHeight="11.25" customHeight="1" x14ac:dyDescent="0.25"/>
  <cols>
    <col min="1" max="1" width="4.140625" style="17" customWidth="1"/>
    <col min="2" max="2" width="46.5703125" style="17" customWidth="1"/>
    <col min="3" max="3" width="6.140625" style="17" customWidth="1"/>
    <col min="4" max="4" width="56.7109375" style="17" customWidth="1"/>
    <col min="5" max="5" width="5.7109375" style="17" customWidth="1"/>
    <col min="6" max="6" width="94.7109375" style="17" customWidth="1"/>
    <col min="7" max="7" width="4.5703125" style="17" customWidth="1"/>
    <col min="8" max="8" width="18.28515625" style="17" customWidth="1"/>
    <col min="9" max="16384" width="11.42578125" style="17"/>
  </cols>
  <sheetData>
    <row r="1" spans="1:12" ht="11.25" customHeight="1" x14ac:dyDescent="0.25">
      <c r="B1" s="16" t="s">
        <v>1072</v>
      </c>
      <c r="C1" s="14"/>
      <c r="D1" s="16" t="s">
        <v>1073</v>
      </c>
      <c r="E1" s="16" t="s">
        <v>1074</v>
      </c>
      <c r="G1" s="122" t="s">
        <v>1075</v>
      </c>
      <c r="H1" s="18"/>
      <c r="I1" s="18"/>
      <c r="J1" s="18"/>
      <c r="K1" s="18"/>
      <c r="L1" s="39"/>
    </row>
    <row r="2" spans="1:12" ht="11.25" customHeight="1" x14ac:dyDescent="0.25">
      <c r="A2" s="14" t="s">
        <v>1076</v>
      </c>
      <c r="B2" s="14" t="s">
        <v>1077</v>
      </c>
      <c r="C2" s="15" t="s">
        <v>1078</v>
      </c>
      <c r="D2" s="15" t="s">
        <v>1079</v>
      </c>
      <c r="E2" s="14" t="s">
        <v>1080</v>
      </c>
      <c r="F2" s="14" t="s">
        <v>1081</v>
      </c>
      <c r="G2" s="123">
        <v>1</v>
      </c>
      <c r="L2" s="41"/>
    </row>
    <row r="3" spans="1:12" ht="11.25" customHeight="1" x14ac:dyDescent="0.25">
      <c r="A3" s="14"/>
      <c r="B3" s="14"/>
      <c r="C3" s="15"/>
      <c r="D3" s="15"/>
      <c r="E3" s="14" t="s">
        <v>1082</v>
      </c>
      <c r="F3" s="14" t="s">
        <v>1083</v>
      </c>
      <c r="G3" s="123">
        <v>1</v>
      </c>
      <c r="L3" s="41"/>
    </row>
    <row r="4" spans="1:12" ht="11.25" customHeight="1" x14ac:dyDescent="0.25">
      <c r="A4" s="14"/>
      <c r="B4" s="14"/>
      <c r="C4" s="14"/>
      <c r="D4" s="14"/>
      <c r="E4" s="14" t="s">
        <v>1084</v>
      </c>
      <c r="F4" s="14" t="s">
        <v>1085</v>
      </c>
      <c r="G4" s="123">
        <v>1</v>
      </c>
      <c r="L4" s="41"/>
    </row>
    <row r="5" spans="1:12" ht="11.25" customHeight="1" x14ac:dyDescent="0.25">
      <c r="A5" s="14"/>
      <c r="B5" s="14"/>
      <c r="C5" s="14"/>
      <c r="D5" s="14"/>
      <c r="E5" s="14" t="s">
        <v>1086</v>
      </c>
      <c r="F5" s="15" t="s">
        <v>1087</v>
      </c>
      <c r="G5" s="123">
        <v>1</v>
      </c>
    </row>
    <row r="6" spans="1:12" ht="11.25" customHeight="1" x14ac:dyDescent="0.25">
      <c r="C6" s="14"/>
      <c r="D6" s="14"/>
      <c r="G6" s="123"/>
    </row>
    <row r="7" spans="1:12" ht="11.25" customHeight="1" x14ac:dyDescent="0.25">
      <c r="A7" s="15" t="s">
        <v>1088</v>
      </c>
      <c r="B7" s="15" t="s">
        <v>1089</v>
      </c>
      <c r="C7" s="15" t="s">
        <v>1090</v>
      </c>
      <c r="D7" s="112" t="s">
        <v>1091</v>
      </c>
      <c r="E7" s="14" t="s">
        <v>1092</v>
      </c>
      <c r="F7" s="14" t="s">
        <v>1093</v>
      </c>
      <c r="G7" s="123">
        <v>1</v>
      </c>
    </row>
    <row r="8" spans="1:12" ht="11.25" customHeight="1" x14ac:dyDescent="0.25">
      <c r="B8" s="16"/>
      <c r="C8" s="31"/>
      <c r="D8" s="29"/>
      <c r="E8" s="14" t="s">
        <v>1094</v>
      </c>
      <c r="F8" s="14" t="s">
        <v>1095</v>
      </c>
      <c r="G8" s="123">
        <v>1</v>
      </c>
    </row>
    <row r="9" spans="1:12" ht="11.25" customHeight="1" x14ac:dyDescent="0.25">
      <c r="B9" s="16"/>
      <c r="C9" s="31"/>
      <c r="D9" s="29"/>
      <c r="E9" s="14" t="s">
        <v>1096</v>
      </c>
      <c r="F9" s="14" t="s">
        <v>1097</v>
      </c>
      <c r="G9" s="123">
        <v>1</v>
      </c>
    </row>
    <row r="10" spans="1:12" ht="11.25" customHeight="1" x14ac:dyDescent="0.25">
      <c r="B10" s="16"/>
      <c r="C10" s="31"/>
      <c r="D10" s="29"/>
      <c r="E10" s="14" t="s">
        <v>1098</v>
      </c>
      <c r="F10" s="14" t="s">
        <v>1099</v>
      </c>
      <c r="G10" s="123">
        <v>1</v>
      </c>
    </row>
    <row r="11" spans="1:12" ht="11.25" customHeight="1" x14ac:dyDescent="0.25">
      <c r="B11" s="16"/>
      <c r="C11" s="31"/>
      <c r="D11" s="15"/>
      <c r="E11" s="14"/>
      <c r="F11" s="14"/>
      <c r="G11" s="123"/>
    </row>
    <row r="12" spans="1:12" ht="11.25" customHeight="1" x14ac:dyDescent="0.25">
      <c r="B12" s="16"/>
      <c r="C12" s="15" t="s">
        <v>1100</v>
      </c>
      <c r="D12" s="15" t="s">
        <v>1101</v>
      </c>
      <c r="E12" s="15" t="s">
        <v>1102</v>
      </c>
      <c r="F12" s="14" t="s">
        <v>1103</v>
      </c>
      <c r="G12" s="123">
        <v>1</v>
      </c>
    </row>
    <row r="13" spans="1:12" ht="11.25" customHeight="1" x14ac:dyDescent="0.25">
      <c r="B13" s="16"/>
      <c r="E13" s="15" t="s">
        <v>1104</v>
      </c>
      <c r="F13" s="14" t="s">
        <v>1105</v>
      </c>
      <c r="G13" s="123">
        <v>1</v>
      </c>
      <c r="H13" s="14"/>
    </row>
    <row r="14" spans="1:12" ht="11.25" customHeight="1" x14ac:dyDescent="0.25">
      <c r="B14" s="16"/>
      <c r="E14" s="14"/>
      <c r="F14" s="14"/>
      <c r="G14" s="123"/>
    </row>
    <row r="15" spans="1:12" ht="11.25" customHeight="1" x14ac:dyDescent="0.25">
      <c r="A15" s="14" t="s">
        <v>1106</v>
      </c>
      <c r="B15" s="14" t="s">
        <v>1107</v>
      </c>
      <c r="C15" s="14" t="s">
        <v>1108</v>
      </c>
      <c r="D15" s="14" t="s">
        <v>1109</v>
      </c>
      <c r="E15" s="15" t="s">
        <v>1110</v>
      </c>
      <c r="F15" s="15" t="s">
        <v>1111</v>
      </c>
      <c r="G15" s="123">
        <v>1</v>
      </c>
    </row>
    <row r="16" spans="1:12" ht="11.25" customHeight="1" x14ac:dyDescent="0.25">
      <c r="B16" s="16"/>
      <c r="E16" s="15" t="s">
        <v>1112</v>
      </c>
      <c r="F16" s="14" t="s">
        <v>1113</v>
      </c>
      <c r="G16" s="123">
        <v>1</v>
      </c>
    </row>
    <row r="17" spans="1:7" ht="11.25" customHeight="1" x14ac:dyDescent="0.25">
      <c r="B17" s="16"/>
      <c r="E17" s="15" t="s">
        <v>1114</v>
      </c>
      <c r="F17" s="14" t="s">
        <v>1115</v>
      </c>
      <c r="G17" s="123">
        <v>1</v>
      </c>
    </row>
    <row r="18" spans="1:7" s="31" customFormat="1" ht="11.25" customHeight="1" x14ac:dyDescent="0.25">
      <c r="B18" s="29"/>
      <c r="C18" s="17"/>
      <c r="D18" s="14"/>
      <c r="E18" s="15" t="s">
        <v>1116</v>
      </c>
      <c r="F18" s="14" t="s">
        <v>1117</v>
      </c>
      <c r="G18" s="123">
        <v>1</v>
      </c>
    </row>
    <row r="19" spans="1:7" s="31" customFormat="1" ht="11.25" customHeight="1" x14ac:dyDescent="0.25">
      <c r="B19" s="29"/>
      <c r="C19" s="17"/>
      <c r="D19" s="14"/>
      <c r="G19" s="123"/>
    </row>
    <row r="20" spans="1:7" s="31" customFormat="1" ht="11.25" customHeight="1" x14ac:dyDescent="0.25">
      <c r="B20" s="29"/>
      <c r="C20" s="14" t="s">
        <v>1118</v>
      </c>
      <c r="D20" s="14" t="s">
        <v>1119</v>
      </c>
      <c r="E20" s="15" t="s">
        <v>1120</v>
      </c>
      <c r="F20" s="14" t="s">
        <v>1121</v>
      </c>
      <c r="G20" s="123">
        <v>1</v>
      </c>
    </row>
    <row r="21" spans="1:7" s="31" customFormat="1" ht="11.25" customHeight="1" x14ac:dyDescent="0.25">
      <c r="B21" s="29"/>
      <c r="C21" s="14"/>
      <c r="D21" s="14"/>
      <c r="E21" s="15" t="s">
        <v>1122</v>
      </c>
      <c r="F21" s="14" t="s">
        <v>1123</v>
      </c>
      <c r="G21" s="123">
        <v>1</v>
      </c>
    </row>
    <row r="22" spans="1:7" s="31" customFormat="1" ht="11.25" customHeight="1" x14ac:dyDescent="0.25">
      <c r="B22" s="29"/>
      <c r="D22" s="14"/>
      <c r="E22" s="15" t="s">
        <v>1124</v>
      </c>
      <c r="F22" s="14" t="s">
        <v>1125</v>
      </c>
      <c r="G22" s="123">
        <v>1</v>
      </c>
    </row>
    <row r="23" spans="1:7" s="31" customFormat="1" ht="11.25" customHeight="1" x14ac:dyDescent="0.25">
      <c r="B23" s="29"/>
      <c r="D23" s="14"/>
      <c r="E23" s="15" t="s">
        <v>1126</v>
      </c>
      <c r="F23" s="14" t="s">
        <v>1127</v>
      </c>
      <c r="G23" s="123">
        <v>1</v>
      </c>
    </row>
    <row r="24" spans="1:7" s="31" customFormat="1" ht="11.25" customHeight="1" x14ac:dyDescent="0.25">
      <c r="B24" s="29"/>
      <c r="D24" s="14"/>
      <c r="G24" s="123"/>
    </row>
    <row r="25" spans="1:7" ht="11.25" customHeight="1" x14ac:dyDescent="0.25">
      <c r="A25" s="14" t="s">
        <v>1128</v>
      </c>
      <c r="B25" s="14" t="s">
        <v>1129</v>
      </c>
      <c r="C25" s="14" t="s">
        <v>1130</v>
      </c>
      <c r="D25" s="14" t="s">
        <v>1131</v>
      </c>
      <c r="E25" s="14" t="s">
        <v>1132</v>
      </c>
      <c r="F25" s="14" t="s">
        <v>1133</v>
      </c>
      <c r="G25" s="123">
        <v>1</v>
      </c>
    </row>
    <row r="26" spans="1:7" ht="11.25" customHeight="1" x14ac:dyDescent="0.25">
      <c r="C26" s="14"/>
      <c r="E26" s="14" t="s">
        <v>1134</v>
      </c>
      <c r="F26" s="14" t="s">
        <v>1135</v>
      </c>
      <c r="G26" s="123">
        <v>1</v>
      </c>
    </row>
    <row r="27" spans="1:7" ht="11.25" customHeight="1" x14ac:dyDescent="0.25">
      <c r="C27" s="14"/>
      <c r="E27" s="14" t="s">
        <v>1136</v>
      </c>
      <c r="F27" s="14" t="s">
        <v>1137</v>
      </c>
      <c r="G27" s="123">
        <v>1</v>
      </c>
    </row>
    <row r="28" spans="1:7" ht="11.25" customHeight="1" x14ac:dyDescent="0.25">
      <c r="C28" s="14"/>
      <c r="E28" s="14" t="s">
        <v>1138</v>
      </c>
      <c r="F28" s="14" t="s">
        <v>1139</v>
      </c>
      <c r="G28" s="123">
        <v>1</v>
      </c>
    </row>
    <row r="29" spans="1:7" ht="11.25" customHeight="1" x14ac:dyDescent="0.25">
      <c r="C29" s="14"/>
      <c r="E29" s="14"/>
      <c r="G29" s="123"/>
    </row>
    <row r="30" spans="1:7" ht="11.25" customHeight="1" x14ac:dyDescent="0.25">
      <c r="A30" s="14" t="s">
        <v>1140</v>
      </c>
      <c r="B30" s="15" t="s">
        <v>1141</v>
      </c>
      <c r="C30" s="15" t="s">
        <v>1142</v>
      </c>
      <c r="D30" s="15" t="s">
        <v>1143</v>
      </c>
      <c r="E30" s="15" t="s">
        <v>1144</v>
      </c>
      <c r="F30" s="24" t="s">
        <v>1145</v>
      </c>
      <c r="G30" s="123">
        <v>1</v>
      </c>
    </row>
    <row r="31" spans="1:7" ht="11.25" customHeight="1" x14ac:dyDescent="0.25">
      <c r="C31" s="14"/>
      <c r="D31" s="15"/>
      <c r="E31" s="15" t="s">
        <v>1146</v>
      </c>
      <c r="F31" s="33" t="s">
        <v>1147</v>
      </c>
      <c r="G31" s="123">
        <v>1</v>
      </c>
    </row>
    <row r="32" spans="1:7" ht="11.25" customHeight="1" x14ac:dyDescent="0.25">
      <c r="C32" s="14"/>
      <c r="D32" s="14"/>
      <c r="E32" s="15" t="s">
        <v>1148</v>
      </c>
      <c r="F32" s="24" t="s">
        <v>1149</v>
      </c>
      <c r="G32" s="123">
        <v>1</v>
      </c>
    </row>
    <row r="33" spans="3:7" ht="11.25" customHeight="1" x14ac:dyDescent="0.25">
      <c r="C33" s="14"/>
      <c r="D33" s="14"/>
      <c r="E33" s="15" t="s">
        <v>1150</v>
      </c>
      <c r="F33" s="15" t="s">
        <v>1151</v>
      </c>
      <c r="G33" s="123">
        <v>1</v>
      </c>
    </row>
    <row r="34" spans="3:7" ht="11.25" customHeight="1" x14ac:dyDescent="0.25">
      <c r="C34" s="14"/>
      <c r="D34" s="14"/>
      <c r="E34" s="15" t="s">
        <v>1152</v>
      </c>
      <c r="F34" s="24" t="s">
        <v>1153</v>
      </c>
      <c r="G34" s="123">
        <v>1</v>
      </c>
    </row>
    <row r="35" spans="3:7" ht="11.25" customHeight="1" x14ac:dyDescent="0.25">
      <c r="E35" s="15" t="s">
        <v>1154</v>
      </c>
      <c r="F35" s="33" t="s">
        <v>1155</v>
      </c>
      <c r="G35" s="123">
        <v>1</v>
      </c>
    </row>
    <row r="36" spans="3:7" ht="11.25" customHeight="1" x14ac:dyDescent="0.25">
      <c r="C36" s="14"/>
      <c r="D36" s="14"/>
      <c r="E36" s="15" t="s">
        <v>1156</v>
      </c>
      <c r="F36" s="33" t="s">
        <v>1157</v>
      </c>
      <c r="G36" s="123">
        <v>1</v>
      </c>
    </row>
    <row r="37" spans="3:7" ht="11.25" customHeight="1" x14ac:dyDescent="0.25">
      <c r="C37" s="14"/>
      <c r="D37" s="14"/>
      <c r="E37" s="15" t="s">
        <v>1158</v>
      </c>
      <c r="F37" s="33" t="s">
        <v>1159</v>
      </c>
      <c r="G37" s="123">
        <v>1</v>
      </c>
    </row>
    <row r="38" spans="3:7" ht="11.25" customHeight="1" x14ac:dyDescent="0.25">
      <c r="C38" s="14"/>
      <c r="D38" s="14"/>
      <c r="E38" s="15" t="s">
        <v>1160</v>
      </c>
      <c r="F38" s="33" t="s">
        <v>1161</v>
      </c>
      <c r="G38" s="123">
        <v>1</v>
      </c>
    </row>
    <row r="39" spans="3:7" ht="11.25" customHeight="1" x14ac:dyDescent="0.25">
      <c r="C39" s="14"/>
      <c r="D39" s="14"/>
      <c r="E39" s="15" t="s">
        <v>1162</v>
      </c>
      <c r="F39" s="24" t="s">
        <v>1163</v>
      </c>
      <c r="G39" s="123">
        <v>1</v>
      </c>
    </row>
    <row r="40" spans="3:7" ht="11.25" customHeight="1" x14ac:dyDescent="0.25">
      <c r="C40" s="14"/>
      <c r="D40" s="14"/>
    </row>
    <row r="41" spans="3:7" ht="11.25" customHeight="1" x14ac:dyDescent="0.25">
      <c r="C41" s="14"/>
      <c r="D41" s="14"/>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5" tint="-0.24988555558946501"/>
  </sheetPr>
  <dimension ref="A1:AN42"/>
  <sheetViews>
    <sheetView showGridLines="0" showRowColHeaders="0" zoomScale="70" zoomScaleNormal="70" workbookViewId="0">
      <pane ySplit="8" topLeftCell="A9" activePane="bottomLeft" state="frozen"/>
      <selection pane="bottomLeft" activeCell="C6" sqref="C6:R6"/>
    </sheetView>
  </sheetViews>
  <sheetFormatPr defaultRowHeight="15" outlineLevelCol="1" x14ac:dyDescent="0.25"/>
  <cols>
    <col min="1" max="1" width="2.28515625" style="163" customWidth="1"/>
    <col min="2" max="2" width="5.140625" style="150" customWidth="1"/>
    <col min="3" max="3" width="65.85546875" style="144" customWidth="1"/>
    <col min="4" max="4" width="2.85546875" style="163" customWidth="1" outlineLevel="1"/>
    <col min="5" max="5" width="6.42578125" style="163" customWidth="1" outlineLevel="1"/>
    <col min="6" max="6" width="2" style="163" customWidth="1" outlineLevel="1"/>
    <col min="7" max="7" width="5.140625" style="163" customWidth="1" outlineLevel="1"/>
    <col min="8" max="8" width="2.5703125" style="144" customWidth="1"/>
    <col min="9" max="9" width="4.42578125" style="144" hidden="1" customWidth="1"/>
    <col min="10" max="10" width="4.42578125" style="163" hidden="1" customWidth="1"/>
    <col min="11" max="11" width="4.42578125" style="144" hidden="1" customWidth="1"/>
    <col min="12" max="13" width="4" style="144" customWidth="1"/>
    <col min="14" max="14" width="3.28515625" style="144" customWidth="1"/>
    <col min="15" max="15" width="4.42578125" style="144" customWidth="1"/>
    <col min="16" max="16" width="4.140625" style="144" customWidth="1"/>
    <col min="17" max="17" width="3.42578125" style="144" customWidth="1"/>
    <col min="18" max="18" width="3.7109375" style="144" customWidth="1"/>
    <col min="19" max="19" width="5.28515625" style="144" customWidth="1"/>
    <col min="20" max="20" width="13.28515625" style="144" customWidth="1"/>
    <col min="21" max="21" width="8.28515625" style="144" hidden="1" customWidth="1"/>
    <col min="22" max="22" width="9.5703125" style="144" hidden="1" customWidth="1"/>
    <col min="23" max="23" width="10.42578125" style="147" hidden="1" customWidth="1"/>
    <col min="24" max="24" width="8.42578125" style="144" hidden="1" customWidth="1"/>
    <col min="25" max="25" width="7.140625" style="144" customWidth="1"/>
    <col min="26" max="26" width="13.7109375" style="144" customWidth="1"/>
    <col min="27" max="27" width="19.28515625" style="144" customWidth="1"/>
    <col min="28" max="28" width="15.140625" style="144" customWidth="1"/>
    <col min="29" max="29" width="9.140625" style="144"/>
    <col min="30" max="30" width="51.7109375" style="144" customWidth="1"/>
    <col min="31" max="16384" width="9.140625" style="144"/>
  </cols>
  <sheetData>
    <row r="1" spans="1:40" ht="32.25" customHeight="1" x14ac:dyDescent="0.25">
      <c r="A1" s="345"/>
      <c r="B1" s="185"/>
      <c r="C1" s="363" t="s">
        <v>287</v>
      </c>
      <c r="D1" s="363"/>
      <c r="E1" s="363"/>
      <c r="F1" s="363"/>
      <c r="G1" s="363"/>
      <c r="H1" s="363"/>
      <c r="I1" s="363"/>
      <c r="J1" s="363"/>
      <c r="K1" s="363"/>
      <c r="L1" s="363"/>
      <c r="M1" s="363"/>
      <c r="N1" s="363"/>
      <c r="O1" s="363"/>
      <c r="P1" s="363"/>
      <c r="Q1" s="363"/>
      <c r="R1" s="363"/>
      <c r="S1" s="363"/>
      <c r="T1" s="363"/>
      <c r="U1" s="363"/>
      <c r="V1" s="363"/>
      <c r="W1" s="185"/>
      <c r="X1" s="185"/>
      <c r="Y1" s="185"/>
      <c r="AA1"/>
      <c r="AB1"/>
    </row>
    <row r="2" spans="1:40" x14ac:dyDescent="0.25">
      <c r="B2" s="186"/>
      <c r="C2" s="367" t="s">
        <v>1613</v>
      </c>
      <c r="D2" s="367"/>
      <c r="E2" s="367"/>
      <c r="F2" s="367"/>
      <c r="G2" s="367"/>
      <c r="H2" s="367"/>
      <c r="I2" s="367"/>
      <c r="J2" s="367"/>
      <c r="K2" s="367"/>
      <c r="L2" s="367"/>
      <c r="M2" s="367"/>
      <c r="N2" s="367"/>
      <c r="O2" s="367"/>
      <c r="P2" s="367"/>
      <c r="Q2" s="367"/>
      <c r="R2" s="367"/>
      <c r="S2" s="367"/>
      <c r="T2" s="367"/>
      <c r="U2" s="186"/>
      <c r="V2" s="186"/>
      <c r="W2" s="186"/>
      <c r="X2" s="186"/>
      <c r="Y2" s="186"/>
      <c r="AA2"/>
      <c r="AB2"/>
    </row>
    <row r="3" spans="1:40" x14ac:dyDescent="0.25">
      <c r="B3" s="186"/>
      <c r="C3" s="367" t="s">
        <v>1614</v>
      </c>
      <c r="D3" s="367"/>
      <c r="E3" s="367"/>
      <c r="F3" s="367"/>
      <c r="G3" s="367"/>
      <c r="H3" s="367"/>
      <c r="I3" s="367"/>
      <c r="J3" s="367"/>
      <c r="K3" s="367"/>
      <c r="L3" s="367"/>
      <c r="M3" s="367"/>
      <c r="N3" s="367"/>
      <c r="O3" s="367"/>
      <c r="P3" s="367"/>
      <c r="Q3" s="367"/>
      <c r="R3" s="367"/>
      <c r="S3" s="367"/>
      <c r="T3" s="367"/>
      <c r="U3" s="367"/>
      <c r="V3" s="367"/>
      <c r="W3" s="186"/>
      <c r="X3" s="186"/>
      <c r="Y3" s="186"/>
      <c r="AA3"/>
      <c r="AB3"/>
    </row>
    <row r="4" spans="1:40" x14ac:dyDescent="0.25">
      <c r="B4" s="151"/>
      <c r="C4" s="143"/>
      <c r="D4" s="162"/>
      <c r="E4" s="162"/>
      <c r="F4" s="162"/>
      <c r="G4" s="162"/>
      <c r="H4" s="143"/>
      <c r="I4" s="143"/>
      <c r="J4" s="162"/>
      <c r="K4" s="143"/>
      <c r="L4" s="143"/>
      <c r="M4" s="143"/>
      <c r="N4" s="143"/>
      <c r="O4" s="143"/>
      <c r="P4" s="143"/>
      <c r="Q4" s="143"/>
      <c r="R4" s="143"/>
      <c r="S4" s="143"/>
      <c r="T4" s="143"/>
      <c r="U4" s="143"/>
      <c r="V4" s="143"/>
      <c r="W4" s="146"/>
      <c r="X4" s="143"/>
      <c r="Y4" s="143"/>
      <c r="AA4"/>
      <c r="AB4"/>
    </row>
    <row r="5" spans="1:40" s="166" customFormat="1" ht="14.25" customHeight="1" x14ac:dyDescent="0.25">
      <c r="B5" s="187"/>
      <c r="C5" s="302"/>
      <c r="D5" s="302"/>
      <c r="E5" s="302"/>
      <c r="F5" s="302"/>
      <c r="G5" s="302"/>
      <c r="H5" s="302"/>
      <c r="I5" s="302"/>
      <c r="J5" s="366"/>
      <c r="K5" s="366"/>
      <c r="L5" s="366"/>
      <c r="M5" s="366"/>
      <c r="N5" s="366"/>
      <c r="O5" s="366"/>
      <c r="P5" s="366"/>
      <c r="Q5" s="366"/>
      <c r="R5" s="366"/>
      <c r="S5" s="366"/>
      <c r="T5" s="366"/>
      <c r="U5" s="366"/>
      <c r="V5" s="366"/>
      <c r="W5" s="366"/>
      <c r="X5" s="366"/>
      <c r="Y5" s="366"/>
      <c r="Z5" s="366"/>
      <c r="AA5" s="366"/>
      <c r="AB5" s="366"/>
    </row>
    <row r="6" spans="1:40" s="166" customFormat="1" x14ac:dyDescent="0.25">
      <c r="B6" s="167"/>
      <c r="C6" s="453"/>
      <c r="D6" s="453"/>
      <c r="E6" s="453"/>
      <c r="F6" s="453"/>
      <c r="G6" s="453"/>
      <c r="H6" s="453"/>
      <c r="I6" s="453"/>
      <c r="J6" s="453"/>
      <c r="K6" s="453"/>
      <c r="L6" s="453"/>
      <c r="M6" s="453"/>
      <c r="N6" s="453"/>
      <c r="O6" s="453"/>
      <c r="P6" s="453"/>
      <c r="Q6" s="453"/>
      <c r="R6" s="453"/>
      <c r="S6" s="167"/>
      <c r="T6" s="167"/>
      <c r="U6" s="167"/>
      <c r="V6" s="167"/>
      <c r="W6" s="167"/>
      <c r="X6" s="167"/>
      <c r="Y6" s="167"/>
    </row>
    <row r="7" spans="1:40" s="166" customFormat="1" ht="37.5" customHeight="1" x14ac:dyDescent="0.25">
      <c r="B7" s="181"/>
      <c r="C7" s="356" t="s">
        <v>288</v>
      </c>
      <c r="D7" s="341"/>
      <c r="E7" s="359" t="s">
        <v>289</v>
      </c>
      <c r="F7" s="339"/>
      <c r="G7" s="359" t="s">
        <v>290</v>
      </c>
      <c r="H7" s="168"/>
      <c r="I7" s="169"/>
      <c r="J7" s="361" t="s">
        <v>1694</v>
      </c>
      <c r="K7" s="362"/>
      <c r="L7" s="362"/>
      <c r="M7" s="362"/>
      <c r="N7" s="362"/>
      <c r="O7" s="362"/>
      <c r="P7" s="362"/>
      <c r="Q7" s="362"/>
      <c r="R7" s="362"/>
      <c r="S7" s="169"/>
      <c r="T7" s="360" t="s">
        <v>291</v>
      </c>
      <c r="U7" s="360"/>
      <c r="V7" s="360"/>
      <c r="W7" s="170"/>
      <c r="X7" s="170"/>
      <c r="Y7" s="170"/>
      <c r="Z7" s="170"/>
      <c r="AH7" s="356" t="s">
        <v>292</v>
      </c>
      <c r="AI7" s="356"/>
      <c r="AJ7" s="356"/>
      <c r="AK7" s="356"/>
      <c r="AL7" s="356"/>
      <c r="AM7" s="356"/>
      <c r="AN7" s="356"/>
    </row>
    <row r="8" spans="1:40" s="166" customFormat="1" ht="80.25" customHeight="1" x14ac:dyDescent="0.25">
      <c r="B8" s="181"/>
      <c r="C8" s="356"/>
      <c r="D8" s="341"/>
      <c r="E8" s="359"/>
      <c r="F8" s="340"/>
      <c r="G8" s="359"/>
      <c r="H8" s="168"/>
      <c r="J8" s="172" t="s">
        <v>345</v>
      </c>
      <c r="K8" s="172" t="s">
        <v>346</v>
      </c>
      <c r="L8" s="192">
        <v>0</v>
      </c>
      <c r="M8" s="192">
        <v>0.2</v>
      </c>
      <c r="N8" s="192">
        <v>0.4</v>
      </c>
      <c r="O8" s="192">
        <v>0.6</v>
      </c>
      <c r="P8" s="192">
        <v>0.8</v>
      </c>
      <c r="Q8" s="192">
        <v>1</v>
      </c>
      <c r="R8" s="193" t="s">
        <v>293</v>
      </c>
      <c r="T8" s="174"/>
      <c r="U8" s="174" t="s">
        <v>347</v>
      </c>
      <c r="V8" s="173" t="s">
        <v>348</v>
      </c>
      <c r="W8" s="171"/>
      <c r="Y8" s="171"/>
      <c r="AH8" s="356"/>
      <c r="AI8" s="356"/>
      <c r="AJ8" s="356"/>
      <c r="AK8" s="356"/>
      <c r="AL8" s="356"/>
      <c r="AM8" s="356"/>
      <c r="AN8" s="356"/>
    </row>
    <row r="9" spans="1:40" ht="42" customHeight="1" x14ac:dyDescent="0.25">
      <c r="H9" s="139"/>
      <c r="K9" s="45"/>
      <c r="L9" s="45"/>
      <c r="M9" s="45"/>
      <c r="N9" s="45"/>
      <c r="O9" s="45"/>
      <c r="P9" s="46"/>
      <c r="Q9" s="129"/>
      <c r="R9" s="130"/>
      <c r="T9" s="47"/>
      <c r="U9" s="47"/>
      <c r="V9" s="46"/>
      <c r="W9" s="144" t="s">
        <v>349</v>
      </c>
      <c r="X9" s="144" t="s">
        <v>350</v>
      </c>
      <c r="Z9" s="131" t="s">
        <v>294</v>
      </c>
      <c r="AH9" s="358"/>
      <c r="AI9" s="358"/>
      <c r="AJ9" s="358"/>
      <c r="AK9" s="358"/>
      <c r="AL9" s="358"/>
      <c r="AM9" s="358"/>
      <c r="AN9" s="358"/>
    </row>
    <row r="10" spans="1:40" ht="47.25" customHeight="1" x14ac:dyDescent="0.25">
      <c r="B10" s="301">
        <v>1</v>
      </c>
      <c r="C10" s="154" t="s">
        <v>295</v>
      </c>
      <c r="D10" s="189"/>
      <c r="E10" s="279" t="s">
        <v>296</v>
      </c>
      <c r="F10" s="189"/>
      <c r="G10" s="202"/>
      <c r="H10" s="139"/>
      <c r="I10" s="148"/>
      <c r="J10" s="137">
        <f>SUM(L10:Q10)</f>
        <v>0</v>
      </c>
      <c r="K10" s="137">
        <f>SUM(L10:Q10)</f>
        <v>0</v>
      </c>
      <c r="L10" s="135"/>
      <c r="M10" s="135"/>
      <c r="N10" s="135"/>
      <c r="O10" s="135"/>
      <c r="P10" s="136"/>
      <c r="Q10" s="197"/>
      <c r="R10" s="136"/>
      <c r="T10" s="138" t="str">
        <f>IF(SUM(L10:Q10)=1,((L10*0)+(M10*20)+(N10*40)+(O10*60)+(P10*80)+(Q10*100)),"")</f>
        <v/>
      </c>
      <c r="U10" s="160" t="e">
        <f>1/$J$28</f>
        <v>#DIV/0!</v>
      </c>
      <c r="V10" s="140" t="e">
        <f t="shared" ref="V10" si="0">1/$K$28</f>
        <v>#DIV/0!</v>
      </c>
      <c r="W10" s="152" t="e">
        <f>IF(R10=1,0,T10*U10)</f>
        <v>#VALUE!</v>
      </c>
      <c r="X10" s="48" t="e">
        <f>IF(R10=1,0,T10*V10)</f>
        <v>#VALUE!</v>
      </c>
      <c r="Y10" s="147"/>
      <c r="Z10" s="355"/>
      <c r="AA10" s="355"/>
      <c r="AH10" s="358" t="s">
        <v>1615</v>
      </c>
      <c r="AI10" s="358"/>
      <c r="AJ10" s="358"/>
      <c r="AK10" s="358"/>
      <c r="AL10" s="358"/>
      <c r="AM10" s="358"/>
      <c r="AN10" s="358"/>
    </row>
    <row r="11" spans="1:40" ht="47.25" customHeight="1" x14ac:dyDescent="0.25">
      <c r="B11" s="301">
        <v>2</v>
      </c>
      <c r="C11" s="154" t="s">
        <v>297</v>
      </c>
      <c r="D11" s="189"/>
      <c r="E11" s="279" t="s">
        <v>298</v>
      </c>
      <c r="F11" s="189"/>
      <c r="G11" s="202"/>
      <c r="H11" s="139"/>
      <c r="I11" s="148"/>
      <c r="J11" s="137">
        <f>SUM(L11:Q11)</f>
        <v>0</v>
      </c>
      <c r="K11" s="137">
        <f t="shared" ref="K11" si="1">SUM(L11:Q11)</f>
        <v>0</v>
      </c>
      <c r="L11" s="135"/>
      <c r="M11" s="135"/>
      <c r="N11" s="135"/>
      <c r="O11" s="135"/>
      <c r="P11" s="136"/>
      <c r="Q11" s="135"/>
      <c r="R11" s="136"/>
      <c r="T11" s="138" t="str">
        <f t="shared" ref="T11" si="2">IF(SUM(L11:Q11)=1,((L11*0)+(M11*20)+(N11*40)+(O11*60)+(P11*80)+(Q11*100)),"")</f>
        <v/>
      </c>
      <c r="U11" s="160" t="e">
        <f>1/$J$28</f>
        <v>#DIV/0!</v>
      </c>
      <c r="V11" s="140" t="e">
        <f t="shared" ref="V11" si="3">1/$K$28</f>
        <v>#DIV/0!</v>
      </c>
      <c r="W11" s="152" t="e">
        <f>IF(R11=1,0,T11*U11)</f>
        <v>#VALUE!</v>
      </c>
      <c r="X11" s="48" t="e">
        <f t="shared" ref="X11" si="4">IF(R11=1,0,T11*V11)</f>
        <v>#VALUE!</v>
      </c>
      <c r="Z11" s="355"/>
      <c r="AA11" s="355"/>
      <c r="AH11" s="358" t="s">
        <v>1616</v>
      </c>
      <c r="AI11" s="358"/>
      <c r="AJ11" s="358"/>
      <c r="AK11" s="358"/>
      <c r="AL11" s="358"/>
      <c r="AM11" s="358"/>
      <c r="AN11" s="358"/>
    </row>
    <row r="12" spans="1:40" ht="50.25" customHeight="1" x14ac:dyDescent="0.25">
      <c r="B12" s="301" t="s">
        <v>299</v>
      </c>
      <c r="C12" s="155" t="s">
        <v>300</v>
      </c>
      <c r="D12" s="189"/>
      <c r="E12" s="279" t="s">
        <v>301</v>
      </c>
      <c r="F12" s="189"/>
      <c r="G12" s="202"/>
      <c r="H12" s="132"/>
      <c r="I12" s="148"/>
      <c r="J12" s="165"/>
      <c r="K12" s="137">
        <f t="shared" ref="K12" si="5">SUM(L12:Q12)</f>
        <v>0</v>
      </c>
      <c r="L12" s="135"/>
      <c r="M12" s="135"/>
      <c r="N12" s="135"/>
      <c r="O12" s="135"/>
      <c r="P12" s="136"/>
      <c r="Q12" s="135"/>
      <c r="R12" s="136"/>
      <c r="T12" s="138" t="str">
        <f t="shared" ref="T12" si="6">IF(SUM(L12:Q12)=1,((L12*0)+(M12*20)+(N12*40)+(O12*60)+(P12*80)+(Q12*100)),"")</f>
        <v/>
      </c>
      <c r="U12" s="160"/>
      <c r="V12" s="140" t="e">
        <f t="shared" ref="V12:V26" si="7">1/$K$28</f>
        <v>#DIV/0!</v>
      </c>
      <c r="W12" s="152"/>
      <c r="X12" s="48" t="e">
        <f t="shared" ref="X12" si="8">IF(R12=1,0,T12*V12)</f>
        <v>#VALUE!</v>
      </c>
      <c r="Z12" s="355"/>
      <c r="AA12" s="355"/>
      <c r="AH12" s="358" t="s">
        <v>1617</v>
      </c>
      <c r="AI12" s="358"/>
      <c r="AJ12" s="358"/>
      <c r="AK12" s="358"/>
      <c r="AL12" s="358"/>
      <c r="AM12" s="358"/>
      <c r="AN12" s="358"/>
    </row>
    <row r="13" spans="1:40" ht="50.25" customHeight="1" x14ac:dyDescent="0.25">
      <c r="B13" s="301" t="s">
        <v>302</v>
      </c>
      <c r="C13" s="156" t="s">
        <v>303</v>
      </c>
      <c r="D13" s="189"/>
      <c r="E13" s="279" t="s">
        <v>304</v>
      </c>
      <c r="F13" s="189"/>
      <c r="G13" s="202"/>
      <c r="H13" s="139"/>
      <c r="I13" s="148"/>
      <c r="J13" s="165"/>
      <c r="K13" s="137">
        <f t="shared" ref="K13:K26" si="9">SUM(L13:Q13)</f>
        <v>0</v>
      </c>
      <c r="L13" s="135"/>
      <c r="M13" s="135"/>
      <c r="N13" s="135"/>
      <c r="O13" s="135"/>
      <c r="P13" s="136"/>
      <c r="Q13" s="135"/>
      <c r="R13" s="136"/>
      <c r="T13" s="138" t="str">
        <f t="shared" ref="T13:T26" si="10">IF(SUM(L13:Q13)=1,((L13*0)+(M13*20)+(N13*40)+(O13*60)+(P13*80)+(Q13*100)),"")</f>
        <v/>
      </c>
      <c r="U13" s="160"/>
      <c r="V13" s="140" t="e">
        <f t="shared" si="7"/>
        <v>#DIV/0!</v>
      </c>
      <c r="W13" s="152"/>
      <c r="X13" s="48" t="e">
        <f t="shared" ref="X13:X26" si="11">IF(R13=1,0,T13*V13)</f>
        <v>#VALUE!</v>
      </c>
      <c r="Z13" s="355"/>
      <c r="AA13" s="355"/>
      <c r="AH13" s="358" t="s">
        <v>1618</v>
      </c>
      <c r="AI13" s="358"/>
      <c r="AJ13" s="358"/>
      <c r="AK13" s="358"/>
      <c r="AL13" s="358"/>
      <c r="AM13" s="358"/>
      <c r="AN13" s="358"/>
    </row>
    <row r="14" spans="1:40" ht="50.25" customHeight="1" x14ac:dyDescent="0.25">
      <c r="B14" s="301" t="s">
        <v>305</v>
      </c>
      <c r="C14" s="175" t="s">
        <v>306</v>
      </c>
      <c r="D14" s="195"/>
      <c r="E14" s="279" t="s">
        <v>307</v>
      </c>
      <c r="F14" s="195"/>
      <c r="G14" s="203"/>
      <c r="H14" s="128"/>
      <c r="I14" s="148"/>
      <c r="J14" s="165"/>
      <c r="K14" s="137">
        <f t="shared" si="9"/>
        <v>0</v>
      </c>
      <c r="L14" s="135"/>
      <c r="M14" s="135"/>
      <c r="N14" s="135"/>
      <c r="O14" s="135"/>
      <c r="P14" s="136"/>
      <c r="Q14" s="135"/>
      <c r="R14" s="136"/>
      <c r="T14" s="138" t="str">
        <f t="shared" si="10"/>
        <v/>
      </c>
      <c r="U14" s="160"/>
      <c r="V14" s="140" t="e">
        <f t="shared" si="7"/>
        <v>#DIV/0!</v>
      </c>
      <c r="W14" s="152"/>
      <c r="X14" s="48" t="e">
        <f t="shared" si="11"/>
        <v>#VALUE!</v>
      </c>
      <c r="Z14" s="355"/>
      <c r="AA14" s="355"/>
      <c r="AH14" s="358" t="s">
        <v>1619</v>
      </c>
      <c r="AI14" s="358"/>
      <c r="AJ14" s="358"/>
      <c r="AK14" s="358"/>
      <c r="AL14" s="358"/>
      <c r="AM14" s="358"/>
      <c r="AN14" s="358"/>
    </row>
    <row r="15" spans="1:40" ht="48" customHeight="1" x14ac:dyDescent="0.25">
      <c r="B15" s="301" t="s">
        <v>308</v>
      </c>
      <c r="C15" s="156" t="s">
        <v>309</v>
      </c>
      <c r="D15" s="189"/>
      <c r="E15" s="279" t="s">
        <v>310</v>
      </c>
      <c r="F15" s="189"/>
      <c r="G15" s="202"/>
      <c r="H15" s="128"/>
      <c r="I15" s="148"/>
      <c r="J15" s="165"/>
      <c r="K15" s="137">
        <f t="shared" si="9"/>
        <v>0</v>
      </c>
      <c r="L15" s="135"/>
      <c r="M15" s="135"/>
      <c r="N15" s="135"/>
      <c r="O15" s="135"/>
      <c r="P15" s="136"/>
      <c r="Q15" s="135"/>
      <c r="R15" s="136"/>
      <c r="T15" s="138" t="str">
        <f t="shared" si="10"/>
        <v/>
      </c>
      <c r="U15" s="160"/>
      <c r="V15" s="140" t="e">
        <f t="shared" si="7"/>
        <v>#DIV/0!</v>
      </c>
      <c r="W15" s="152"/>
      <c r="X15" s="48" t="e">
        <f t="shared" si="11"/>
        <v>#VALUE!</v>
      </c>
      <c r="Z15" s="355"/>
      <c r="AA15" s="355"/>
      <c r="AH15" s="358" t="s">
        <v>1620</v>
      </c>
      <c r="AI15" s="358"/>
      <c r="AJ15" s="358"/>
      <c r="AK15" s="358"/>
      <c r="AL15" s="358"/>
      <c r="AM15" s="358"/>
      <c r="AN15" s="358"/>
    </row>
    <row r="16" spans="1:40" ht="49.5" customHeight="1" x14ac:dyDescent="0.25">
      <c r="B16" s="301" t="s">
        <v>311</v>
      </c>
      <c r="C16" s="156" t="s">
        <v>312</v>
      </c>
      <c r="D16" s="189"/>
      <c r="E16" s="279" t="s">
        <v>313</v>
      </c>
      <c r="F16" s="189"/>
      <c r="G16" s="202"/>
      <c r="H16" s="128"/>
      <c r="I16" s="148"/>
      <c r="J16" s="165"/>
      <c r="K16" s="137">
        <f t="shared" si="9"/>
        <v>0</v>
      </c>
      <c r="L16" s="135"/>
      <c r="M16" s="135"/>
      <c r="N16" s="135"/>
      <c r="O16" s="135"/>
      <c r="P16" s="136"/>
      <c r="Q16" s="135"/>
      <c r="R16" s="136"/>
      <c r="T16" s="138" t="str">
        <f t="shared" si="10"/>
        <v/>
      </c>
      <c r="U16" s="160"/>
      <c r="V16" s="140" t="e">
        <f t="shared" si="7"/>
        <v>#DIV/0!</v>
      </c>
      <c r="W16" s="152"/>
      <c r="X16" s="48" t="e">
        <f t="shared" si="11"/>
        <v>#VALUE!</v>
      </c>
      <c r="Z16" s="355"/>
      <c r="AA16" s="355"/>
      <c r="AH16" s="358" t="s">
        <v>1621</v>
      </c>
      <c r="AI16" s="358"/>
      <c r="AJ16" s="358"/>
      <c r="AK16" s="358"/>
      <c r="AL16" s="358"/>
      <c r="AM16" s="358"/>
      <c r="AN16" s="358"/>
    </row>
    <row r="17" spans="1:40" ht="55.5" customHeight="1" x14ac:dyDescent="0.25">
      <c r="B17" s="301" t="s">
        <v>314</v>
      </c>
      <c r="C17" s="156" t="s">
        <v>315</v>
      </c>
      <c r="D17" s="189"/>
      <c r="E17" s="279" t="s">
        <v>316</v>
      </c>
      <c r="F17" s="189"/>
      <c r="G17" s="202"/>
      <c r="H17" s="128"/>
      <c r="I17" s="148"/>
      <c r="J17" s="165"/>
      <c r="K17" s="137">
        <f t="shared" si="9"/>
        <v>0</v>
      </c>
      <c r="L17" s="135"/>
      <c r="M17" s="135"/>
      <c r="N17" s="135"/>
      <c r="O17" s="135"/>
      <c r="P17" s="136"/>
      <c r="Q17" s="135"/>
      <c r="R17" s="136"/>
      <c r="T17" s="138" t="str">
        <f t="shared" si="10"/>
        <v/>
      </c>
      <c r="U17" s="160"/>
      <c r="V17" s="140" t="e">
        <f t="shared" si="7"/>
        <v>#DIV/0!</v>
      </c>
      <c r="W17" s="152"/>
      <c r="X17" s="48" t="e">
        <f t="shared" si="11"/>
        <v>#VALUE!</v>
      </c>
      <c r="Z17" s="355"/>
      <c r="AA17" s="355"/>
      <c r="AH17" s="358" t="s">
        <v>1622</v>
      </c>
      <c r="AI17" s="358"/>
      <c r="AJ17" s="358"/>
      <c r="AK17" s="358"/>
      <c r="AL17" s="358"/>
      <c r="AM17" s="358"/>
      <c r="AN17" s="358"/>
    </row>
    <row r="18" spans="1:40" ht="54.75" customHeight="1" x14ac:dyDescent="0.25">
      <c r="B18" s="301" t="s">
        <v>317</v>
      </c>
      <c r="C18" s="157" t="s">
        <v>318</v>
      </c>
      <c r="D18" s="189"/>
      <c r="E18" s="279" t="s">
        <v>319</v>
      </c>
      <c r="F18" s="189"/>
      <c r="G18" s="202"/>
      <c r="H18" s="128"/>
      <c r="I18" s="148"/>
      <c r="J18" s="165"/>
      <c r="K18" s="137">
        <f t="shared" si="9"/>
        <v>0</v>
      </c>
      <c r="L18" s="135"/>
      <c r="M18" s="135"/>
      <c r="N18" s="135"/>
      <c r="O18" s="135"/>
      <c r="P18" s="136"/>
      <c r="Q18" s="135"/>
      <c r="R18" s="136"/>
      <c r="T18" s="138" t="str">
        <f t="shared" si="10"/>
        <v/>
      </c>
      <c r="U18" s="160"/>
      <c r="V18" s="140" t="e">
        <f t="shared" si="7"/>
        <v>#DIV/0!</v>
      </c>
      <c r="W18" s="152"/>
      <c r="X18" s="48" t="e">
        <f t="shared" si="11"/>
        <v>#VALUE!</v>
      </c>
      <c r="Z18" s="355"/>
      <c r="AA18" s="355"/>
      <c r="AH18" s="358" t="s">
        <v>1623</v>
      </c>
      <c r="AI18" s="358"/>
      <c r="AJ18" s="358"/>
      <c r="AK18" s="358"/>
      <c r="AL18" s="358"/>
      <c r="AM18" s="358"/>
      <c r="AN18" s="358"/>
    </row>
    <row r="19" spans="1:40" ht="49.5" customHeight="1" x14ac:dyDescent="0.25">
      <c r="B19" s="301">
        <v>3</v>
      </c>
      <c r="C19" s="154" t="s">
        <v>320</v>
      </c>
      <c r="D19" s="189"/>
      <c r="E19" s="279" t="s">
        <v>321</v>
      </c>
      <c r="F19" s="189"/>
      <c r="G19" s="202"/>
      <c r="H19" s="128"/>
      <c r="I19" s="148"/>
      <c r="J19" s="137">
        <f>SUM(L19:Q19)</f>
        <v>0</v>
      </c>
      <c r="K19" s="137">
        <f t="shared" si="9"/>
        <v>0</v>
      </c>
      <c r="L19" s="135"/>
      <c r="M19" s="135"/>
      <c r="N19" s="135"/>
      <c r="O19" s="135"/>
      <c r="P19" s="136"/>
      <c r="Q19" s="135"/>
      <c r="R19" s="136"/>
      <c r="T19" s="138" t="str">
        <f t="shared" si="10"/>
        <v/>
      </c>
      <c r="U19" s="160" t="e">
        <f>1/$J$28</f>
        <v>#DIV/0!</v>
      </c>
      <c r="V19" s="140" t="e">
        <f t="shared" si="7"/>
        <v>#DIV/0!</v>
      </c>
      <c r="W19" s="152" t="e">
        <f>IF(R19=1,0,T19*U19)</f>
        <v>#VALUE!</v>
      </c>
      <c r="X19" s="48" t="e">
        <f t="shared" si="11"/>
        <v>#VALUE!</v>
      </c>
      <c r="Z19" s="355"/>
      <c r="AA19" s="355"/>
      <c r="AH19" s="358" t="s">
        <v>1624</v>
      </c>
      <c r="AI19" s="358"/>
      <c r="AJ19" s="358"/>
      <c r="AK19" s="358"/>
      <c r="AL19" s="358"/>
      <c r="AM19" s="358"/>
      <c r="AN19" s="358"/>
    </row>
    <row r="20" spans="1:40" s="163" customFormat="1" ht="50.25" customHeight="1" x14ac:dyDescent="0.25">
      <c r="B20" s="301" t="s">
        <v>322</v>
      </c>
      <c r="C20" s="155" t="s">
        <v>323</v>
      </c>
      <c r="D20" s="189"/>
      <c r="E20" s="279" t="s">
        <v>324</v>
      </c>
      <c r="F20" s="189"/>
      <c r="G20" s="189"/>
      <c r="H20" s="128"/>
      <c r="I20" s="165"/>
      <c r="J20" s="165"/>
      <c r="K20" s="137">
        <f t="shared" si="9"/>
        <v>0</v>
      </c>
      <c r="L20" s="135"/>
      <c r="M20" s="135"/>
      <c r="N20" s="135"/>
      <c r="O20" s="135"/>
      <c r="P20" s="136"/>
      <c r="Q20" s="135"/>
      <c r="R20" s="136"/>
      <c r="T20" s="138" t="str">
        <f t="shared" si="10"/>
        <v/>
      </c>
      <c r="U20" s="160"/>
      <c r="V20" s="140" t="e">
        <f t="shared" si="7"/>
        <v>#DIV/0!</v>
      </c>
      <c r="W20" s="152"/>
      <c r="X20" s="48" t="e">
        <f t="shared" si="11"/>
        <v>#VALUE!</v>
      </c>
      <c r="Z20" s="355"/>
      <c r="AA20" s="355"/>
      <c r="AH20" s="358" t="s">
        <v>1625</v>
      </c>
      <c r="AI20" s="358"/>
      <c r="AJ20" s="358"/>
      <c r="AK20" s="358"/>
      <c r="AL20" s="358"/>
      <c r="AM20" s="358"/>
      <c r="AN20" s="358"/>
    </row>
    <row r="21" spans="1:40" s="163" customFormat="1" ht="50.25" customHeight="1" x14ac:dyDescent="0.25">
      <c r="B21" s="301" t="s">
        <v>325</v>
      </c>
      <c r="C21" s="156" t="s">
        <v>326</v>
      </c>
      <c r="D21" s="189"/>
      <c r="E21" s="279" t="s">
        <v>327</v>
      </c>
      <c r="F21" s="189"/>
      <c r="G21" s="189"/>
      <c r="H21" s="128"/>
      <c r="I21" s="165"/>
      <c r="J21" s="165"/>
      <c r="K21" s="137">
        <f t="shared" si="9"/>
        <v>0</v>
      </c>
      <c r="L21" s="135"/>
      <c r="M21" s="135"/>
      <c r="N21" s="135"/>
      <c r="O21" s="135"/>
      <c r="P21" s="136"/>
      <c r="Q21" s="135"/>
      <c r="R21" s="136"/>
      <c r="T21" s="138" t="str">
        <f t="shared" si="10"/>
        <v/>
      </c>
      <c r="U21" s="160"/>
      <c r="V21" s="140" t="e">
        <f t="shared" si="7"/>
        <v>#DIV/0!</v>
      </c>
      <c r="W21" s="152"/>
      <c r="X21" s="48" t="e">
        <f t="shared" si="11"/>
        <v>#VALUE!</v>
      </c>
      <c r="Z21" s="355"/>
      <c r="AA21" s="355"/>
      <c r="AH21" s="358" t="s">
        <v>1626</v>
      </c>
      <c r="AI21" s="358"/>
      <c r="AJ21" s="358"/>
      <c r="AK21" s="358"/>
      <c r="AL21" s="358"/>
      <c r="AM21" s="358"/>
      <c r="AN21" s="358"/>
    </row>
    <row r="22" spans="1:40" s="163" customFormat="1" ht="45.75" customHeight="1" x14ac:dyDescent="0.25">
      <c r="B22" s="301" t="s">
        <v>328</v>
      </c>
      <c r="C22" s="156" t="s">
        <v>329</v>
      </c>
      <c r="D22" s="189"/>
      <c r="E22" s="279" t="s">
        <v>330</v>
      </c>
      <c r="F22" s="189"/>
      <c r="G22" s="189"/>
      <c r="H22" s="128"/>
      <c r="I22" s="165"/>
      <c r="J22" s="165"/>
      <c r="K22" s="137">
        <f t="shared" si="9"/>
        <v>0</v>
      </c>
      <c r="L22" s="135"/>
      <c r="M22" s="135"/>
      <c r="N22" s="135"/>
      <c r="O22" s="135"/>
      <c r="P22" s="136"/>
      <c r="Q22" s="135"/>
      <c r="R22" s="136"/>
      <c r="T22" s="138" t="str">
        <f t="shared" si="10"/>
        <v/>
      </c>
      <c r="U22" s="160"/>
      <c r="V22" s="140" t="e">
        <f t="shared" si="7"/>
        <v>#DIV/0!</v>
      </c>
      <c r="W22" s="152"/>
      <c r="X22" s="48" t="e">
        <f t="shared" si="11"/>
        <v>#VALUE!</v>
      </c>
      <c r="Z22" s="355"/>
      <c r="AA22" s="355"/>
      <c r="AH22" s="358" t="s">
        <v>1627</v>
      </c>
      <c r="AI22" s="358"/>
      <c r="AJ22" s="358"/>
      <c r="AK22" s="358"/>
      <c r="AL22" s="358"/>
      <c r="AM22" s="358"/>
      <c r="AN22" s="358"/>
    </row>
    <row r="23" spans="1:40" s="163" customFormat="1" ht="46.5" customHeight="1" x14ac:dyDescent="0.25">
      <c r="B23" s="301" t="s">
        <v>331</v>
      </c>
      <c r="C23" s="156" t="s">
        <v>332</v>
      </c>
      <c r="D23" s="189"/>
      <c r="E23" s="279" t="s">
        <v>333</v>
      </c>
      <c r="F23" s="189"/>
      <c r="G23" s="189"/>
      <c r="H23" s="128"/>
      <c r="I23" s="165"/>
      <c r="J23" s="165"/>
      <c r="K23" s="137">
        <f t="shared" si="9"/>
        <v>0</v>
      </c>
      <c r="L23" s="135"/>
      <c r="M23" s="135"/>
      <c r="N23" s="135"/>
      <c r="O23" s="135"/>
      <c r="P23" s="136"/>
      <c r="Q23" s="135"/>
      <c r="R23" s="136"/>
      <c r="T23" s="138" t="str">
        <f t="shared" si="10"/>
        <v/>
      </c>
      <c r="U23" s="160"/>
      <c r="V23" s="140" t="e">
        <f t="shared" si="7"/>
        <v>#DIV/0!</v>
      </c>
      <c r="W23" s="152"/>
      <c r="X23" s="48" t="e">
        <f t="shared" si="11"/>
        <v>#VALUE!</v>
      </c>
      <c r="Z23" s="355"/>
      <c r="AA23" s="355"/>
      <c r="AH23" s="358" t="s">
        <v>1628</v>
      </c>
      <c r="AI23" s="358"/>
      <c r="AJ23" s="358"/>
      <c r="AK23" s="358"/>
      <c r="AL23" s="358"/>
      <c r="AM23" s="358"/>
      <c r="AN23" s="358"/>
    </row>
    <row r="24" spans="1:40" s="163" customFormat="1" ht="47.25" customHeight="1" x14ac:dyDescent="0.25">
      <c r="B24" s="301" t="s">
        <v>334</v>
      </c>
      <c r="C24" s="156" t="s">
        <v>335</v>
      </c>
      <c r="D24" s="189"/>
      <c r="E24" s="279" t="s">
        <v>336</v>
      </c>
      <c r="F24" s="189"/>
      <c r="G24" s="189"/>
      <c r="H24" s="128"/>
      <c r="I24" s="165"/>
      <c r="J24" s="165"/>
      <c r="K24" s="137">
        <f t="shared" si="9"/>
        <v>0</v>
      </c>
      <c r="L24" s="135"/>
      <c r="M24" s="135"/>
      <c r="N24" s="135"/>
      <c r="O24" s="135"/>
      <c r="P24" s="136"/>
      <c r="Q24" s="135"/>
      <c r="R24" s="136"/>
      <c r="T24" s="138" t="str">
        <f t="shared" si="10"/>
        <v/>
      </c>
      <c r="U24" s="160"/>
      <c r="V24" s="140" t="e">
        <f t="shared" si="7"/>
        <v>#DIV/0!</v>
      </c>
      <c r="W24" s="152"/>
      <c r="X24" s="48" t="e">
        <f t="shared" si="11"/>
        <v>#VALUE!</v>
      </c>
      <c r="Z24" s="355"/>
      <c r="AA24" s="355"/>
      <c r="AH24" s="358" t="s">
        <v>1629</v>
      </c>
      <c r="AI24" s="358"/>
      <c r="AJ24" s="358"/>
      <c r="AK24" s="358"/>
      <c r="AL24" s="358"/>
      <c r="AM24" s="358"/>
      <c r="AN24" s="358"/>
    </row>
    <row r="25" spans="1:40" s="163" customFormat="1" ht="51" customHeight="1" x14ac:dyDescent="0.25">
      <c r="B25" s="301" t="s">
        <v>337</v>
      </c>
      <c r="C25" s="156" t="s">
        <v>338</v>
      </c>
      <c r="D25" s="189"/>
      <c r="E25" s="279" t="s">
        <v>339</v>
      </c>
      <c r="F25" s="189"/>
      <c r="G25" s="189"/>
      <c r="H25" s="128"/>
      <c r="I25" s="165"/>
      <c r="J25" s="165"/>
      <c r="K25" s="137">
        <f t="shared" si="9"/>
        <v>0</v>
      </c>
      <c r="L25" s="135"/>
      <c r="M25" s="135"/>
      <c r="N25" s="135"/>
      <c r="O25" s="135"/>
      <c r="P25" s="136"/>
      <c r="Q25" s="135"/>
      <c r="R25" s="136"/>
      <c r="T25" s="138" t="str">
        <f t="shared" si="10"/>
        <v/>
      </c>
      <c r="U25" s="160"/>
      <c r="V25" s="140" t="e">
        <f t="shared" si="7"/>
        <v>#DIV/0!</v>
      </c>
      <c r="W25" s="152"/>
      <c r="X25" s="48" t="e">
        <f t="shared" si="11"/>
        <v>#VALUE!</v>
      </c>
      <c r="Z25" s="355"/>
      <c r="AA25" s="355"/>
      <c r="AH25" s="358" t="s">
        <v>1630</v>
      </c>
      <c r="AI25" s="358"/>
      <c r="AJ25" s="358"/>
      <c r="AK25" s="358"/>
      <c r="AL25" s="358"/>
      <c r="AM25" s="358"/>
      <c r="AN25" s="358"/>
    </row>
    <row r="26" spans="1:40" s="163" customFormat="1" ht="45" customHeight="1" x14ac:dyDescent="0.25">
      <c r="B26" s="301" t="s">
        <v>340</v>
      </c>
      <c r="C26" s="157" t="s">
        <v>341</v>
      </c>
      <c r="D26" s="189"/>
      <c r="E26" s="279" t="s">
        <v>342</v>
      </c>
      <c r="F26" s="189"/>
      <c r="G26" s="189"/>
      <c r="H26" s="128"/>
      <c r="I26" s="165"/>
      <c r="J26" s="165"/>
      <c r="K26" s="137">
        <f t="shared" si="9"/>
        <v>0</v>
      </c>
      <c r="L26" s="135"/>
      <c r="M26" s="135"/>
      <c r="N26" s="135"/>
      <c r="O26" s="135"/>
      <c r="P26" s="136"/>
      <c r="Q26" s="135"/>
      <c r="R26" s="136"/>
      <c r="T26" s="138" t="str">
        <f t="shared" si="10"/>
        <v/>
      </c>
      <c r="U26" s="160"/>
      <c r="V26" s="140" t="e">
        <f t="shared" si="7"/>
        <v>#DIV/0!</v>
      </c>
      <c r="W26" s="152"/>
      <c r="X26" s="48" t="e">
        <f t="shared" si="11"/>
        <v>#VALUE!</v>
      </c>
      <c r="Z26" s="355"/>
      <c r="AA26" s="355"/>
      <c r="AH26" s="345"/>
      <c r="AI26" s="345"/>
      <c r="AJ26" s="345"/>
      <c r="AK26" s="345"/>
      <c r="AL26" s="345"/>
      <c r="AM26" s="345"/>
      <c r="AN26" s="345"/>
    </row>
    <row r="27" spans="1:40" x14ac:dyDescent="0.25">
      <c r="C27" s="148"/>
      <c r="D27" s="165"/>
      <c r="E27" s="165"/>
      <c r="F27" s="165"/>
      <c r="G27" s="165"/>
      <c r="W27" s="184" t="e">
        <f>SUM(W10:W26)</f>
        <v>#VALUE!</v>
      </c>
      <c r="X27" s="184" t="e">
        <f>SUM(X10:X26)</f>
        <v>#VALUE!</v>
      </c>
      <c r="Z27" s="180"/>
      <c r="AA27" s="180"/>
    </row>
    <row r="28" spans="1:40" s="147" customFormat="1" ht="12.75" customHeight="1" x14ac:dyDescent="0.25">
      <c r="A28" s="163"/>
      <c r="B28" s="150"/>
      <c r="C28" s="148"/>
      <c r="D28" s="165"/>
      <c r="E28" s="165"/>
      <c r="F28" s="165"/>
      <c r="G28" s="165"/>
      <c r="J28" s="163">
        <f>SUM(J10:J26)</f>
        <v>0</v>
      </c>
      <c r="K28" s="196">
        <f>SUM(K10:K26)</f>
        <v>0</v>
      </c>
      <c r="S28" s="131" t="s">
        <v>343</v>
      </c>
      <c r="T28" s="142">
        <f>SUMIF(J28,3-W31,W27)</f>
        <v>0</v>
      </c>
    </row>
    <row r="29" spans="1:40" x14ac:dyDescent="0.25">
      <c r="C29" s="148"/>
      <c r="D29" s="165"/>
      <c r="E29" s="165"/>
      <c r="F29" s="165"/>
      <c r="G29" s="165"/>
      <c r="S29" s="131" t="s">
        <v>344</v>
      </c>
      <c r="T29" s="142">
        <f>SUMIF(K28,17-W32,X27)</f>
        <v>0</v>
      </c>
      <c r="Y29" s="141"/>
    </row>
    <row r="30" spans="1:40" x14ac:dyDescent="0.25">
      <c r="C30" s="148"/>
      <c r="D30" s="165"/>
      <c r="E30" s="165"/>
      <c r="F30" s="165"/>
      <c r="G30" s="165"/>
      <c r="Y30" s="141"/>
    </row>
    <row r="31" spans="1:40" x14ac:dyDescent="0.25">
      <c r="C31" s="148"/>
      <c r="D31" s="165"/>
      <c r="E31" s="165"/>
      <c r="F31" s="165"/>
      <c r="G31" s="165"/>
      <c r="T31"/>
      <c r="U31"/>
      <c r="V31" s="144" t="s">
        <v>351</v>
      </c>
      <c r="W31" s="144">
        <f>SUM(R10,R11,R19)</f>
        <v>0</v>
      </c>
      <c r="X31"/>
      <c r="Y31"/>
      <c r="Z31"/>
      <c r="AA31"/>
      <c r="AB31"/>
      <c r="AC31"/>
      <c r="AD31"/>
    </row>
    <row r="32" spans="1:40" ht="13.5" customHeight="1" x14ac:dyDescent="0.25">
      <c r="C32" s="148"/>
      <c r="D32" s="165"/>
      <c r="E32" s="165"/>
      <c r="F32" s="165"/>
      <c r="G32" s="165"/>
      <c r="T32"/>
      <c r="U32"/>
      <c r="V32" s="144" t="s">
        <v>352</v>
      </c>
      <c r="W32" s="144">
        <f>SUM(R10:R26)</f>
        <v>0</v>
      </c>
      <c r="X32"/>
      <c r="Y32"/>
      <c r="Z32"/>
      <c r="AA32"/>
      <c r="AB32"/>
      <c r="AC32"/>
      <c r="AD32"/>
    </row>
    <row r="33" spans="3:33" x14ac:dyDescent="0.25">
      <c r="C33" s="148"/>
      <c r="D33" s="165"/>
      <c r="E33" s="165"/>
      <c r="F33" s="165"/>
      <c r="G33" s="165"/>
      <c r="T33"/>
      <c r="U33"/>
      <c r="V33"/>
      <c r="W33"/>
      <c r="X33"/>
      <c r="Y33"/>
      <c r="Z33"/>
      <c r="AA33"/>
      <c r="AB33"/>
      <c r="AC33"/>
      <c r="AD33"/>
    </row>
    <row r="34" spans="3:33" x14ac:dyDescent="0.25">
      <c r="T34"/>
      <c r="U34"/>
      <c r="V34"/>
      <c r="W34"/>
      <c r="X34"/>
      <c r="Y34"/>
      <c r="Z34"/>
      <c r="AA34"/>
      <c r="AB34"/>
      <c r="AC34"/>
      <c r="AD34"/>
    </row>
    <row r="35" spans="3:33" x14ac:dyDescent="0.25">
      <c r="T35"/>
      <c r="U35"/>
      <c r="V35"/>
      <c r="W35"/>
      <c r="X35"/>
      <c r="Y35"/>
      <c r="Z35"/>
      <c r="AA35"/>
      <c r="AB35"/>
      <c r="AC35"/>
      <c r="AD35"/>
    </row>
    <row r="40" spans="3:33" ht="22.5" customHeight="1" x14ac:dyDescent="0.25">
      <c r="AB40" s="149"/>
      <c r="AC40" s="149"/>
      <c r="AD40" s="149"/>
    </row>
    <row r="42" spans="3:33" ht="15" customHeight="1" x14ac:dyDescent="0.25">
      <c r="AB42" s="145"/>
      <c r="AC42" s="145"/>
      <c r="AD42" s="145"/>
      <c r="AE42" s="145"/>
      <c r="AF42" s="145"/>
      <c r="AG42" s="145"/>
    </row>
  </sheetData>
  <sheetProtection formatCells="0" formatColumns="0" formatRows="0" insertColumns="0" insertRows="0" insertHyperlinks="0" deleteColumns="0" deleteRows="0" sort="0" autoFilter="0" pivotTables="0"/>
  <mergeCells count="45">
    <mergeCell ref="AH16:AN16"/>
    <mergeCell ref="AH17:AN17"/>
    <mergeCell ref="AH18:AN18"/>
    <mergeCell ref="AH25:AN25"/>
    <mergeCell ref="AH19:AN19"/>
    <mergeCell ref="AH20:AN20"/>
    <mergeCell ref="AH21:AN21"/>
    <mergeCell ref="AH22:AN22"/>
    <mergeCell ref="AH23:AN23"/>
    <mergeCell ref="AH24:AN24"/>
    <mergeCell ref="AH14:AN14"/>
    <mergeCell ref="AH15:AN15"/>
    <mergeCell ref="T7:V7"/>
    <mergeCell ref="C7:C8"/>
    <mergeCell ref="Z21:AA21"/>
    <mergeCell ref="Z10:AA10"/>
    <mergeCell ref="Z11:AA11"/>
    <mergeCell ref="Z12:AA12"/>
    <mergeCell ref="Z13:AA13"/>
    <mergeCell ref="Z14:AA14"/>
    <mergeCell ref="AH7:AN8"/>
    <mergeCell ref="AH10:AN10"/>
    <mergeCell ref="AH9:AN9"/>
    <mergeCell ref="AH11:AN11"/>
    <mergeCell ref="AH12:AN12"/>
    <mergeCell ref="AH13:AN13"/>
    <mergeCell ref="Z16:AA16"/>
    <mergeCell ref="Z17:AA17"/>
    <mergeCell ref="Z18:AA18"/>
    <mergeCell ref="Z19:AA19"/>
    <mergeCell ref="Z20:AA20"/>
    <mergeCell ref="Z22:AA22"/>
    <mergeCell ref="Z23:AA23"/>
    <mergeCell ref="Z24:AA24"/>
    <mergeCell ref="Z25:AA25"/>
    <mergeCell ref="Z26:AA26"/>
    <mergeCell ref="Z15:AA15"/>
    <mergeCell ref="J7:R7"/>
    <mergeCell ref="E7:E8"/>
    <mergeCell ref="G7:G8"/>
    <mergeCell ref="C1:V1"/>
    <mergeCell ref="C2:T2"/>
    <mergeCell ref="C3:V3"/>
    <mergeCell ref="J5:AB5"/>
    <mergeCell ref="C6:R6"/>
  </mergeCells>
  <conditionalFormatting sqref="K10:K26">
    <cfRule type="cellIs" dxfId="634" priority="1644" stopIfTrue="1" operator="notEqual">
      <formula>1</formula>
    </cfRule>
    <cfRule type="cellIs" dxfId="633" priority="1645" stopIfTrue="1" operator="equal">
      <formula>1</formula>
    </cfRule>
  </conditionalFormatting>
  <conditionalFormatting sqref="K28">
    <cfRule type="cellIs" dxfId="632" priority="1621" stopIfTrue="1" operator="notEqual">
      <formula>1</formula>
    </cfRule>
    <cfRule type="cellIs" dxfId="631" priority="1622" stopIfTrue="1" operator="equal">
      <formula>1</formula>
    </cfRule>
  </conditionalFormatting>
  <conditionalFormatting sqref="T29">
    <cfRule type="containsBlanks" dxfId="630" priority="1083" stopIfTrue="1">
      <formula>LEN(TRIM(T29))=0</formula>
    </cfRule>
    <cfRule type="cellIs" dxfId="629" priority="1084" stopIfTrue="1" operator="lessThan">
      <formula>19.999</formula>
    </cfRule>
    <cfRule type="cellIs" dxfId="628" priority="1085" stopIfTrue="1" operator="lessThan">
      <formula>39.999</formula>
    </cfRule>
    <cfRule type="cellIs" dxfId="627" priority="1086" stopIfTrue="1" operator="lessThan">
      <formula>59.999</formula>
    </cfRule>
    <cfRule type="cellIs" dxfId="626" priority="1087" stopIfTrue="1" operator="lessThan">
      <formula>79.999</formula>
    </cfRule>
    <cfRule type="cellIs" dxfId="625" priority="1088" stopIfTrue="1" operator="lessThan">
      <formula>89.999</formula>
    </cfRule>
    <cfRule type="cellIs" dxfId="624" priority="1089" stopIfTrue="1" operator="between">
      <formula>90</formula>
      <formula>100</formula>
    </cfRule>
  </conditionalFormatting>
  <conditionalFormatting sqref="T28">
    <cfRule type="containsBlanks" dxfId="623" priority="393" stopIfTrue="1">
      <formula>LEN(TRIM(T28))=0</formula>
    </cfRule>
    <cfRule type="cellIs" dxfId="622" priority="394" stopIfTrue="1" operator="lessThan">
      <formula>19.999</formula>
    </cfRule>
    <cfRule type="cellIs" dxfId="621" priority="395" stopIfTrue="1" operator="lessThan">
      <formula>39.999</formula>
    </cfRule>
    <cfRule type="cellIs" dxfId="620" priority="396" stopIfTrue="1" operator="lessThan">
      <formula>59.999</formula>
    </cfRule>
    <cfRule type="cellIs" dxfId="619" priority="397" stopIfTrue="1" operator="lessThan">
      <formula>79.999</formula>
    </cfRule>
    <cfRule type="cellIs" dxfId="618" priority="398" stopIfTrue="1" operator="lessThan">
      <formula>89.999</formula>
    </cfRule>
    <cfRule type="cellIs" dxfId="617" priority="399" stopIfTrue="1" operator="between">
      <formula>90</formula>
      <formula>100</formula>
    </cfRule>
  </conditionalFormatting>
  <conditionalFormatting sqref="J10">
    <cfRule type="cellIs" dxfId="616" priority="136" stopIfTrue="1" operator="notEqual">
      <formula>1</formula>
    </cfRule>
    <cfRule type="cellIs" dxfId="615" priority="137" stopIfTrue="1" operator="equal">
      <formula>1</formula>
    </cfRule>
  </conditionalFormatting>
  <conditionalFormatting sqref="J11">
    <cfRule type="cellIs" dxfId="614" priority="11" stopIfTrue="1" operator="notEqual">
      <formula>1</formula>
    </cfRule>
    <cfRule type="cellIs" dxfId="613" priority="12" stopIfTrue="1" operator="equal">
      <formula>1</formula>
    </cfRule>
  </conditionalFormatting>
  <conditionalFormatting sqref="J19">
    <cfRule type="cellIs" dxfId="612" priority="9" stopIfTrue="1" operator="notEqual">
      <formula>1</formula>
    </cfRule>
    <cfRule type="cellIs" dxfId="611" priority="10" stopIfTrue="1" operator="equal">
      <formula>1</formula>
    </cfRule>
  </conditionalFormatting>
  <conditionalFormatting sqref="X10:X26">
    <cfRule type="expression" dxfId="610" priority="1662" stopIfTrue="1">
      <formula>#REF!=0</formula>
    </cfRule>
  </conditionalFormatting>
  <pageMargins left="0.7" right="0.7" top="0.75" bottom="0.75" header="0.3" footer="0.3"/>
  <pageSetup paperSize="9" scale="41" orientation="landscape" r:id="rId1"/>
  <colBreaks count="1" manualBreakCount="1">
    <brk id="33" max="1048575" man="1"/>
  </colBreaks>
  <ignoredErrors>
    <ignoredError sqref="T10:T26"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459049" r:id="rId4" name="Button 3945">
              <controlPr defaultSize="0" print="0" autoLine="0" autoPict="0" macro="[0]!ButtonOpenAll">
                <anchor moveWithCells="1" sizeWithCells="1">
                  <from>
                    <xdr:col>2</xdr:col>
                    <xdr:colOff>2800350</xdr:colOff>
                    <xdr:row>3</xdr:row>
                    <xdr:rowOff>104775</xdr:rowOff>
                  </from>
                  <to>
                    <xdr:col>2</xdr:col>
                    <xdr:colOff>3876675</xdr:colOff>
                    <xdr:row>5</xdr:row>
                    <xdr:rowOff>85725</xdr:rowOff>
                  </to>
                </anchor>
              </controlPr>
            </control>
          </mc:Choice>
        </mc:AlternateContent>
        <mc:AlternateContent xmlns:mc="http://schemas.openxmlformats.org/markup-compatibility/2006">
          <mc:Choice Requires="x14">
            <control shapeId="1627207" r:id="rId5" name="Button 4167">
              <controlPr defaultSize="0" print="0" autoLine="0" autoPict="0" macro="[0]!ButtonD4_CloseAll">
                <anchor moveWithCells="1" sizeWithCells="1">
                  <from>
                    <xdr:col>2</xdr:col>
                    <xdr:colOff>3981450</xdr:colOff>
                    <xdr:row>3</xdr:row>
                    <xdr:rowOff>85725</xdr:rowOff>
                  </from>
                  <to>
                    <xdr:col>5</xdr:col>
                    <xdr:colOff>38100</xdr:colOff>
                    <xdr:row>5</xdr:row>
                    <xdr:rowOff>76200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5" tint="-0.24988555558946501"/>
  </sheetPr>
  <dimension ref="A1:AN76"/>
  <sheetViews>
    <sheetView showGridLines="0" showRowColHeaders="0" zoomScale="85" zoomScaleNormal="85" workbookViewId="0">
      <pane ySplit="8" topLeftCell="A9" activePane="bottomLeft" state="frozen"/>
      <selection pane="bottomLeft" activeCell="AH21" sqref="AH21:AN21"/>
    </sheetView>
  </sheetViews>
  <sheetFormatPr defaultRowHeight="15" outlineLevelCol="1" x14ac:dyDescent="0.25"/>
  <cols>
    <col min="1" max="1" width="1.7109375" style="163" customWidth="1"/>
    <col min="2" max="2" width="5" style="163" customWidth="1"/>
    <col min="3" max="3" width="65.85546875" style="163" customWidth="1"/>
    <col min="4" max="4" width="2.5703125" style="163" customWidth="1" outlineLevel="1"/>
    <col min="5" max="5" width="5.7109375" style="163" customWidth="1" outlineLevel="1"/>
    <col min="6" max="6" width="2.5703125" style="163" customWidth="1" outlineLevel="1"/>
    <col min="7" max="7" width="6.140625" style="163" customWidth="1" outlineLevel="1"/>
    <col min="8" max="8" width="2.5703125" style="163" customWidth="1"/>
    <col min="9" max="9" width="5.28515625" style="163" hidden="1" customWidth="1"/>
    <col min="10" max="11" width="4.42578125" style="163" hidden="1" customWidth="1"/>
    <col min="12" max="13" width="4" style="163" customWidth="1"/>
    <col min="14" max="14" width="3.28515625" style="163" customWidth="1"/>
    <col min="15" max="15" width="4.42578125" style="163" customWidth="1"/>
    <col min="16" max="16" width="4.140625" style="163" customWidth="1"/>
    <col min="17" max="17" width="3.42578125" style="163" customWidth="1"/>
    <col min="18" max="18" width="3.7109375" style="163" customWidth="1"/>
    <col min="19" max="19" width="7.28515625" style="163" customWidth="1"/>
    <col min="20" max="20" width="13.28515625" style="163" customWidth="1"/>
    <col min="21" max="21" width="8.28515625" style="163" hidden="1" customWidth="1"/>
    <col min="22" max="22" width="6.7109375" style="163" hidden="1" customWidth="1"/>
    <col min="23" max="23" width="10.42578125" style="163" hidden="1" customWidth="1"/>
    <col min="24" max="24" width="9" style="163" hidden="1" customWidth="1"/>
    <col min="25" max="25" width="7.140625" style="163" customWidth="1"/>
    <col min="26" max="26" width="13.7109375" style="163" customWidth="1"/>
    <col min="27" max="27" width="19.28515625" style="163" customWidth="1"/>
    <col min="28" max="28" width="15.140625" style="163" customWidth="1"/>
    <col min="29" max="29" width="9.140625" style="163"/>
    <col min="30" max="30" width="51.7109375" style="163" customWidth="1"/>
    <col min="31" max="16384" width="9.140625" style="163"/>
  </cols>
  <sheetData>
    <row r="1" spans="1:40" ht="30" customHeight="1" x14ac:dyDescent="0.25">
      <c r="A1" s="345"/>
      <c r="B1" s="185"/>
      <c r="C1" s="363" t="s">
        <v>353</v>
      </c>
      <c r="D1" s="363"/>
      <c r="E1" s="363"/>
      <c r="F1" s="363"/>
      <c r="G1" s="363"/>
      <c r="H1" s="363"/>
      <c r="I1" s="363"/>
      <c r="J1" s="363"/>
      <c r="K1" s="363"/>
      <c r="L1" s="363"/>
      <c r="M1" s="363"/>
      <c r="N1" s="363"/>
      <c r="O1" s="363"/>
      <c r="P1" s="363"/>
      <c r="Q1" s="363"/>
      <c r="R1" s="363"/>
      <c r="S1" s="363"/>
      <c r="T1" s="363"/>
      <c r="U1" s="363"/>
      <c r="V1" s="363"/>
      <c r="W1" s="363"/>
      <c r="X1" s="185"/>
      <c r="Y1" s="185"/>
    </row>
    <row r="2" spans="1:40" x14ac:dyDescent="0.25">
      <c r="B2" s="186"/>
      <c r="C2" s="367" t="s">
        <v>1631</v>
      </c>
      <c r="D2" s="367"/>
      <c r="E2" s="367"/>
      <c r="F2" s="367"/>
      <c r="G2" s="367"/>
      <c r="H2" s="367"/>
      <c r="I2" s="367"/>
      <c r="J2" s="367"/>
      <c r="K2" s="367"/>
      <c r="L2" s="367"/>
      <c r="M2" s="367"/>
      <c r="N2" s="367"/>
      <c r="O2" s="367"/>
      <c r="P2" s="367"/>
      <c r="Q2" s="367"/>
      <c r="R2" s="367"/>
      <c r="S2" s="367"/>
      <c r="T2" s="367"/>
      <c r="U2" s="367"/>
      <c r="V2" s="367"/>
      <c r="W2" s="186"/>
      <c r="X2" s="186"/>
      <c r="Y2" s="186"/>
    </row>
    <row r="3" spans="1:40" x14ac:dyDescent="0.25">
      <c r="B3" s="186"/>
      <c r="C3" s="367" t="s">
        <v>1632</v>
      </c>
      <c r="D3" s="367"/>
      <c r="E3" s="367"/>
      <c r="F3" s="367"/>
      <c r="G3" s="367"/>
      <c r="H3" s="367"/>
      <c r="I3" s="367"/>
      <c r="J3" s="367"/>
      <c r="K3" s="367"/>
      <c r="L3" s="367"/>
      <c r="M3" s="367"/>
      <c r="N3" s="367"/>
      <c r="O3" s="367"/>
      <c r="P3" s="367"/>
      <c r="Q3" s="367"/>
      <c r="R3" s="367"/>
      <c r="S3" s="367"/>
      <c r="T3" s="367"/>
      <c r="U3" s="367"/>
      <c r="V3" s="367"/>
      <c r="W3" s="186"/>
      <c r="X3" s="186"/>
      <c r="Y3" s="186"/>
    </row>
    <row r="4" spans="1:40" x14ac:dyDescent="0.25">
      <c r="B4" s="186"/>
      <c r="C4" s="162"/>
      <c r="D4" s="162"/>
      <c r="E4" s="162"/>
      <c r="F4" s="162"/>
      <c r="G4" s="162"/>
      <c r="H4" s="162"/>
      <c r="I4" s="162"/>
      <c r="J4" s="162"/>
      <c r="K4" s="162"/>
      <c r="L4" s="162"/>
      <c r="M4" s="162"/>
      <c r="N4" s="162"/>
      <c r="O4" s="162"/>
      <c r="P4" s="162"/>
      <c r="Q4" s="162"/>
      <c r="R4" s="162"/>
      <c r="S4" s="162"/>
      <c r="T4" s="162"/>
      <c r="U4" s="162"/>
      <c r="V4" s="162"/>
      <c r="W4" s="162"/>
      <c r="X4" s="162"/>
      <c r="Y4" s="162"/>
    </row>
    <row r="5" spans="1:40" s="166" customFormat="1" ht="14.25" customHeight="1" x14ac:dyDescent="0.25">
      <c r="B5" s="187"/>
      <c r="C5" s="302"/>
      <c r="D5" s="302"/>
      <c r="E5" s="302"/>
      <c r="F5" s="302"/>
      <c r="G5" s="302"/>
      <c r="H5" s="302"/>
      <c r="I5" s="302"/>
      <c r="J5" s="302"/>
      <c r="K5" s="302"/>
      <c r="L5" s="366"/>
      <c r="M5" s="366"/>
      <c r="N5" s="366"/>
      <c r="O5" s="366"/>
      <c r="P5" s="366"/>
      <c r="Q5" s="366"/>
      <c r="R5" s="366"/>
      <c r="S5" s="366"/>
      <c r="T5" s="366"/>
      <c r="U5" s="366"/>
      <c r="V5" s="366"/>
      <c r="W5" s="366"/>
      <c r="X5" s="366"/>
      <c r="Y5" s="366"/>
      <c r="Z5" s="366"/>
      <c r="AA5" s="366"/>
      <c r="AB5" s="366"/>
      <c r="AC5" s="366"/>
      <c r="AD5" s="366"/>
    </row>
    <row r="6" spans="1:40" s="166" customFormat="1" x14ac:dyDescent="0.25">
      <c r="B6" s="167"/>
      <c r="C6" s="453"/>
      <c r="D6" s="453"/>
      <c r="E6" s="453"/>
      <c r="F6" s="453"/>
      <c r="G6" s="453"/>
      <c r="H6" s="453"/>
      <c r="I6" s="453"/>
      <c r="J6" s="453"/>
      <c r="K6" s="453"/>
      <c r="L6" s="453"/>
      <c r="M6" s="453"/>
      <c r="N6" s="453"/>
      <c r="O6" s="453"/>
      <c r="P6" s="453"/>
      <c r="Q6" s="453"/>
      <c r="R6" s="453"/>
      <c r="S6" s="167"/>
      <c r="T6" s="167"/>
      <c r="U6" s="167"/>
      <c r="V6" s="167"/>
      <c r="W6" s="167"/>
      <c r="X6" s="167"/>
      <c r="Y6" s="167"/>
    </row>
    <row r="7" spans="1:40" s="166" customFormat="1" ht="37.5" customHeight="1" x14ac:dyDescent="0.25">
      <c r="B7" s="181"/>
      <c r="C7" s="356" t="s">
        <v>354</v>
      </c>
      <c r="D7" s="338"/>
      <c r="E7" s="359" t="s">
        <v>355</v>
      </c>
      <c r="F7" s="339"/>
      <c r="G7" s="359" t="s">
        <v>356</v>
      </c>
      <c r="H7" s="168"/>
      <c r="I7" s="169"/>
      <c r="J7" s="361" t="s">
        <v>1694</v>
      </c>
      <c r="K7" s="362"/>
      <c r="L7" s="362"/>
      <c r="M7" s="362"/>
      <c r="N7" s="362"/>
      <c r="O7" s="362"/>
      <c r="P7" s="362"/>
      <c r="Q7" s="362"/>
      <c r="R7" s="362"/>
      <c r="S7" s="169"/>
      <c r="T7" s="360" t="s">
        <v>357</v>
      </c>
      <c r="U7" s="360"/>
      <c r="V7" s="360"/>
      <c r="W7" s="170"/>
      <c r="X7" s="170"/>
      <c r="Y7" s="170"/>
      <c r="Z7" s="170"/>
      <c r="AH7" s="356" t="s">
        <v>358</v>
      </c>
      <c r="AI7" s="356"/>
      <c r="AJ7" s="356"/>
      <c r="AK7" s="356"/>
      <c r="AL7" s="356"/>
      <c r="AM7" s="356"/>
      <c r="AN7" s="356"/>
    </row>
    <row r="8" spans="1:40" s="166" customFormat="1" ht="80.25" customHeight="1" x14ac:dyDescent="0.25">
      <c r="B8" s="181"/>
      <c r="C8" s="356"/>
      <c r="D8" s="338"/>
      <c r="E8" s="359"/>
      <c r="F8" s="340"/>
      <c r="G8" s="359"/>
      <c r="H8" s="168"/>
      <c r="J8" s="172" t="s">
        <v>511</v>
      </c>
      <c r="K8" s="172" t="s">
        <v>512</v>
      </c>
      <c r="L8" s="192">
        <v>0</v>
      </c>
      <c r="M8" s="192">
        <v>0.2</v>
      </c>
      <c r="N8" s="192">
        <v>0.4</v>
      </c>
      <c r="O8" s="192">
        <v>0.6</v>
      </c>
      <c r="P8" s="192">
        <v>0.8</v>
      </c>
      <c r="Q8" s="192">
        <v>1</v>
      </c>
      <c r="R8" s="193" t="s">
        <v>359</v>
      </c>
      <c r="T8" s="174"/>
      <c r="U8" s="174" t="s">
        <v>513</v>
      </c>
      <c r="V8" s="173" t="s">
        <v>514</v>
      </c>
      <c r="W8" s="171"/>
      <c r="Y8" s="171"/>
      <c r="AH8" s="356"/>
      <c r="AI8" s="356"/>
      <c r="AJ8" s="356"/>
      <c r="AK8" s="356"/>
      <c r="AL8" s="356"/>
      <c r="AM8" s="356"/>
      <c r="AN8" s="356"/>
    </row>
    <row r="9" spans="1:40" ht="42" customHeight="1" x14ac:dyDescent="0.25">
      <c r="B9" s="301"/>
      <c r="D9" s="139"/>
      <c r="E9" s="139"/>
      <c r="F9" s="139"/>
      <c r="G9" s="139"/>
      <c r="H9" s="139"/>
      <c r="K9" s="45"/>
      <c r="L9" s="45"/>
      <c r="M9" s="45"/>
      <c r="N9" s="45"/>
      <c r="O9" s="45"/>
      <c r="P9" s="46"/>
      <c r="Q9" s="129"/>
      <c r="R9" s="130"/>
      <c r="T9" s="47"/>
      <c r="U9" s="47"/>
      <c r="V9" s="46"/>
      <c r="W9" s="163" t="s">
        <v>515</v>
      </c>
      <c r="X9" s="163" t="s">
        <v>516</v>
      </c>
      <c r="Z9" s="131" t="s">
        <v>360</v>
      </c>
    </row>
    <row r="10" spans="1:40" ht="49.5" customHeight="1" x14ac:dyDescent="0.25">
      <c r="B10" s="301">
        <v>1</v>
      </c>
      <c r="C10" s="154" t="s">
        <v>361</v>
      </c>
      <c r="D10" s="139"/>
      <c r="E10" s="283" t="s">
        <v>362</v>
      </c>
      <c r="F10" s="283"/>
      <c r="G10" s="283"/>
      <c r="H10" s="139"/>
      <c r="I10" s="165">
        <f>SUM(K10:K60)</f>
        <v>0</v>
      </c>
      <c r="J10" s="137">
        <f>SUM(L10:Q10)</f>
        <v>0</v>
      </c>
      <c r="K10" s="137">
        <f t="shared" ref="K10" si="0">SUM(L10:Q10)</f>
        <v>0</v>
      </c>
      <c r="L10" s="135"/>
      <c r="M10" s="135"/>
      <c r="N10" s="135"/>
      <c r="O10" s="135"/>
      <c r="P10" s="136"/>
      <c r="Q10" s="135"/>
      <c r="R10" s="136"/>
      <c r="T10" s="138" t="str">
        <f>IF(SUM(L10:Q10)=1,((L10*0)+(M10*20)+(N10*40)+(O10*60)+(P10*80)+(Q10*100)),"")</f>
        <v/>
      </c>
      <c r="U10" s="160" t="e">
        <f>1/$J$62</f>
        <v>#DIV/0!</v>
      </c>
      <c r="V10" s="140" t="e">
        <f t="shared" ref="V10" si="1">1/$K$62</f>
        <v>#DIV/0!</v>
      </c>
      <c r="W10" s="152" t="e">
        <f>IF(R10=1,0,T10*U10)</f>
        <v>#VALUE!</v>
      </c>
      <c r="X10" s="48" t="e">
        <f t="shared" ref="X10" si="2">IF(R10=1,0,T10*V10)</f>
        <v>#VALUE!</v>
      </c>
      <c r="Z10" s="355"/>
      <c r="AA10" s="355"/>
    </row>
    <row r="11" spans="1:40" ht="50.25" customHeight="1" x14ac:dyDescent="0.25">
      <c r="B11" s="301" t="s">
        <v>363</v>
      </c>
      <c r="C11" s="158" t="s">
        <v>364</v>
      </c>
      <c r="D11" s="139"/>
      <c r="E11" s="283" t="s">
        <v>365</v>
      </c>
      <c r="F11" s="283"/>
      <c r="G11" s="283"/>
      <c r="H11" s="139"/>
      <c r="I11" s="165"/>
      <c r="J11" s="165"/>
      <c r="K11" s="137">
        <f t="shared" ref="K11" si="3">SUM(L11:Q11)</f>
        <v>0</v>
      </c>
      <c r="L11" s="135"/>
      <c r="M11" s="135"/>
      <c r="N11" s="135"/>
      <c r="O11" s="135"/>
      <c r="P11" s="136"/>
      <c r="Q11" s="135"/>
      <c r="R11" s="136"/>
      <c r="T11" s="138" t="str">
        <f t="shared" ref="T11" si="4">IF(SUM(L11:Q11)=1,((L11*0)+(M11*20)+(N11*40)+(O11*60)+(P11*80)+(Q11*100)),"")</f>
        <v/>
      </c>
      <c r="U11" s="160"/>
      <c r="V11" s="140" t="e">
        <f t="shared" ref="V11" si="5">1/$K$62</f>
        <v>#DIV/0!</v>
      </c>
      <c r="W11" s="152"/>
      <c r="X11" s="48" t="e">
        <f t="shared" ref="X11" si="6">IF(R11=1,0,T11*V11)</f>
        <v>#VALUE!</v>
      </c>
      <c r="Z11" s="355"/>
      <c r="AA11" s="355"/>
      <c r="AH11" s="358" t="s">
        <v>1633</v>
      </c>
      <c r="AI11" s="358"/>
      <c r="AJ11" s="358"/>
      <c r="AK11" s="358"/>
      <c r="AL11" s="358"/>
      <c r="AM11" s="358"/>
      <c r="AN11" s="358"/>
    </row>
    <row r="12" spans="1:40" ht="49.5" customHeight="1" x14ac:dyDescent="0.25">
      <c r="B12" s="301">
        <v>2</v>
      </c>
      <c r="C12" s="154" t="s">
        <v>366</v>
      </c>
      <c r="D12" s="189"/>
      <c r="E12" s="277" t="s">
        <v>367</v>
      </c>
      <c r="F12" s="279"/>
      <c r="G12" s="278" t="s">
        <v>368</v>
      </c>
      <c r="H12" s="128"/>
      <c r="I12" s="165"/>
      <c r="J12" s="137">
        <f>SUM(L12:Q12)</f>
        <v>0</v>
      </c>
      <c r="K12" s="137">
        <f t="shared" ref="K12:K50" si="7">SUM(L12:Q12)</f>
        <v>0</v>
      </c>
      <c r="L12" s="135"/>
      <c r="M12" s="135"/>
      <c r="N12" s="135"/>
      <c r="O12" s="135"/>
      <c r="P12" s="136"/>
      <c r="Q12" s="135"/>
      <c r="R12" s="136"/>
      <c r="T12" s="138" t="str">
        <f t="shared" ref="T12" si="8">IF(SUM(L12:Q12)=1,((L12*0)+(M12*20)+(N12*40)+(O12*60)+(P12*80)+(Q12*100)),"")</f>
        <v/>
      </c>
      <c r="U12" s="160" t="e">
        <f>1/$J$62</f>
        <v>#DIV/0!</v>
      </c>
      <c r="V12" s="140" t="e">
        <f t="shared" ref="V12:V41" si="9">1/$K$62</f>
        <v>#DIV/0!</v>
      </c>
      <c r="W12" s="199" t="e">
        <f>IF(R12=1,0,T12*U12)</f>
        <v>#VALUE!</v>
      </c>
      <c r="X12" s="48" t="e">
        <f t="shared" ref="X12:X50" si="10">IF(R12=1,0,T12*V12)</f>
        <v>#VALUE!</v>
      </c>
      <c r="Z12" s="355"/>
      <c r="AA12" s="355"/>
      <c r="AH12" s="357" t="s">
        <v>1634</v>
      </c>
      <c r="AI12" s="357"/>
      <c r="AJ12" s="357"/>
      <c r="AK12" s="357"/>
      <c r="AL12" s="357"/>
      <c r="AM12" s="357"/>
      <c r="AN12" s="357"/>
    </row>
    <row r="13" spans="1:40" ht="51" customHeight="1" x14ac:dyDescent="0.25">
      <c r="B13" s="301" t="s">
        <v>369</v>
      </c>
      <c r="C13" s="158" t="s">
        <v>370</v>
      </c>
      <c r="D13" s="189"/>
      <c r="E13" s="277" t="s">
        <v>371</v>
      </c>
      <c r="F13" s="279"/>
      <c r="G13" s="279"/>
      <c r="H13" s="128"/>
      <c r="I13" s="165"/>
      <c r="J13" s="165"/>
      <c r="K13" s="137">
        <f t="shared" si="7"/>
        <v>0</v>
      </c>
      <c r="L13" s="135"/>
      <c r="M13" s="135"/>
      <c r="N13" s="135"/>
      <c r="O13" s="135"/>
      <c r="P13" s="136"/>
      <c r="Q13" s="135"/>
      <c r="R13" s="136"/>
      <c r="T13" s="138" t="str">
        <f t="shared" ref="T13:T50" si="11">IF(SUM(L13:Q13)=1,((L13*0)+(M13*20)+(N13*40)+(O13*60)+(P13*80)+(Q13*100)),"")</f>
        <v/>
      </c>
      <c r="U13" s="160"/>
      <c r="V13" s="140" t="e">
        <f t="shared" si="9"/>
        <v>#DIV/0!</v>
      </c>
      <c r="W13" s="152"/>
      <c r="X13" s="48" t="e">
        <f t="shared" si="10"/>
        <v>#VALUE!</v>
      </c>
      <c r="Z13" s="355"/>
      <c r="AA13" s="355"/>
      <c r="AH13" s="358" t="s">
        <v>1635</v>
      </c>
      <c r="AI13" s="358"/>
      <c r="AJ13" s="358"/>
      <c r="AK13" s="358"/>
      <c r="AL13" s="358"/>
      <c r="AM13" s="358"/>
      <c r="AN13" s="358"/>
    </row>
    <row r="14" spans="1:40" ht="55.5" customHeight="1" x14ac:dyDescent="0.25">
      <c r="B14" s="301">
        <v>3</v>
      </c>
      <c r="C14" s="154" t="s">
        <v>372</v>
      </c>
      <c r="D14" s="189"/>
      <c r="E14" s="279" t="s">
        <v>373</v>
      </c>
      <c r="F14" s="279"/>
      <c r="G14" s="278" t="s">
        <v>374</v>
      </c>
      <c r="H14" s="128"/>
      <c r="I14" s="165"/>
      <c r="J14" s="137">
        <f>SUM(L14:Q14)</f>
        <v>0</v>
      </c>
      <c r="K14" s="137">
        <f t="shared" si="7"/>
        <v>0</v>
      </c>
      <c r="L14" s="135"/>
      <c r="M14" s="135"/>
      <c r="N14" s="135"/>
      <c r="O14" s="135"/>
      <c r="P14" s="136"/>
      <c r="Q14" s="135"/>
      <c r="R14" s="136"/>
      <c r="T14" s="138" t="str">
        <f t="shared" si="11"/>
        <v/>
      </c>
      <c r="U14" s="160" t="e">
        <f>1/$J$62</f>
        <v>#DIV/0!</v>
      </c>
      <c r="V14" s="140" t="e">
        <f t="shared" si="9"/>
        <v>#DIV/0!</v>
      </c>
      <c r="W14" s="199" t="e">
        <f>IF(R14=1,0,T14*U14)</f>
        <v>#VALUE!</v>
      </c>
      <c r="X14" s="48" t="e">
        <f t="shared" si="10"/>
        <v>#VALUE!</v>
      </c>
      <c r="Z14" s="355"/>
      <c r="AA14" s="355"/>
      <c r="AH14" s="358" t="s">
        <v>1636</v>
      </c>
      <c r="AI14" s="358"/>
      <c r="AJ14" s="358"/>
      <c r="AK14" s="358"/>
      <c r="AL14" s="358"/>
      <c r="AM14" s="358"/>
      <c r="AN14" s="358"/>
    </row>
    <row r="15" spans="1:40" ht="51.75" customHeight="1" x14ac:dyDescent="0.25">
      <c r="B15" s="301" t="s">
        <v>375</v>
      </c>
      <c r="C15" s="159" t="s">
        <v>376</v>
      </c>
      <c r="D15" s="190"/>
      <c r="E15" s="277" t="s">
        <v>377</v>
      </c>
      <c r="F15" s="279"/>
      <c r="G15" s="279"/>
      <c r="H15" s="133"/>
      <c r="I15" s="165"/>
      <c r="J15" s="165"/>
      <c r="K15" s="137">
        <f t="shared" si="7"/>
        <v>0</v>
      </c>
      <c r="L15" s="135"/>
      <c r="M15" s="135"/>
      <c r="N15" s="135"/>
      <c r="O15" s="135"/>
      <c r="P15" s="136"/>
      <c r="Q15" s="135"/>
      <c r="R15" s="136"/>
      <c r="T15" s="138" t="str">
        <f t="shared" si="11"/>
        <v/>
      </c>
      <c r="U15" s="160"/>
      <c r="V15" s="140" t="e">
        <f t="shared" si="9"/>
        <v>#DIV/0!</v>
      </c>
      <c r="W15" s="152"/>
      <c r="X15" s="48" t="e">
        <f t="shared" si="10"/>
        <v>#VALUE!</v>
      </c>
      <c r="Z15" s="355"/>
      <c r="AA15" s="355"/>
      <c r="AH15" s="358" t="s">
        <v>1637</v>
      </c>
      <c r="AI15" s="358"/>
      <c r="AJ15" s="358"/>
      <c r="AK15" s="358"/>
      <c r="AL15" s="358"/>
      <c r="AM15" s="358"/>
      <c r="AN15" s="358"/>
    </row>
    <row r="16" spans="1:40" ht="60" customHeight="1" x14ac:dyDescent="0.25">
      <c r="B16" s="301">
        <v>4</v>
      </c>
      <c r="C16" s="154" t="s">
        <v>378</v>
      </c>
      <c r="D16" s="132"/>
      <c r="E16" s="283" t="s">
        <v>379</v>
      </c>
      <c r="F16" s="279"/>
      <c r="G16" s="278" t="s">
        <v>380</v>
      </c>
      <c r="H16" s="132"/>
      <c r="I16" s="165"/>
      <c r="J16" s="137">
        <f>SUM(L16:Q16)</f>
        <v>0</v>
      </c>
      <c r="K16" s="137">
        <f t="shared" si="7"/>
        <v>0</v>
      </c>
      <c r="L16" s="135"/>
      <c r="M16" s="135"/>
      <c r="N16" s="135"/>
      <c r="O16" s="135"/>
      <c r="P16" s="136"/>
      <c r="Q16" s="135"/>
      <c r="R16" s="136"/>
      <c r="T16" s="138" t="str">
        <f t="shared" si="11"/>
        <v/>
      </c>
      <c r="U16" s="160" t="e">
        <f>1/$J$62</f>
        <v>#DIV/0!</v>
      </c>
      <c r="V16" s="140" t="e">
        <f t="shared" si="9"/>
        <v>#DIV/0!</v>
      </c>
      <c r="W16" s="152" t="e">
        <f>IF(R16=1,0,T16*U16)</f>
        <v>#VALUE!</v>
      </c>
      <c r="X16" s="48" t="e">
        <f t="shared" si="10"/>
        <v>#VALUE!</v>
      </c>
      <c r="Z16" s="355"/>
      <c r="AA16" s="355"/>
      <c r="AH16" s="358" t="s">
        <v>1638</v>
      </c>
      <c r="AI16" s="358"/>
      <c r="AJ16" s="358"/>
      <c r="AK16" s="358"/>
      <c r="AL16" s="358"/>
      <c r="AM16" s="358"/>
      <c r="AN16" s="358"/>
    </row>
    <row r="17" spans="2:40" ht="67.5" customHeight="1" x14ac:dyDescent="0.25">
      <c r="B17" s="301">
        <v>5</v>
      </c>
      <c r="C17" s="154" t="s">
        <v>381</v>
      </c>
      <c r="D17" s="139"/>
      <c r="E17" s="283" t="s">
        <v>382</v>
      </c>
      <c r="F17" s="283"/>
      <c r="G17" s="283"/>
      <c r="H17" s="139"/>
      <c r="I17" s="165"/>
      <c r="J17" s="137">
        <f>SUM(L17:Q17)</f>
        <v>0</v>
      </c>
      <c r="K17" s="137">
        <f t="shared" si="7"/>
        <v>0</v>
      </c>
      <c r="L17" s="135"/>
      <c r="M17" s="135"/>
      <c r="N17" s="135"/>
      <c r="O17" s="135"/>
      <c r="P17" s="136"/>
      <c r="Q17" s="135"/>
      <c r="R17" s="136"/>
      <c r="T17" s="138" t="str">
        <f t="shared" si="11"/>
        <v/>
      </c>
      <c r="U17" s="160" t="e">
        <f>1/$J$62</f>
        <v>#DIV/0!</v>
      </c>
      <c r="V17" s="140" t="e">
        <f t="shared" si="9"/>
        <v>#DIV/0!</v>
      </c>
      <c r="W17" s="152" t="e">
        <f>IF(R17=1,0,T17*U17)</f>
        <v>#VALUE!</v>
      </c>
      <c r="X17" s="48" t="e">
        <f t="shared" si="10"/>
        <v>#VALUE!</v>
      </c>
      <c r="Z17" s="355"/>
      <c r="AA17" s="355"/>
      <c r="AH17" s="358" t="s">
        <v>1639</v>
      </c>
      <c r="AI17" s="358"/>
      <c r="AJ17" s="358"/>
      <c r="AK17" s="358"/>
      <c r="AL17" s="358"/>
      <c r="AM17" s="358"/>
      <c r="AN17" s="358"/>
    </row>
    <row r="18" spans="2:40" ht="59.25" customHeight="1" x14ac:dyDescent="0.25">
      <c r="B18" s="301" t="s">
        <v>383</v>
      </c>
      <c r="C18" s="155" t="s">
        <v>384</v>
      </c>
      <c r="D18" s="128"/>
      <c r="E18" s="283" t="s">
        <v>385</v>
      </c>
      <c r="F18" s="284"/>
      <c r="G18" s="286"/>
      <c r="H18" s="128"/>
      <c r="I18" s="165"/>
      <c r="J18" s="165"/>
      <c r="K18" s="137">
        <f t="shared" si="7"/>
        <v>0</v>
      </c>
      <c r="L18" s="135"/>
      <c r="M18" s="135"/>
      <c r="N18" s="135"/>
      <c r="O18" s="135"/>
      <c r="P18" s="136"/>
      <c r="Q18" s="135"/>
      <c r="R18" s="136"/>
      <c r="T18" s="138" t="str">
        <f t="shared" si="11"/>
        <v/>
      </c>
      <c r="U18" s="160"/>
      <c r="V18" s="140" t="e">
        <f t="shared" si="9"/>
        <v>#DIV/0!</v>
      </c>
      <c r="W18" s="152"/>
      <c r="X18" s="48" t="e">
        <f t="shared" si="10"/>
        <v>#VALUE!</v>
      </c>
      <c r="Z18" s="355"/>
      <c r="AA18" s="355"/>
      <c r="AH18" s="358" t="s">
        <v>1640</v>
      </c>
      <c r="AI18" s="358"/>
      <c r="AJ18" s="358"/>
      <c r="AK18" s="358"/>
      <c r="AL18" s="358"/>
      <c r="AM18" s="358"/>
      <c r="AN18" s="358"/>
    </row>
    <row r="19" spans="2:40" ht="61.5" customHeight="1" x14ac:dyDescent="0.25">
      <c r="B19" s="301" t="s">
        <v>386</v>
      </c>
      <c r="C19" s="156" t="s">
        <v>387</v>
      </c>
      <c r="D19" s="128"/>
      <c r="E19" s="283" t="s">
        <v>388</v>
      </c>
      <c r="F19" s="284"/>
      <c r="G19" s="286"/>
      <c r="H19" s="128"/>
      <c r="I19" s="165"/>
      <c r="J19" s="165"/>
      <c r="K19" s="137">
        <f t="shared" si="7"/>
        <v>0</v>
      </c>
      <c r="L19" s="135"/>
      <c r="M19" s="135"/>
      <c r="N19" s="135"/>
      <c r="O19" s="135"/>
      <c r="P19" s="136"/>
      <c r="Q19" s="135"/>
      <c r="R19" s="136"/>
      <c r="T19" s="138" t="str">
        <f t="shared" si="11"/>
        <v/>
      </c>
      <c r="U19" s="160"/>
      <c r="V19" s="140" t="e">
        <f t="shared" si="9"/>
        <v>#DIV/0!</v>
      </c>
      <c r="W19" s="152"/>
      <c r="X19" s="48" t="e">
        <f t="shared" si="10"/>
        <v>#VALUE!</v>
      </c>
      <c r="Z19" s="355"/>
      <c r="AA19" s="355"/>
      <c r="AH19" s="358" t="s">
        <v>1641</v>
      </c>
      <c r="AI19" s="358"/>
      <c r="AJ19" s="358"/>
      <c r="AK19" s="358"/>
      <c r="AL19" s="358"/>
      <c r="AM19" s="358"/>
      <c r="AN19" s="358"/>
    </row>
    <row r="20" spans="2:40" ht="54" customHeight="1" x14ac:dyDescent="0.25">
      <c r="B20" s="301" t="s">
        <v>389</v>
      </c>
      <c r="C20" s="156" t="s">
        <v>390</v>
      </c>
      <c r="D20" s="128"/>
      <c r="E20" s="283" t="s">
        <v>391</v>
      </c>
      <c r="F20" s="284"/>
      <c r="G20" s="278" t="s">
        <v>392</v>
      </c>
      <c r="H20" s="128"/>
      <c r="I20" s="165"/>
      <c r="J20" s="165"/>
      <c r="K20" s="137">
        <f t="shared" si="7"/>
        <v>0</v>
      </c>
      <c r="L20" s="135"/>
      <c r="M20" s="135"/>
      <c r="N20" s="135"/>
      <c r="O20" s="135"/>
      <c r="P20" s="136"/>
      <c r="Q20" s="135"/>
      <c r="R20" s="136"/>
      <c r="T20" s="138" t="str">
        <f t="shared" si="11"/>
        <v/>
      </c>
      <c r="U20" s="160"/>
      <c r="V20" s="140" t="e">
        <f t="shared" si="9"/>
        <v>#DIV/0!</v>
      </c>
      <c r="W20" s="152"/>
      <c r="X20" s="48" t="e">
        <f t="shared" si="10"/>
        <v>#VALUE!</v>
      </c>
      <c r="Z20" s="355"/>
      <c r="AA20" s="355"/>
      <c r="AH20" s="358" t="s">
        <v>1642</v>
      </c>
      <c r="AI20" s="358"/>
      <c r="AJ20" s="358"/>
      <c r="AK20" s="358"/>
      <c r="AL20" s="358"/>
      <c r="AM20" s="358"/>
      <c r="AN20" s="358"/>
    </row>
    <row r="21" spans="2:40" ht="123" customHeight="1" x14ac:dyDescent="0.25">
      <c r="B21" s="301" t="s">
        <v>393</v>
      </c>
      <c r="C21" s="156" t="s">
        <v>394</v>
      </c>
      <c r="D21" s="128"/>
      <c r="E21" s="283" t="s">
        <v>395</v>
      </c>
      <c r="F21" s="284"/>
      <c r="G21" s="286"/>
      <c r="H21" s="128"/>
      <c r="I21" s="165"/>
      <c r="J21" s="165"/>
      <c r="K21" s="137">
        <f t="shared" si="7"/>
        <v>0</v>
      </c>
      <c r="L21" s="135"/>
      <c r="M21" s="135"/>
      <c r="N21" s="135"/>
      <c r="O21" s="135"/>
      <c r="P21" s="136"/>
      <c r="Q21" s="135"/>
      <c r="R21" s="136"/>
      <c r="T21" s="138" t="str">
        <f t="shared" si="11"/>
        <v/>
      </c>
      <c r="U21" s="160"/>
      <c r="V21" s="140" t="e">
        <f t="shared" si="9"/>
        <v>#DIV/0!</v>
      </c>
      <c r="W21" s="152"/>
      <c r="X21" s="48" t="e">
        <f t="shared" si="10"/>
        <v>#VALUE!</v>
      </c>
      <c r="Z21" s="355"/>
      <c r="AA21" s="355"/>
      <c r="AH21" s="358" t="s">
        <v>1643</v>
      </c>
      <c r="AI21" s="358"/>
      <c r="AJ21" s="358"/>
      <c r="AK21" s="358"/>
      <c r="AL21" s="358"/>
      <c r="AM21" s="358"/>
      <c r="AN21" s="358"/>
    </row>
    <row r="22" spans="2:40" ht="60.75" customHeight="1" x14ac:dyDescent="0.25">
      <c r="B22" s="301" t="s">
        <v>396</v>
      </c>
      <c r="C22" s="156" t="s">
        <v>397</v>
      </c>
      <c r="D22" s="128"/>
      <c r="E22" s="283" t="s">
        <v>398</v>
      </c>
      <c r="F22" s="284"/>
      <c r="G22" s="278" t="s">
        <v>399</v>
      </c>
      <c r="H22" s="128"/>
      <c r="I22" s="165"/>
      <c r="J22" s="165"/>
      <c r="K22" s="137">
        <f t="shared" si="7"/>
        <v>0</v>
      </c>
      <c r="L22" s="135"/>
      <c r="M22" s="135"/>
      <c r="N22" s="135"/>
      <c r="O22" s="135"/>
      <c r="P22" s="136"/>
      <c r="Q22" s="135"/>
      <c r="R22" s="136"/>
      <c r="T22" s="138" t="str">
        <f t="shared" si="11"/>
        <v/>
      </c>
      <c r="U22" s="160"/>
      <c r="V22" s="140" t="e">
        <f t="shared" si="9"/>
        <v>#DIV/0!</v>
      </c>
      <c r="W22" s="152"/>
      <c r="X22" s="48" t="e">
        <f t="shared" si="10"/>
        <v>#VALUE!</v>
      </c>
      <c r="Z22" s="355"/>
      <c r="AA22" s="355"/>
      <c r="AH22" s="345"/>
      <c r="AI22" s="345"/>
      <c r="AJ22" s="345"/>
      <c r="AK22" s="345"/>
      <c r="AL22" s="345"/>
      <c r="AM22" s="345"/>
      <c r="AN22" s="345"/>
    </row>
    <row r="23" spans="2:40" ht="57.75" customHeight="1" x14ac:dyDescent="0.25">
      <c r="B23" s="301" t="s">
        <v>400</v>
      </c>
      <c r="C23" s="156" t="s">
        <v>401</v>
      </c>
      <c r="D23" s="139"/>
      <c r="E23" s="283" t="s">
        <v>402</v>
      </c>
      <c r="F23" s="283"/>
      <c r="G23" s="283"/>
      <c r="H23" s="139"/>
      <c r="I23" s="165"/>
      <c r="J23" s="165"/>
      <c r="K23" s="137">
        <f t="shared" si="7"/>
        <v>0</v>
      </c>
      <c r="L23" s="135"/>
      <c r="M23" s="135"/>
      <c r="N23" s="135"/>
      <c r="O23" s="135"/>
      <c r="P23" s="136"/>
      <c r="Q23" s="135"/>
      <c r="R23" s="136"/>
      <c r="T23" s="138" t="str">
        <f t="shared" si="11"/>
        <v/>
      </c>
      <c r="U23" s="160"/>
      <c r="V23" s="140" t="e">
        <f t="shared" si="9"/>
        <v>#DIV/0!</v>
      </c>
      <c r="W23" s="152"/>
      <c r="X23" s="48" t="e">
        <f t="shared" si="10"/>
        <v>#VALUE!</v>
      </c>
      <c r="Z23" s="355"/>
      <c r="AA23" s="355"/>
      <c r="AH23" s="358" t="s">
        <v>1644</v>
      </c>
      <c r="AI23" s="358"/>
      <c r="AJ23" s="358"/>
      <c r="AK23" s="358"/>
      <c r="AL23" s="358"/>
      <c r="AM23" s="358"/>
      <c r="AN23" s="358"/>
    </row>
    <row r="24" spans="2:40" ht="62.25" customHeight="1" x14ac:dyDescent="0.25">
      <c r="B24" s="301" t="s">
        <v>403</v>
      </c>
      <c r="C24" s="157" t="s">
        <v>404</v>
      </c>
      <c r="D24" s="139"/>
      <c r="E24" s="283" t="s">
        <v>405</v>
      </c>
      <c r="F24" s="283"/>
      <c r="G24" s="278" t="s">
        <v>406</v>
      </c>
      <c r="H24" s="139"/>
      <c r="I24" s="165"/>
      <c r="J24" s="165"/>
      <c r="K24" s="137">
        <f t="shared" si="7"/>
        <v>0</v>
      </c>
      <c r="L24" s="135"/>
      <c r="M24" s="135"/>
      <c r="N24" s="135"/>
      <c r="O24" s="135"/>
      <c r="P24" s="136"/>
      <c r="Q24" s="135"/>
      <c r="R24" s="136"/>
      <c r="T24" s="138" t="str">
        <f t="shared" si="11"/>
        <v/>
      </c>
      <c r="U24" s="160"/>
      <c r="V24" s="140" t="e">
        <f t="shared" si="9"/>
        <v>#DIV/0!</v>
      </c>
      <c r="W24" s="152"/>
      <c r="X24" s="48" t="e">
        <f t="shared" si="10"/>
        <v>#VALUE!</v>
      </c>
      <c r="Z24" s="355"/>
      <c r="AA24" s="355"/>
      <c r="AH24" s="358" t="s">
        <v>1645</v>
      </c>
      <c r="AI24" s="358"/>
      <c r="AJ24" s="358"/>
      <c r="AK24" s="358"/>
      <c r="AL24" s="358"/>
      <c r="AM24" s="358"/>
      <c r="AN24" s="358"/>
    </row>
    <row r="25" spans="2:40" ht="55.5" customHeight="1" x14ac:dyDescent="0.25">
      <c r="B25" s="301">
        <v>6</v>
      </c>
      <c r="C25" s="154" t="s">
        <v>407</v>
      </c>
      <c r="D25" s="128"/>
      <c r="E25" s="283" t="s">
        <v>408</v>
      </c>
      <c r="F25" s="284"/>
      <c r="G25" s="286"/>
      <c r="H25" s="128"/>
      <c r="I25" s="165"/>
      <c r="J25" s="137">
        <f>SUM(L25:Q25)</f>
        <v>0</v>
      </c>
      <c r="K25" s="137">
        <f t="shared" si="7"/>
        <v>0</v>
      </c>
      <c r="L25" s="135"/>
      <c r="M25" s="135"/>
      <c r="N25" s="135"/>
      <c r="O25" s="135"/>
      <c r="P25" s="136"/>
      <c r="Q25" s="135"/>
      <c r="R25" s="136"/>
      <c r="T25" s="138" t="str">
        <f t="shared" si="11"/>
        <v/>
      </c>
      <c r="U25" s="160" t="e">
        <f>1/$J$62</f>
        <v>#DIV/0!</v>
      </c>
      <c r="V25" s="140" t="e">
        <f t="shared" si="9"/>
        <v>#DIV/0!</v>
      </c>
      <c r="W25" s="152" t="e">
        <f>IF(R25=1,0,T25*U25)</f>
        <v>#VALUE!</v>
      </c>
      <c r="X25" s="48" t="e">
        <f t="shared" si="10"/>
        <v>#VALUE!</v>
      </c>
      <c r="Z25" s="355"/>
      <c r="AA25" s="355"/>
      <c r="AH25" s="358" t="s">
        <v>1646</v>
      </c>
      <c r="AI25" s="358"/>
      <c r="AJ25" s="358"/>
      <c r="AK25" s="358"/>
      <c r="AL25" s="358"/>
      <c r="AM25" s="358"/>
      <c r="AN25" s="358"/>
    </row>
    <row r="26" spans="2:40" ht="54.75" customHeight="1" x14ac:dyDescent="0.25">
      <c r="B26" s="301">
        <v>7</v>
      </c>
      <c r="C26" s="154" t="s">
        <v>409</v>
      </c>
      <c r="D26" s="128"/>
      <c r="E26" s="283" t="s">
        <v>410</v>
      </c>
      <c r="F26" s="284"/>
      <c r="G26" s="286"/>
      <c r="H26" s="128"/>
      <c r="I26" s="165"/>
      <c r="J26" s="137">
        <f>SUM(L26:Q26)</f>
        <v>0</v>
      </c>
      <c r="K26" s="137">
        <f t="shared" si="7"/>
        <v>0</v>
      </c>
      <c r="L26" s="135"/>
      <c r="M26" s="135"/>
      <c r="N26" s="135"/>
      <c r="O26" s="135"/>
      <c r="P26" s="136"/>
      <c r="Q26" s="135"/>
      <c r="R26" s="136"/>
      <c r="T26" s="138" t="str">
        <f t="shared" si="11"/>
        <v/>
      </c>
      <c r="U26" s="160" t="e">
        <f>1/$J$62</f>
        <v>#DIV/0!</v>
      </c>
      <c r="V26" s="140" t="e">
        <f t="shared" si="9"/>
        <v>#DIV/0!</v>
      </c>
      <c r="W26" s="152" t="e">
        <f>IF(R26=1,0,T26*U26)</f>
        <v>#VALUE!</v>
      </c>
      <c r="X26" s="48" t="e">
        <f t="shared" si="10"/>
        <v>#VALUE!</v>
      </c>
      <c r="Z26" s="355"/>
      <c r="AA26" s="355"/>
      <c r="AH26" s="358" t="s">
        <v>1647</v>
      </c>
      <c r="AI26" s="358"/>
      <c r="AJ26" s="358"/>
      <c r="AK26" s="358"/>
      <c r="AL26" s="358"/>
      <c r="AM26" s="358"/>
      <c r="AN26" s="358"/>
    </row>
    <row r="27" spans="2:40" ht="77.25" customHeight="1" x14ac:dyDescent="0.25">
      <c r="B27" s="301" t="s">
        <v>411</v>
      </c>
      <c r="C27" s="155" t="s">
        <v>412</v>
      </c>
      <c r="D27" s="132"/>
      <c r="E27" s="279" t="s">
        <v>413</v>
      </c>
      <c r="F27" s="279"/>
      <c r="G27" s="279"/>
      <c r="H27" s="132"/>
      <c r="I27" s="165"/>
      <c r="J27" s="165"/>
      <c r="K27" s="137">
        <f t="shared" si="7"/>
        <v>0</v>
      </c>
      <c r="L27" s="135"/>
      <c r="M27" s="135"/>
      <c r="N27" s="135"/>
      <c r="O27" s="135"/>
      <c r="P27" s="136"/>
      <c r="Q27" s="135"/>
      <c r="R27" s="136"/>
      <c r="T27" s="138" t="str">
        <f t="shared" si="11"/>
        <v/>
      </c>
      <c r="U27" s="160"/>
      <c r="V27" s="140" t="e">
        <f t="shared" si="9"/>
        <v>#DIV/0!</v>
      </c>
      <c r="W27" s="152"/>
      <c r="X27" s="48" t="e">
        <f t="shared" si="10"/>
        <v>#VALUE!</v>
      </c>
      <c r="Z27" s="355"/>
      <c r="AA27" s="355"/>
      <c r="AH27" s="358" t="s">
        <v>1648</v>
      </c>
      <c r="AI27" s="358"/>
      <c r="AJ27" s="358"/>
      <c r="AK27" s="358"/>
      <c r="AL27" s="358"/>
      <c r="AM27" s="358"/>
      <c r="AN27" s="358"/>
    </row>
    <row r="28" spans="2:40" ht="94.5" customHeight="1" x14ac:dyDescent="0.25">
      <c r="B28" s="301" t="s">
        <v>414</v>
      </c>
      <c r="C28" s="156" t="s">
        <v>415</v>
      </c>
      <c r="D28" s="128"/>
      <c r="E28" s="279" t="s">
        <v>416</v>
      </c>
      <c r="F28" s="284"/>
      <c r="G28" s="278" t="s">
        <v>417</v>
      </c>
      <c r="H28" s="128"/>
      <c r="I28" s="165"/>
      <c r="J28" s="165"/>
      <c r="K28" s="137">
        <f t="shared" si="7"/>
        <v>0</v>
      </c>
      <c r="L28" s="135"/>
      <c r="M28" s="135"/>
      <c r="N28" s="135"/>
      <c r="O28" s="135"/>
      <c r="P28" s="136"/>
      <c r="Q28" s="135"/>
      <c r="R28" s="136"/>
      <c r="T28" s="138" t="str">
        <f t="shared" si="11"/>
        <v/>
      </c>
      <c r="U28" s="160"/>
      <c r="V28" s="140" t="e">
        <f t="shared" si="9"/>
        <v>#DIV/0!</v>
      </c>
      <c r="W28" s="152"/>
      <c r="X28" s="48" t="e">
        <f t="shared" si="10"/>
        <v>#VALUE!</v>
      </c>
      <c r="Z28" s="355"/>
      <c r="AA28" s="355"/>
      <c r="AH28" s="357" t="s">
        <v>1649</v>
      </c>
      <c r="AI28" s="357"/>
      <c r="AJ28" s="357"/>
      <c r="AK28" s="357"/>
      <c r="AL28" s="357"/>
      <c r="AM28" s="357"/>
      <c r="AN28" s="357"/>
    </row>
    <row r="29" spans="2:40" ht="53.25" customHeight="1" x14ac:dyDescent="0.25">
      <c r="B29" s="301" t="s">
        <v>418</v>
      </c>
      <c r="C29" s="156" t="s">
        <v>419</v>
      </c>
      <c r="D29" s="128"/>
      <c r="E29" s="284" t="s">
        <v>420</v>
      </c>
      <c r="F29" s="284"/>
      <c r="G29" s="278" t="s">
        <v>421</v>
      </c>
      <c r="H29" s="128"/>
      <c r="I29" s="165"/>
      <c r="J29" s="165"/>
      <c r="K29" s="137">
        <f t="shared" si="7"/>
        <v>0</v>
      </c>
      <c r="L29" s="135"/>
      <c r="M29" s="135"/>
      <c r="N29" s="135"/>
      <c r="O29" s="135"/>
      <c r="P29" s="136"/>
      <c r="Q29" s="135"/>
      <c r="R29" s="136"/>
      <c r="T29" s="138" t="str">
        <f t="shared" si="11"/>
        <v/>
      </c>
      <c r="U29" s="160"/>
      <c r="V29" s="140" t="e">
        <f t="shared" si="9"/>
        <v>#DIV/0!</v>
      </c>
      <c r="W29" s="152"/>
      <c r="X29" s="48" t="e">
        <f t="shared" si="10"/>
        <v>#VALUE!</v>
      </c>
      <c r="Z29" s="355"/>
      <c r="AA29" s="355"/>
      <c r="AH29" s="357" t="s">
        <v>1650</v>
      </c>
      <c r="AI29" s="357"/>
      <c r="AJ29" s="357"/>
      <c r="AK29" s="357"/>
      <c r="AL29" s="357"/>
      <c r="AM29" s="357"/>
      <c r="AN29" s="357"/>
    </row>
    <row r="30" spans="2:40" ht="57" customHeight="1" x14ac:dyDescent="0.25">
      <c r="B30" s="301" t="s">
        <v>422</v>
      </c>
      <c r="C30" s="156" t="s">
        <v>423</v>
      </c>
      <c r="D30" s="128"/>
      <c r="E30" s="284" t="s">
        <v>424</v>
      </c>
      <c r="F30" s="284"/>
      <c r="G30" s="278" t="s">
        <v>425</v>
      </c>
      <c r="H30" s="128"/>
      <c r="I30" s="165"/>
      <c r="J30" s="165"/>
      <c r="K30" s="137">
        <f t="shared" si="7"/>
        <v>0</v>
      </c>
      <c r="L30" s="135"/>
      <c r="M30" s="135"/>
      <c r="N30" s="135"/>
      <c r="O30" s="135"/>
      <c r="P30" s="136"/>
      <c r="Q30" s="135"/>
      <c r="R30" s="136"/>
      <c r="T30" s="138" t="str">
        <f t="shared" si="11"/>
        <v/>
      </c>
      <c r="U30" s="160"/>
      <c r="V30" s="140" t="e">
        <f t="shared" si="9"/>
        <v>#DIV/0!</v>
      </c>
      <c r="W30" s="152"/>
      <c r="X30" s="48" t="e">
        <f t="shared" si="10"/>
        <v>#VALUE!</v>
      </c>
      <c r="Z30" s="355"/>
      <c r="AA30" s="355"/>
      <c r="AH30" s="357" t="s">
        <v>1651</v>
      </c>
      <c r="AI30" s="357"/>
      <c r="AJ30" s="357"/>
      <c r="AK30" s="357"/>
      <c r="AL30" s="357"/>
      <c r="AM30" s="357"/>
      <c r="AN30" s="357"/>
    </row>
    <row r="31" spans="2:40" ht="59.25" customHeight="1" x14ac:dyDescent="0.25">
      <c r="B31" s="301" t="s">
        <v>426</v>
      </c>
      <c r="C31" s="156" t="s">
        <v>427</v>
      </c>
      <c r="D31" s="128"/>
      <c r="E31" s="284" t="s">
        <v>428</v>
      </c>
      <c r="F31" s="284"/>
      <c r="G31" s="286"/>
      <c r="H31" s="128"/>
      <c r="I31" s="165"/>
      <c r="J31" s="165"/>
      <c r="K31" s="137">
        <f t="shared" si="7"/>
        <v>0</v>
      </c>
      <c r="L31" s="135"/>
      <c r="M31" s="135"/>
      <c r="N31" s="135"/>
      <c r="O31" s="135"/>
      <c r="P31" s="136"/>
      <c r="Q31" s="135"/>
      <c r="R31" s="136"/>
      <c r="T31" s="138" t="str">
        <f t="shared" si="11"/>
        <v/>
      </c>
      <c r="U31" s="160"/>
      <c r="V31" s="140" t="e">
        <f t="shared" si="9"/>
        <v>#DIV/0!</v>
      </c>
      <c r="W31" s="152"/>
      <c r="X31" s="48" t="e">
        <f t="shared" si="10"/>
        <v>#VALUE!</v>
      </c>
      <c r="Z31" s="355"/>
      <c r="AA31" s="355"/>
      <c r="AH31" s="358" t="s">
        <v>1652</v>
      </c>
      <c r="AI31" s="358"/>
      <c r="AJ31" s="358"/>
      <c r="AK31" s="358"/>
      <c r="AL31" s="358"/>
      <c r="AM31" s="358"/>
      <c r="AN31" s="358"/>
    </row>
    <row r="32" spans="2:40" ht="54" customHeight="1" x14ac:dyDescent="0.25">
      <c r="B32" s="301" t="s">
        <v>429</v>
      </c>
      <c r="C32" s="156" t="s">
        <v>430</v>
      </c>
      <c r="D32" s="128"/>
      <c r="E32" s="284" t="s">
        <v>431</v>
      </c>
      <c r="F32" s="284"/>
      <c r="G32" s="286"/>
      <c r="H32" s="128"/>
      <c r="I32" s="165"/>
      <c r="J32" s="165"/>
      <c r="K32" s="137">
        <f t="shared" si="7"/>
        <v>0</v>
      </c>
      <c r="L32" s="135"/>
      <c r="M32" s="135"/>
      <c r="N32" s="135"/>
      <c r="O32" s="135"/>
      <c r="P32" s="136"/>
      <c r="Q32" s="135"/>
      <c r="R32" s="136"/>
      <c r="T32" s="138" t="str">
        <f t="shared" si="11"/>
        <v/>
      </c>
      <c r="U32" s="160"/>
      <c r="V32" s="140" t="e">
        <f t="shared" si="9"/>
        <v>#DIV/0!</v>
      </c>
      <c r="W32" s="152"/>
      <c r="X32" s="48" t="e">
        <f t="shared" si="10"/>
        <v>#VALUE!</v>
      </c>
      <c r="Z32" s="355"/>
      <c r="AA32" s="355"/>
      <c r="AH32" s="345"/>
      <c r="AI32" s="345"/>
      <c r="AJ32" s="345"/>
      <c r="AK32" s="345"/>
      <c r="AL32" s="345"/>
      <c r="AM32" s="345"/>
      <c r="AN32" s="345"/>
    </row>
    <row r="33" spans="2:40" ht="52.5" customHeight="1" x14ac:dyDescent="0.25">
      <c r="B33" s="301" t="s">
        <v>432</v>
      </c>
      <c r="C33" s="157" t="s">
        <v>433</v>
      </c>
      <c r="D33" s="128"/>
      <c r="E33" s="284" t="s">
        <v>434</v>
      </c>
      <c r="F33" s="284"/>
      <c r="G33" s="278" t="s">
        <v>435</v>
      </c>
      <c r="H33" s="128"/>
      <c r="I33" s="165"/>
      <c r="J33" s="165"/>
      <c r="K33" s="137">
        <f t="shared" si="7"/>
        <v>0</v>
      </c>
      <c r="L33" s="135"/>
      <c r="M33" s="135"/>
      <c r="N33" s="135"/>
      <c r="O33" s="135"/>
      <c r="P33" s="136"/>
      <c r="Q33" s="135"/>
      <c r="R33" s="136"/>
      <c r="T33" s="138" t="str">
        <f t="shared" si="11"/>
        <v/>
      </c>
      <c r="U33" s="160"/>
      <c r="V33" s="140" t="e">
        <f t="shared" si="9"/>
        <v>#DIV/0!</v>
      </c>
      <c r="W33" s="152"/>
      <c r="X33" s="48" t="e">
        <f t="shared" si="10"/>
        <v>#VALUE!</v>
      </c>
      <c r="Z33" s="355"/>
      <c r="AA33" s="355"/>
      <c r="AH33" s="345"/>
      <c r="AI33" s="345"/>
      <c r="AJ33" s="345"/>
      <c r="AK33" s="345"/>
      <c r="AL33" s="345"/>
      <c r="AM33" s="345"/>
      <c r="AN33" s="345"/>
    </row>
    <row r="34" spans="2:40" ht="54.75" customHeight="1" x14ac:dyDescent="0.25">
      <c r="B34" s="301">
        <v>8</v>
      </c>
      <c r="C34" s="154" t="s">
        <v>436</v>
      </c>
      <c r="D34" s="128"/>
      <c r="E34" s="284"/>
      <c r="F34" s="284"/>
      <c r="G34" s="286"/>
      <c r="H34" s="128"/>
      <c r="I34" s="165"/>
      <c r="J34" s="137">
        <f>SUM(L34:Q34)</f>
        <v>0</v>
      </c>
      <c r="K34" s="137">
        <f t="shared" si="7"/>
        <v>0</v>
      </c>
      <c r="L34" s="135"/>
      <c r="M34" s="135"/>
      <c r="N34" s="135"/>
      <c r="O34" s="135"/>
      <c r="P34" s="136"/>
      <c r="Q34" s="135"/>
      <c r="R34" s="136"/>
      <c r="T34" s="138" t="str">
        <f t="shared" si="11"/>
        <v/>
      </c>
      <c r="U34" s="160" t="e">
        <f>1/$J$62</f>
        <v>#DIV/0!</v>
      </c>
      <c r="V34" s="140" t="e">
        <f t="shared" si="9"/>
        <v>#DIV/0!</v>
      </c>
      <c r="W34" s="152" t="e">
        <f>IF(R34=1,0,T34*U34)</f>
        <v>#VALUE!</v>
      </c>
      <c r="X34" s="48" t="e">
        <f t="shared" si="10"/>
        <v>#VALUE!</v>
      </c>
      <c r="Z34" s="355"/>
      <c r="AA34" s="355"/>
      <c r="AH34" s="358" t="s">
        <v>1653</v>
      </c>
      <c r="AI34" s="358"/>
      <c r="AJ34" s="358"/>
      <c r="AK34" s="358"/>
      <c r="AL34" s="358"/>
      <c r="AM34" s="358"/>
      <c r="AN34" s="358"/>
    </row>
    <row r="35" spans="2:40" ht="51" customHeight="1" x14ac:dyDescent="0.25">
      <c r="B35" s="301" t="s">
        <v>437</v>
      </c>
      <c r="C35" s="155" t="s">
        <v>438</v>
      </c>
      <c r="D35" s="128"/>
      <c r="E35" s="284"/>
      <c r="F35" s="284"/>
      <c r="G35" s="286"/>
      <c r="H35" s="128"/>
      <c r="I35" s="165"/>
      <c r="J35" s="165"/>
      <c r="K35" s="137">
        <f t="shared" si="7"/>
        <v>0</v>
      </c>
      <c r="L35" s="135"/>
      <c r="M35" s="135"/>
      <c r="N35" s="135"/>
      <c r="O35" s="135"/>
      <c r="P35" s="136"/>
      <c r="Q35" s="135"/>
      <c r="R35" s="136"/>
      <c r="T35" s="138" t="str">
        <f t="shared" si="11"/>
        <v/>
      </c>
      <c r="U35" s="160"/>
      <c r="V35" s="140" t="e">
        <f t="shared" si="9"/>
        <v>#DIV/0!</v>
      </c>
      <c r="W35" s="152"/>
      <c r="X35" s="48" t="e">
        <f t="shared" si="10"/>
        <v>#VALUE!</v>
      </c>
      <c r="Z35" s="355"/>
      <c r="AA35" s="355"/>
      <c r="AH35" s="358" t="s">
        <v>1654</v>
      </c>
      <c r="AI35" s="358"/>
      <c r="AJ35" s="358"/>
      <c r="AK35" s="358"/>
      <c r="AL35" s="358"/>
      <c r="AM35" s="358"/>
      <c r="AN35" s="358"/>
    </row>
    <row r="36" spans="2:40" ht="54.75" customHeight="1" x14ac:dyDescent="0.25">
      <c r="B36" s="301" t="s">
        <v>439</v>
      </c>
      <c r="C36" s="156" t="s">
        <v>440</v>
      </c>
      <c r="D36" s="133"/>
      <c r="E36" s="284"/>
      <c r="F36" s="284"/>
      <c r="G36" s="286"/>
      <c r="H36" s="133"/>
      <c r="I36" s="165"/>
      <c r="J36" s="165"/>
      <c r="K36" s="137">
        <f t="shared" si="7"/>
        <v>0</v>
      </c>
      <c r="L36" s="135"/>
      <c r="M36" s="135"/>
      <c r="N36" s="135"/>
      <c r="O36" s="135"/>
      <c r="P36" s="136"/>
      <c r="Q36" s="135"/>
      <c r="R36" s="136"/>
      <c r="T36" s="138" t="str">
        <f t="shared" si="11"/>
        <v/>
      </c>
      <c r="U36" s="160"/>
      <c r="V36" s="140" t="e">
        <f t="shared" si="9"/>
        <v>#DIV/0!</v>
      </c>
      <c r="W36" s="152"/>
      <c r="X36" s="48" t="e">
        <f t="shared" si="10"/>
        <v>#VALUE!</v>
      </c>
      <c r="Z36" s="355"/>
      <c r="AA36" s="355"/>
      <c r="AH36" s="358" t="s">
        <v>1655</v>
      </c>
      <c r="AI36" s="358"/>
      <c r="AJ36" s="358"/>
      <c r="AK36" s="358"/>
      <c r="AL36" s="358"/>
      <c r="AM36" s="358"/>
      <c r="AN36" s="358"/>
    </row>
    <row r="37" spans="2:40" ht="49.5" customHeight="1" x14ac:dyDescent="0.25">
      <c r="B37" s="301" t="s">
        <v>441</v>
      </c>
      <c r="C37" s="156" t="s">
        <v>442</v>
      </c>
      <c r="D37" s="128"/>
      <c r="E37" s="284"/>
      <c r="F37" s="284"/>
      <c r="G37" s="286"/>
      <c r="H37" s="128"/>
      <c r="I37" s="165"/>
      <c r="J37" s="165"/>
      <c r="K37" s="137">
        <f t="shared" si="7"/>
        <v>0</v>
      </c>
      <c r="L37" s="135"/>
      <c r="M37" s="135"/>
      <c r="N37" s="135"/>
      <c r="O37" s="135"/>
      <c r="P37" s="136"/>
      <c r="Q37" s="135"/>
      <c r="R37" s="136"/>
      <c r="T37" s="138" t="str">
        <f t="shared" si="11"/>
        <v/>
      </c>
      <c r="U37" s="160"/>
      <c r="V37" s="140" t="e">
        <f t="shared" si="9"/>
        <v>#DIV/0!</v>
      </c>
      <c r="W37" s="152"/>
      <c r="X37" s="48" t="e">
        <f t="shared" si="10"/>
        <v>#VALUE!</v>
      </c>
      <c r="Z37" s="355"/>
      <c r="AA37" s="355"/>
      <c r="AH37" s="345"/>
      <c r="AI37" s="345"/>
      <c r="AJ37" s="345"/>
      <c r="AK37" s="345"/>
      <c r="AL37" s="345"/>
      <c r="AM37" s="345"/>
      <c r="AN37" s="345"/>
    </row>
    <row r="38" spans="2:40" ht="48.75" customHeight="1" x14ac:dyDescent="0.25">
      <c r="B38" s="301" t="s">
        <v>443</v>
      </c>
      <c r="C38" s="156" t="s">
        <v>444</v>
      </c>
      <c r="D38" s="128"/>
      <c r="E38" s="284"/>
      <c r="F38" s="284"/>
      <c r="G38" s="286"/>
      <c r="H38" s="128"/>
      <c r="I38" s="165"/>
      <c r="J38" s="165"/>
      <c r="K38" s="137">
        <f t="shared" si="7"/>
        <v>0</v>
      </c>
      <c r="L38" s="135"/>
      <c r="M38" s="135"/>
      <c r="N38" s="135"/>
      <c r="O38" s="135"/>
      <c r="P38" s="136"/>
      <c r="Q38" s="135"/>
      <c r="R38" s="136"/>
      <c r="T38" s="138" t="str">
        <f t="shared" si="11"/>
        <v/>
      </c>
      <c r="U38" s="160"/>
      <c r="V38" s="140" t="e">
        <f t="shared" si="9"/>
        <v>#DIV/0!</v>
      </c>
      <c r="W38" s="152"/>
      <c r="X38" s="48" t="e">
        <f t="shared" si="10"/>
        <v>#VALUE!</v>
      </c>
      <c r="Z38" s="355"/>
      <c r="AA38" s="355"/>
      <c r="AH38" s="358" t="s">
        <v>1656</v>
      </c>
      <c r="AI38" s="358"/>
      <c r="AJ38" s="358"/>
      <c r="AK38" s="358"/>
      <c r="AL38" s="358"/>
      <c r="AM38" s="358"/>
      <c r="AN38" s="358"/>
    </row>
    <row r="39" spans="2:40" ht="49.5" customHeight="1" x14ac:dyDescent="0.25">
      <c r="B39" s="301" t="s">
        <v>445</v>
      </c>
      <c r="C39" s="156" t="s">
        <v>446</v>
      </c>
      <c r="D39" s="128"/>
      <c r="E39" s="284"/>
      <c r="F39" s="284"/>
      <c r="G39" s="286"/>
      <c r="H39" s="128"/>
      <c r="I39" s="165"/>
      <c r="J39" s="165"/>
      <c r="K39" s="137">
        <f t="shared" si="7"/>
        <v>0</v>
      </c>
      <c r="L39" s="135"/>
      <c r="M39" s="135"/>
      <c r="N39" s="135"/>
      <c r="O39" s="135"/>
      <c r="P39" s="136"/>
      <c r="Q39" s="135"/>
      <c r="R39" s="136"/>
      <c r="T39" s="138" t="str">
        <f t="shared" si="11"/>
        <v/>
      </c>
      <c r="U39" s="160"/>
      <c r="V39" s="140" t="e">
        <f t="shared" si="9"/>
        <v>#DIV/0!</v>
      </c>
      <c r="W39" s="152"/>
      <c r="X39" s="48" t="e">
        <f t="shared" si="10"/>
        <v>#VALUE!</v>
      </c>
      <c r="Z39" s="355"/>
      <c r="AA39" s="355"/>
      <c r="AH39" s="358" t="s">
        <v>1657</v>
      </c>
      <c r="AI39" s="358"/>
      <c r="AJ39" s="358"/>
      <c r="AK39" s="358"/>
      <c r="AL39" s="358"/>
      <c r="AM39" s="358"/>
      <c r="AN39" s="358"/>
    </row>
    <row r="40" spans="2:40" ht="51" customHeight="1" x14ac:dyDescent="0.25">
      <c r="B40" s="301" t="s">
        <v>447</v>
      </c>
      <c r="C40" s="157" t="s">
        <v>448</v>
      </c>
      <c r="D40" s="128"/>
      <c r="E40" s="284"/>
      <c r="F40" s="284"/>
      <c r="G40" s="286"/>
      <c r="H40" s="128"/>
      <c r="I40" s="165"/>
      <c r="J40" s="165"/>
      <c r="K40" s="137">
        <f t="shared" si="7"/>
        <v>0</v>
      </c>
      <c r="L40" s="135"/>
      <c r="M40" s="135"/>
      <c r="N40" s="135"/>
      <c r="O40" s="135"/>
      <c r="P40" s="136"/>
      <c r="Q40" s="135"/>
      <c r="R40" s="136"/>
      <c r="T40" s="138" t="str">
        <f t="shared" si="11"/>
        <v/>
      </c>
      <c r="U40" s="160"/>
      <c r="V40" s="140" t="e">
        <f t="shared" si="9"/>
        <v>#DIV/0!</v>
      </c>
      <c r="W40" s="152"/>
      <c r="X40" s="48" t="e">
        <f t="shared" si="10"/>
        <v>#VALUE!</v>
      </c>
      <c r="Z40" s="355"/>
      <c r="AA40" s="355"/>
      <c r="AH40" s="358" t="s">
        <v>1658</v>
      </c>
      <c r="AI40" s="358"/>
      <c r="AJ40" s="358"/>
      <c r="AK40" s="358"/>
      <c r="AL40" s="358"/>
      <c r="AM40" s="358"/>
      <c r="AN40" s="358"/>
    </row>
    <row r="41" spans="2:40" ht="58.5" customHeight="1" x14ac:dyDescent="0.25">
      <c r="B41" s="301">
        <v>9</v>
      </c>
      <c r="C41" s="154" t="s">
        <v>449</v>
      </c>
      <c r="D41" s="128"/>
      <c r="E41" s="284" t="s">
        <v>450</v>
      </c>
      <c r="F41" s="284"/>
      <c r="G41" s="286"/>
      <c r="H41" s="128"/>
      <c r="I41" s="165"/>
      <c r="J41" s="137">
        <f>SUM(L41:Q41)</f>
        <v>0</v>
      </c>
      <c r="K41" s="137">
        <f t="shared" si="7"/>
        <v>0</v>
      </c>
      <c r="L41" s="135"/>
      <c r="M41" s="135"/>
      <c r="N41" s="135"/>
      <c r="O41" s="135"/>
      <c r="P41" s="136"/>
      <c r="Q41" s="135"/>
      <c r="R41" s="136"/>
      <c r="T41" s="138" t="str">
        <f t="shared" si="11"/>
        <v/>
      </c>
      <c r="U41" s="160" t="e">
        <f>1/$J$62</f>
        <v>#DIV/0!</v>
      </c>
      <c r="V41" s="140" t="e">
        <f t="shared" si="9"/>
        <v>#DIV/0!</v>
      </c>
      <c r="W41" s="152" t="e">
        <f>IF(R41=1,0,T41*U41)</f>
        <v>#VALUE!</v>
      </c>
      <c r="X41" s="48" t="e">
        <f t="shared" si="10"/>
        <v>#VALUE!</v>
      </c>
      <c r="Z41" s="355"/>
      <c r="AA41" s="355"/>
      <c r="AH41" s="358" t="s">
        <v>1659</v>
      </c>
      <c r="AI41" s="358"/>
      <c r="AJ41" s="358"/>
      <c r="AK41" s="358"/>
      <c r="AL41" s="358"/>
      <c r="AM41" s="358"/>
      <c r="AN41" s="358"/>
    </row>
    <row r="42" spans="2:40" ht="51.75" customHeight="1" x14ac:dyDescent="0.25">
      <c r="B42" s="301" t="s">
        <v>451</v>
      </c>
      <c r="C42" s="176" t="s">
        <v>452</v>
      </c>
      <c r="D42" s="133"/>
      <c r="E42" s="284" t="s">
        <v>453</v>
      </c>
      <c r="F42" s="284"/>
      <c r="G42" s="278" t="s">
        <v>454</v>
      </c>
      <c r="H42" s="133"/>
      <c r="I42" s="165"/>
      <c r="J42" s="165"/>
      <c r="K42" s="137">
        <f t="shared" si="7"/>
        <v>0</v>
      </c>
      <c r="L42" s="135"/>
      <c r="M42" s="135"/>
      <c r="N42" s="135"/>
      <c r="O42" s="135"/>
      <c r="P42" s="136"/>
      <c r="Q42" s="135"/>
      <c r="R42" s="136"/>
      <c r="T42" s="138" t="str">
        <f t="shared" si="11"/>
        <v/>
      </c>
      <c r="U42" s="160"/>
      <c r="V42" s="140" t="e">
        <f t="shared" ref="V42" si="12">1/$K$62</f>
        <v>#DIV/0!</v>
      </c>
      <c r="W42" s="152"/>
      <c r="X42" s="48" t="e">
        <f t="shared" si="10"/>
        <v>#VALUE!</v>
      </c>
      <c r="Z42" s="355"/>
      <c r="AA42" s="355"/>
      <c r="AH42" s="358" t="s">
        <v>1660</v>
      </c>
      <c r="AI42" s="358"/>
      <c r="AJ42" s="358"/>
      <c r="AK42" s="358"/>
      <c r="AL42" s="358"/>
      <c r="AM42" s="358"/>
      <c r="AN42" s="358"/>
    </row>
    <row r="43" spans="2:40" ht="49.5" customHeight="1" x14ac:dyDescent="0.25">
      <c r="B43" s="301" t="s">
        <v>455</v>
      </c>
      <c r="C43" s="156" t="s">
        <v>456</v>
      </c>
      <c r="D43" s="128"/>
      <c r="E43" s="284" t="s">
        <v>457</v>
      </c>
      <c r="F43" s="284"/>
      <c r="G43" s="286"/>
      <c r="H43" s="128"/>
      <c r="I43" s="165"/>
      <c r="J43" s="165"/>
      <c r="K43" s="137">
        <f t="shared" si="7"/>
        <v>0</v>
      </c>
      <c r="L43" s="135"/>
      <c r="M43" s="135"/>
      <c r="N43" s="135"/>
      <c r="O43" s="135"/>
      <c r="P43" s="136"/>
      <c r="Q43" s="135"/>
      <c r="R43" s="136"/>
      <c r="T43" s="138" t="str">
        <f t="shared" si="11"/>
        <v/>
      </c>
      <c r="U43" s="160"/>
      <c r="V43" s="140" t="e">
        <f t="shared" ref="V43" si="13">1/$K$62</f>
        <v>#DIV/0!</v>
      </c>
      <c r="W43" s="152"/>
      <c r="X43" s="48" t="e">
        <f t="shared" si="10"/>
        <v>#VALUE!</v>
      </c>
      <c r="Z43" s="355"/>
      <c r="AA43" s="355"/>
      <c r="AH43" s="358" t="s">
        <v>1661</v>
      </c>
      <c r="AI43" s="358"/>
      <c r="AJ43" s="358"/>
      <c r="AK43" s="358"/>
      <c r="AL43" s="358"/>
      <c r="AM43" s="358"/>
      <c r="AN43" s="358"/>
    </row>
    <row r="44" spans="2:40" ht="48" customHeight="1" x14ac:dyDescent="0.25">
      <c r="B44" s="301" t="s">
        <v>458</v>
      </c>
      <c r="C44" s="156" t="s">
        <v>459</v>
      </c>
      <c r="D44" s="128"/>
      <c r="E44" s="284" t="s">
        <v>460</v>
      </c>
      <c r="F44" s="284"/>
      <c r="G44" s="286"/>
      <c r="H44" s="128"/>
      <c r="I44" s="165"/>
      <c r="J44" s="165"/>
      <c r="K44" s="137">
        <f t="shared" si="7"/>
        <v>0</v>
      </c>
      <c r="L44" s="135"/>
      <c r="M44" s="135"/>
      <c r="N44" s="135"/>
      <c r="O44" s="135"/>
      <c r="P44" s="136"/>
      <c r="Q44" s="135"/>
      <c r="R44" s="136"/>
      <c r="T44" s="138" t="str">
        <f t="shared" si="11"/>
        <v/>
      </c>
      <c r="U44" s="160"/>
      <c r="V44" s="140" t="e">
        <f t="shared" ref="V44:V60" si="14">1/$K$62</f>
        <v>#DIV/0!</v>
      </c>
      <c r="W44" s="152"/>
      <c r="X44" s="48" t="e">
        <f t="shared" si="10"/>
        <v>#VALUE!</v>
      </c>
      <c r="Z44" s="355"/>
      <c r="AA44" s="355"/>
      <c r="AH44" s="358" t="s">
        <v>1662</v>
      </c>
      <c r="AI44" s="358"/>
      <c r="AJ44" s="358"/>
      <c r="AK44" s="358"/>
      <c r="AL44" s="358"/>
      <c r="AM44" s="358"/>
      <c r="AN44" s="358"/>
    </row>
    <row r="45" spans="2:40" ht="50.25" customHeight="1" x14ac:dyDescent="0.25">
      <c r="B45" s="301" t="s">
        <v>461</v>
      </c>
      <c r="C45" s="156" t="s">
        <v>462</v>
      </c>
      <c r="D45" s="128"/>
      <c r="E45" s="284" t="s">
        <v>463</v>
      </c>
      <c r="F45" s="284"/>
      <c r="G45" s="286"/>
      <c r="H45" s="128"/>
      <c r="I45" s="165"/>
      <c r="J45" s="165"/>
      <c r="K45" s="137">
        <f t="shared" si="7"/>
        <v>0</v>
      </c>
      <c r="L45" s="135"/>
      <c r="M45" s="135"/>
      <c r="N45" s="135"/>
      <c r="O45" s="135"/>
      <c r="P45" s="136"/>
      <c r="Q45" s="135"/>
      <c r="R45" s="136"/>
      <c r="T45" s="138" t="str">
        <f t="shared" si="11"/>
        <v/>
      </c>
      <c r="U45" s="160"/>
      <c r="V45" s="140" t="e">
        <f t="shared" si="14"/>
        <v>#DIV/0!</v>
      </c>
      <c r="W45" s="152"/>
      <c r="X45" s="48" t="e">
        <f t="shared" si="10"/>
        <v>#VALUE!</v>
      </c>
      <c r="Z45" s="355"/>
      <c r="AA45" s="355"/>
      <c r="AH45" s="358" t="s">
        <v>1663</v>
      </c>
      <c r="AI45" s="358"/>
      <c r="AJ45" s="358"/>
      <c r="AK45" s="358"/>
      <c r="AL45" s="358"/>
      <c r="AM45" s="358"/>
      <c r="AN45" s="358"/>
    </row>
    <row r="46" spans="2:40" ht="56.25" customHeight="1" x14ac:dyDescent="0.25">
      <c r="B46" s="301" t="s">
        <v>464</v>
      </c>
      <c r="C46" s="156" t="s">
        <v>465</v>
      </c>
      <c r="D46" s="128"/>
      <c r="E46" s="284" t="s">
        <v>466</v>
      </c>
      <c r="F46" s="284"/>
      <c r="G46" s="286"/>
      <c r="H46" s="128"/>
      <c r="I46" s="165"/>
      <c r="J46" s="165"/>
      <c r="K46" s="137">
        <f t="shared" si="7"/>
        <v>0</v>
      </c>
      <c r="L46" s="135"/>
      <c r="M46" s="135"/>
      <c r="N46" s="135"/>
      <c r="O46" s="135"/>
      <c r="P46" s="136"/>
      <c r="Q46" s="135"/>
      <c r="R46" s="136"/>
      <c r="T46" s="138" t="str">
        <f t="shared" si="11"/>
        <v/>
      </c>
      <c r="U46" s="160"/>
      <c r="V46" s="140" t="e">
        <f t="shared" si="14"/>
        <v>#DIV/0!</v>
      </c>
      <c r="W46" s="152"/>
      <c r="X46" s="48" t="e">
        <f t="shared" si="10"/>
        <v>#VALUE!</v>
      </c>
      <c r="Z46" s="355"/>
      <c r="AA46" s="355"/>
      <c r="AH46" s="358" t="s">
        <v>1664</v>
      </c>
      <c r="AI46" s="358"/>
      <c r="AJ46" s="358"/>
      <c r="AK46" s="358"/>
      <c r="AL46" s="358"/>
      <c r="AM46" s="358"/>
      <c r="AN46" s="358"/>
    </row>
    <row r="47" spans="2:40" ht="52.5" customHeight="1" x14ac:dyDescent="0.25">
      <c r="B47" s="301" t="s">
        <v>467</v>
      </c>
      <c r="C47" s="157" t="s">
        <v>468</v>
      </c>
      <c r="D47" s="189"/>
      <c r="E47" s="279" t="s">
        <v>469</v>
      </c>
      <c r="F47" s="279"/>
      <c r="G47" s="279"/>
      <c r="H47" s="139"/>
      <c r="I47" s="165"/>
      <c r="J47" s="165"/>
      <c r="K47" s="137">
        <f t="shared" si="7"/>
        <v>0</v>
      </c>
      <c r="L47" s="135"/>
      <c r="M47" s="135"/>
      <c r="N47" s="135"/>
      <c r="O47" s="135"/>
      <c r="P47" s="136"/>
      <c r="Q47" s="135"/>
      <c r="R47" s="136"/>
      <c r="T47" s="138" t="str">
        <f t="shared" si="11"/>
        <v/>
      </c>
      <c r="U47" s="160"/>
      <c r="V47" s="140" t="e">
        <f t="shared" si="14"/>
        <v>#DIV/0!</v>
      </c>
      <c r="W47" s="152"/>
      <c r="X47" s="48" t="e">
        <f t="shared" si="10"/>
        <v>#VALUE!</v>
      </c>
      <c r="Z47" s="355"/>
      <c r="AA47" s="355"/>
      <c r="AH47" s="358" t="s">
        <v>1665</v>
      </c>
      <c r="AI47" s="358"/>
      <c r="AJ47" s="358"/>
      <c r="AK47" s="358"/>
      <c r="AL47" s="358"/>
      <c r="AM47" s="358"/>
      <c r="AN47" s="358"/>
    </row>
    <row r="48" spans="2:40" ht="54.75" customHeight="1" x14ac:dyDescent="0.25">
      <c r="B48" s="301">
        <v>10</v>
      </c>
      <c r="C48" s="154" t="s">
        <v>470</v>
      </c>
      <c r="D48" s="128"/>
      <c r="E48" s="284" t="s">
        <v>471</v>
      </c>
      <c r="F48" s="284"/>
      <c r="G48" s="286"/>
      <c r="H48" s="128"/>
      <c r="I48" s="165"/>
      <c r="J48" s="137">
        <f>SUM(L48:Q48)</f>
        <v>0</v>
      </c>
      <c r="K48" s="137">
        <f t="shared" si="7"/>
        <v>0</v>
      </c>
      <c r="L48" s="135"/>
      <c r="M48" s="135"/>
      <c r="N48" s="135"/>
      <c r="O48" s="135"/>
      <c r="P48" s="136"/>
      <c r="Q48" s="135"/>
      <c r="R48" s="136"/>
      <c r="T48" s="138" t="str">
        <f t="shared" si="11"/>
        <v/>
      </c>
      <c r="U48" s="160" t="e">
        <f>1/$J$62</f>
        <v>#DIV/0!</v>
      </c>
      <c r="V48" s="140" t="e">
        <f t="shared" si="14"/>
        <v>#DIV/0!</v>
      </c>
      <c r="W48" s="152" t="e">
        <f>IF(R48=1,0,T48*U48)</f>
        <v>#VALUE!</v>
      </c>
      <c r="X48" s="48" t="e">
        <f t="shared" si="10"/>
        <v>#VALUE!</v>
      </c>
      <c r="Z48" s="355"/>
      <c r="AA48" s="355"/>
      <c r="AH48" s="358" t="s">
        <v>1666</v>
      </c>
      <c r="AI48" s="358"/>
      <c r="AJ48" s="358"/>
      <c r="AK48" s="358"/>
      <c r="AL48" s="358"/>
      <c r="AM48" s="358"/>
      <c r="AN48" s="358"/>
    </row>
    <row r="49" spans="2:40" ht="50.25" customHeight="1" x14ac:dyDescent="0.25">
      <c r="B49" s="301" t="s">
        <v>472</v>
      </c>
      <c r="C49" s="155" t="s">
        <v>473</v>
      </c>
      <c r="D49" s="128"/>
      <c r="E49" s="284" t="s">
        <v>474</v>
      </c>
      <c r="F49" s="284"/>
      <c r="G49" s="286"/>
      <c r="H49" s="128"/>
      <c r="I49" s="165"/>
      <c r="J49" s="165"/>
      <c r="K49" s="137">
        <f t="shared" si="7"/>
        <v>0</v>
      </c>
      <c r="L49" s="135"/>
      <c r="M49" s="135"/>
      <c r="N49" s="135"/>
      <c r="O49" s="135"/>
      <c r="P49" s="136"/>
      <c r="Q49" s="135"/>
      <c r="R49" s="136"/>
      <c r="T49" s="138" t="str">
        <f t="shared" si="11"/>
        <v/>
      </c>
      <c r="U49" s="160"/>
      <c r="V49" s="140" t="e">
        <f t="shared" si="14"/>
        <v>#DIV/0!</v>
      </c>
      <c r="W49" s="152"/>
      <c r="X49" s="48" t="e">
        <f t="shared" si="10"/>
        <v>#VALUE!</v>
      </c>
      <c r="Z49" s="355"/>
      <c r="AA49" s="355"/>
      <c r="AH49" s="358" t="s">
        <v>1667</v>
      </c>
      <c r="AI49" s="358"/>
      <c r="AJ49" s="358"/>
      <c r="AK49" s="358"/>
      <c r="AL49" s="358"/>
      <c r="AM49" s="358"/>
      <c r="AN49" s="358"/>
    </row>
    <row r="50" spans="2:40" ht="50.25" customHeight="1" x14ac:dyDescent="0.25">
      <c r="B50" s="301" t="s">
        <v>475</v>
      </c>
      <c r="C50" s="157" t="s">
        <v>476</v>
      </c>
      <c r="D50" s="128"/>
      <c r="E50" s="284" t="s">
        <v>477</v>
      </c>
      <c r="F50" s="284"/>
      <c r="G50" s="286"/>
      <c r="H50" s="128"/>
      <c r="I50" s="165"/>
      <c r="J50" s="165"/>
      <c r="K50" s="137">
        <f t="shared" si="7"/>
        <v>0</v>
      </c>
      <c r="L50" s="135"/>
      <c r="M50" s="135"/>
      <c r="N50" s="135"/>
      <c r="O50" s="135"/>
      <c r="P50" s="136"/>
      <c r="Q50" s="135"/>
      <c r="R50" s="136"/>
      <c r="T50" s="138" t="str">
        <f t="shared" si="11"/>
        <v/>
      </c>
      <c r="U50" s="160"/>
      <c r="V50" s="140" t="e">
        <f t="shared" si="14"/>
        <v>#DIV/0!</v>
      </c>
      <c r="W50" s="152"/>
      <c r="X50" s="48" t="e">
        <f t="shared" si="10"/>
        <v>#VALUE!</v>
      </c>
      <c r="Z50" s="355"/>
      <c r="AA50" s="355"/>
      <c r="AH50" s="358" t="s">
        <v>1668</v>
      </c>
      <c r="AI50" s="358"/>
      <c r="AJ50" s="358"/>
      <c r="AK50" s="358"/>
      <c r="AL50" s="358"/>
      <c r="AM50" s="358"/>
      <c r="AN50" s="358"/>
    </row>
    <row r="51" spans="2:40" ht="49.5" customHeight="1" x14ac:dyDescent="0.25">
      <c r="B51" s="301">
        <v>11</v>
      </c>
      <c r="C51" s="154" t="s">
        <v>478</v>
      </c>
      <c r="D51" s="128"/>
      <c r="E51" s="284"/>
      <c r="F51" s="284"/>
      <c r="G51" s="278" t="s">
        <v>479</v>
      </c>
      <c r="H51" s="128"/>
      <c r="I51" s="165"/>
      <c r="J51" s="137">
        <f>SUM(L51:Q51)</f>
        <v>0</v>
      </c>
      <c r="K51" s="137">
        <f t="shared" ref="K51" si="15">SUM(L51:Q51)</f>
        <v>0</v>
      </c>
      <c r="L51" s="135"/>
      <c r="M51" s="135"/>
      <c r="N51" s="135"/>
      <c r="O51" s="135"/>
      <c r="P51" s="136"/>
      <c r="Q51" s="135"/>
      <c r="R51" s="136"/>
      <c r="T51" s="138" t="str">
        <f t="shared" ref="T51" si="16">IF(SUM(L51:Q51)=1,((L51*0)+(M51*20)+(N51*40)+(O51*60)+(P51*80)+(Q51*100)),"")</f>
        <v/>
      </c>
      <c r="U51" s="160" t="e">
        <f>1/$J$62</f>
        <v>#DIV/0!</v>
      </c>
      <c r="V51" s="140" t="e">
        <f t="shared" si="14"/>
        <v>#DIV/0!</v>
      </c>
      <c r="W51" s="152" t="e">
        <f>IF(R51=1,0,T51*U51)</f>
        <v>#VALUE!</v>
      </c>
      <c r="X51" s="48" t="e">
        <f t="shared" ref="X51" si="17">IF(R51=1,0,T51*V51)</f>
        <v>#VALUE!</v>
      </c>
      <c r="Z51" s="355"/>
      <c r="AA51" s="355"/>
      <c r="AH51" s="357" t="s">
        <v>1669</v>
      </c>
      <c r="AI51" s="357"/>
      <c r="AJ51" s="357"/>
      <c r="AK51" s="357"/>
      <c r="AL51" s="357"/>
      <c r="AM51" s="357"/>
      <c r="AN51" s="357"/>
    </row>
    <row r="52" spans="2:40" ht="46.5" customHeight="1" x14ac:dyDescent="0.25">
      <c r="B52" s="301" t="s">
        <v>480</v>
      </c>
      <c r="C52" s="155" t="s">
        <v>481</v>
      </c>
      <c r="D52" s="128"/>
      <c r="E52" s="284"/>
      <c r="F52" s="284"/>
      <c r="G52" s="278" t="s">
        <v>482</v>
      </c>
      <c r="H52" s="128"/>
      <c r="I52" s="165"/>
      <c r="J52" s="165"/>
      <c r="K52" s="137">
        <f t="shared" ref="K52" si="18">SUM(L52:Q52)</f>
        <v>0</v>
      </c>
      <c r="L52" s="135"/>
      <c r="M52" s="135"/>
      <c r="N52" s="135"/>
      <c r="O52" s="135"/>
      <c r="P52" s="136"/>
      <c r="Q52" s="135"/>
      <c r="R52" s="136"/>
      <c r="T52" s="138" t="str">
        <f t="shared" ref="T52" si="19">IF(SUM(L52:Q52)=1,((L52*0)+(M52*20)+(N52*40)+(O52*60)+(P52*80)+(Q52*100)),"")</f>
        <v/>
      </c>
      <c r="U52" s="160"/>
      <c r="V52" s="140" t="e">
        <f t="shared" si="14"/>
        <v>#DIV/0!</v>
      </c>
      <c r="W52" s="152"/>
      <c r="X52" s="48" t="e">
        <f t="shared" ref="X52" si="20">IF(R52=1,0,T52*V52)</f>
        <v>#VALUE!</v>
      </c>
      <c r="Z52" s="355"/>
      <c r="AA52" s="355"/>
      <c r="AH52" s="358" t="s">
        <v>1670</v>
      </c>
      <c r="AI52" s="358"/>
      <c r="AJ52" s="358"/>
      <c r="AK52" s="358"/>
      <c r="AL52" s="358"/>
      <c r="AM52" s="358"/>
      <c r="AN52" s="358"/>
    </row>
    <row r="53" spans="2:40" ht="48.75" customHeight="1" x14ac:dyDescent="0.25">
      <c r="B53" s="301" t="s">
        <v>483</v>
      </c>
      <c r="C53" s="157" t="s">
        <v>484</v>
      </c>
      <c r="D53" s="189"/>
      <c r="E53" s="279"/>
      <c r="F53" s="279"/>
      <c r="G53" s="278" t="s">
        <v>485</v>
      </c>
      <c r="I53" s="165"/>
      <c r="J53" s="165"/>
      <c r="K53" s="137">
        <f t="shared" ref="K53:K60" si="21">SUM(L53:Q53)</f>
        <v>0</v>
      </c>
      <c r="L53" s="135"/>
      <c r="M53" s="135"/>
      <c r="N53" s="135"/>
      <c r="O53" s="135"/>
      <c r="P53" s="136"/>
      <c r="Q53" s="135"/>
      <c r="R53" s="136"/>
      <c r="T53" s="138" t="str">
        <f t="shared" ref="T53:T60" si="22">IF(SUM(L53:Q53)=1,((L53*0)+(M53*20)+(N53*40)+(O53*60)+(P53*80)+(Q53*100)),"")</f>
        <v/>
      </c>
      <c r="U53" s="160"/>
      <c r="V53" s="140" t="e">
        <f t="shared" si="14"/>
        <v>#DIV/0!</v>
      </c>
      <c r="W53" s="152"/>
      <c r="X53" s="48" t="e">
        <f t="shared" ref="X53:X60" si="23">IF(R53=1,0,T53*V53)</f>
        <v>#VALUE!</v>
      </c>
      <c r="Z53" s="355"/>
      <c r="AA53" s="355"/>
      <c r="AH53" s="358" t="s">
        <v>1671</v>
      </c>
      <c r="AI53" s="358"/>
      <c r="AJ53" s="358"/>
      <c r="AK53" s="358"/>
      <c r="AL53" s="358"/>
      <c r="AM53" s="358"/>
      <c r="AN53" s="358"/>
    </row>
    <row r="54" spans="2:40" ht="61.5" customHeight="1" x14ac:dyDescent="0.25">
      <c r="B54" s="301">
        <v>12</v>
      </c>
      <c r="C54" s="154" t="s">
        <v>486</v>
      </c>
      <c r="D54" s="189"/>
      <c r="E54" s="279" t="s">
        <v>487</v>
      </c>
      <c r="F54" s="279"/>
      <c r="G54" s="278" t="s">
        <v>488</v>
      </c>
      <c r="I54" s="165"/>
      <c r="J54" s="137">
        <f>SUM(L54:Q54)</f>
        <v>0</v>
      </c>
      <c r="K54" s="137">
        <f t="shared" si="21"/>
        <v>0</v>
      </c>
      <c r="L54" s="135"/>
      <c r="M54" s="135"/>
      <c r="N54" s="135"/>
      <c r="O54" s="135"/>
      <c r="P54" s="136"/>
      <c r="Q54" s="135"/>
      <c r="R54" s="136"/>
      <c r="T54" s="138" t="str">
        <f t="shared" si="22"/>
        <v/>
      </c>
      <c r="U54" s="160" t="e">
        <f>1/$J$62</f>
        <v>#DIV/0!</v>
      </c>
      <c r="V54" s="140" t="e">
        <f t="shared" si="14"/>
        <v>#DIV/0!</v>
      </c>
      <c r="W54" s="199" t="e">
        <f>IF(R54=1,0,T54*U54)</f>
        <v>#VALUE!</v>
      </c>
      <c r="X54" s="48" t="e">
        <f t="shared" si="23"/>
        <v>#VALUE!</v>
      </c>
      <c r="Z54" s="355"/>
      <c r="AA54" s="355"/>
      <c r="AH54" s="358" t="s">
        <v>1672</v>
      </c>
      <c r="AI54" s="358"/>
      <c r="AJ54" s="358"/>
      <c r="AK54" s="358"/>
      <c r="AL54" s="358"/>
      <c r="AM54" s="358"/>
      <c r="AN54" s="358"/>
    </row>
    <row r="55" spans="2:40" ht="46.5" customHeight="1" x14ac:dyDescent="0.25">
      <c r="B55" s="301" t="s">
        <v>489</v>
      </c>
      <c r="C55" s="155" t="s">
        <v>490</v>
      </c>
      <c r="D55" s="189"/>
      <c r="E55" s="279" t="s">
        <v>491</v>
      </c>
      <c r="F55" s="279"/>
      <c r="G55" s="279"/>
      <c r="I55" s="165"/>
      <c r="J55" s="165"/>
      <c r="K55" s="137">
        <f t="shared" si="21"/>
        <v>0</v>
      </c>
      <c r="L55" s="135"/>
      <c r="M55" s="135"/>
      <c r="N55" s="135"/>
      <c r="O55" s="135"/>
      <c r="P55" s="136"/>
      <c r="Q55" s="135"/>
      <c r="R55" s="136"/>
      <c r="T55" s="138" t="str">
        <f t="shared" si="22"/>
        <v/>
      </c>
      <c r="U55" s="160"/>
      <c r="V55" s="140" t="e">
        <f t="shared" si="14"/>
        <v>#DIV/0!</v>
      </c>
      <c r="W55" s="152"/>
      <c r="X55" s="48" t="e">
        <f t="shared" si="23"/>
        <v>#VALUE!</v>
      </c>
      <c r="Z55" s="355"/>
      <c r="AA55" s="355"/>
      <c r="AH55" s="358" t="s">
        <v>1673</v>
      </c>
      <c r="AI55" s="358"/>
      <c r="AJ55" s="358"/>
      <c r="AK55" s="358"/>
      <c r="AL55" s="358"/>
      <c r="AM55" s="358"/>
      <c r="AN55" s="358"/>
    </row>
    <row r="56" spans="2:40" ht="49.5" customHeight="1" x14ac:dyDescent="0.25">
      <c r="B56" s="301" t="s">
        <v>492</v>
      </c>
      <c r="C56" s="156" t="s">
        <v>493</v>
      </c>
      <c r="D56" s="189"/>
      <c r="E56" s="279" t="s">
        <v>494</v>
      </c>
      <c r="F56" s="279"/>
      <c r="G56" s="278" t="s">
        <v>495</v>
      </c>
      <c r="I56" s="165"/>
      <c r="J56" s="165"/>
      <c r="K56" s="137">
        <f t="shared" si="21"/>
        <v>0</v>
      </c>
      <c r="L56" s="135"/>
      <c r="M56" s="135"/>
      <c r="N56" s="135"/>
      <c r="O56" s="135"/>
      <c r="P56" s="136"/>
      <c r="Q56" s="135"/>
      <c r="R56" s="136"/>
      <c r="T56" s="138" t="str">
        <f t="shared" si="22"/>
        <v/>
      </c>
      <c r="U56" s="160"/>
      <c r="V56" s="140" t="e">
        <f t="shared" si="14"/>
        <v>#DIV/0!</v>
      </c>
      <c r="W56" s="152"/>
      <c r="X56" s="48" t="e">
        <f t="shared" si="23"/>
        <v>#VALUE!</v>
      </c>
      <c r="Z56" s="355"/>
      <c r="AA56" s="355"/>
      <c r="AH56" s="358" t="s">
        <v>1674</v>
      </c>
      <c r="AI56" s="358"/>
      <c r="AJ56" s="358"/>
      <c r="AK56" s="358"/>
      <c r="AL56" s="358"/>
      <c r="AM56" s="358"/>
      <c r="AN56" s="358"/>
    </row>
    <row r="57" spans="2:40" ht="53.25" customHeight="1" x14ac:dyDescent="0.25">
      <c r="B57" s="301" t="s">
        <v>496</v>
      </c>
      <c r="C57" s="156" t="s">
        <v>497</v>
      </c>
      <c r="D57" s="189"/>
      <c r="E57" s="279" t="s">
        <v>498</v>
      </c>
      <c r="F57" s="279"/>
      <c r="G57" s="279"/>
      <c r="I57" s="165"/>
      <c r="J57" s="165"/>
      <c r="K57" s="137">
        <f t="shared" si="21"/>
        <v>0</v>
      </c>
      <c r="L57" s="135"/>
      <c r="M57" s="135"/>
      <c r="N57" s="135"/>
      <c r="O57" s="135"/>
      <c r="P57" s="136"/>
      <c r="Q57" s="135"/>
      <c r="R57" s="136"/>
      <c r="T57" s="138" t="str">
        <f t="shared" si="22"/>
        <v/>
      </c>
      <c r="U57" s="160"/>
      <c r="V57" s="140" t="e">
        <f t="shared" si="14"/>
        <v>#DIV/0!</v>
      </c>
      <c r="W57" s="152"/>
      <c r="X57" s="48" t="e">
        <f t="shared" si="23"/>
        <v>#VALUE!</v>
      </c>
      <c r="Z57" s="355"/>
      <c r="AA57" s="355"/>
      <c r="AH57" s="358" t="s">
        <v>1675</v>
      </c>
      <c r="AI57" s="358"/>
      <c r="AJ57" s="358"/>
      <c r="AK57" s="358"/>
      <c r="AL57" s="358"/>
      <c r="AM57" s="358"/>
      <c r="AN57" s="358"/>
    </row>
    <row r="58" spans="2:40" ht="48.75" customHeight="1" x14ac:dyDescent="0.25">
      <c r="B58" s="301" t="s">
        <v>499</v>
      </c>
      <c r="C58" s="156" t="s">
        <v>500</v>
      </c>
      <c r="D58" s="189"/>
      <c r="E58" s="279" t="s">
        <v>501</v>
      </c>
      <c r="F58" s="279"/>
      <c r="G58" s="279"/>
      <c r="I58" s="165"/>
      <c r="J58" s="165"/>
      <c r="K58" s="137">
        <f t="shared" si="21"/>
        <v>0</v>
      </c>
      <c r="L58" s="135"/>
      <c r="M58" s="135"/>
      <c r="N58" s="135"/>
      <c r="O58" s="135"/>
      <c r="P58" s="136"/>
      <c r="Q58" s="135"/>
      <c r="R58" s="136"/>
      <c r="T58" s="138" t="str">
        <f t="shared" si="22"/>
        <v/>
      </c>
      <c r="U58" s="160"/>
      <c r="V58" s="140" t="e">
        <f t="shared" si="14"/>
        <v>#DIV/0!</v>
      </c>
      <c r="W58" s="152"/>
      <c r="X58" s="48" t="e">
        <f t="shared" si="23"/>
        <v>#VALUE!</v>
      </c>
      <c r="Z58" s="355"/>
      <c r="AA58" s="355"/>
      <c r="AH58" s="358" t="s">
        <v>1676</v>
      </c>
      <c r="AI58" s="358"/>
      <c r="AJ58" s="358"/>
      <c r="AK58" s="358"/>
      <c r="AL58" s="358"/>
      <c r="AM58" s="358"/>
      <c r="AN58" s="358"/>
    </row>
    <row r="59" spans="2:40" ht="51.75" customHeight="1" x14ac:dyDescent="0.25">
      <c r="B59" s="301" t="s">
        <v>502</v>
      </c>
      <c r="C59" s="156" t="s">
        <v>503</v>
      </c>
      <c r="D59" s="189"/>
      <c r="E59" s="279" t="s">
        <v>504</v>
      </c>
      <c r="F59" s="279"/>
      <c r="G59" s="278" t="s">
        <v>505</v>
      </c>
      <c r="I59" s="165"/>
      <c r="J59" s="165"/>
      <c r="K59" s="137">
        <f t="shared" si="21"/>
        <v>0</v>
      </c>
      <c r="L59" s="135"/>
      <c r="M59" s="135"/>
      <c r="N59" s="135"/>
      <c r="O59" s="135"/>
      <c r="P59" s="136"/>
      <c r="Q59" s="135"/>
      <c r="R59" s="136"/>
      <c r="T59" s="138" t="str">
        <f t="shared" si="22"/>
        <v/>
      </c>
      <c r="U59" s="160"/>
      <c r="V59" s="140" t="e">
        <f t="shared" si="14"/>
        <v>#DIV/0!</v>
      </c>
      <c r="W59" s="152"/>
      <c r="X59" s="48" t="e">
        <f t="shared" si="23"/>
        <v>#VALUE!</v>
      </c>
      <c r="Z59" s="355"/>
      <c r="AA59" s="355"/>
      <c r="AH59" s="358" t="s">
        <v>1677</v>
      </c>
      <c r="AI59" s="358"/>
      <c r="AJ59" s="358"/>
      <c r="AK59" s="358"/>
      <c r="AL59" s="358"/>
      <c r="AM59" s="358"/>
      <c r="AN59" s="358"/>
    </row>
    <row r="60" spans="2:40" ht="63.75" customHeight="1" x14ac:dyDescent="0.25">
      <c r="B60" s="301" t="s">
        <v>506</v>
      </c>
      <c r="C60" s="157" t="s">
        <v>507</v>
      </c>
      <c r="D60" s="189"/>
      <c r="E60" s="279" t="s">
        <v>508</v>
      </c>
      <c r="F60" s="279"/>
      <c r="G60" s="279"/>
      <c r="I60" s="165"/>
      <c r="J60" s="165"/>
      <c r="K60" s="137">
        <f t="shared" si="21"/>
        <v>0</v>
      </c>
      <c r="L60" s="135"/>
      <c r="M60" s="135"/>
      <c r="N60" s="135"/>
      <c r="O60" s="135"/>
      <c r="P60" s="136"/>
      <c r="Q60" s="135"/>
      <c r="R60" s="136"/>
      <c r="T60" s="138" t="str">
        <f t="shared" si="22"/>
        <v/>
      </c>
      <c r="U60" s="160"/>
      <c r="V60" s="140" t="e">
        <f t="shared" si="14"/>
        <v>#DIV/0!</v>
      </c>
      <c r="W60" s="152"/>
      <c r="X60" s="48" t="e">
        <f t="shared" si="23"/>
        <v>#VALUE!</v>
      </c>
      <c r="Z60" s="355"/>
      <c r="AA60" s="355"/>
      <c r="AH60" s="358" t="s">
        <v>1678</v>
      </c>
      <c r="AI60" s="358"/>
      <c r="AJ60" s="358"/>
      <c r="AK60" s="358"/>
      <c r="AL60" s="358"/>
      <c r="AM60" s="358"/>
      <c r="AN60" s="358"/>
    </row>
    <row r="61" spans="2:40" x14ac:dyDescent="0.25">
      <c r="C61" s="165"/>
      <c r="G61" s="116"/>
    </row>
    <row r="62" spans="2:40" x14ac:dyDescent="0.25">
      <c r="C62" s="165"/>
      <c r="J62" s="163">
        <f>SUM(J10:J60)</f>
        <v>0</v>
      </c>
      <c r="K62" s="163">
        <f>SUM(K10:K60)</f>
        <v>0</v>
      </c>
      <c r="S62" s="131" t="s">
        <v>509</v>
      </c>
      <c r="T62" s="142">
        <f>SUMIF(J62,12-W64,W62)</f>
        <v>0</v>
      </c>
      <c r="W62" s="184" t="e">
        <f>SUM(W10:W60)</f>
        <v>#VALUE!</v>
      </c>
      <c r="X62" s="184" t="e">
        <f>SUM(X10:X60)</f>
        <v>#VALUE!</v>
      </c>
    </row>
    <row r="63" spans="2:40" x14ac:dyDescent="0.25">
      <c r="C63" s="165"/>
      <c r="S63" s="131" t="s">
        <v>510</v>
      </c>
      <c r="T63" s="142">
        <f>SUMIF(K62,51-W65,X62)</f>
        <v>0</v>
      </c>
      <c r="Y63" s="141"/>
    </row>
    <row r="64" spans="2:40" x14ac:dyDescent="0.25">
      <c r="C64" s="165"/>
      <c r="V64" s="163" t="s">
        <v>517</v>
      </c>
      <c r="W64" s="163">
        <f>SUM(R10,R12,R14,R16,R17,R25,R26,R34,R41,R48,R51,R54)</f>
        <v>0</v>
      </c>
      <c r="Y64" s="141"/>
    </row>
    <row r="65" spans="3:33" x14ac:dyDescent="0.25">
      <c r="C65" s="165"/>
      <c r="V65" s="163" t="s">
        <v>518</v>
      </c>
      <c r="W65" s="163">
        <f>SUM(R10:R60)</f>
        <v>0</v>
      </c>
    </row>
    <row r="66" spans="3:33" ht="13.5" customHeight="1" x14ac:dyDescent="0.25">
      <c r="C66" s="165"/>
    </row>
    <row r="67" spans="3:33" x14ac:dyDescent="0.25">
      <c r="C67" s="165"/>
    </row>
    <row r="74" spans="3:33" ht="22.5" customHeight="1" x14ac:dyDescent="0.25">
      <c r="AB74" s="164"/>
      <c r="AC74" s="164"/>
      <c r="AD74" s="164"/>
    </row>
    <row r="76" spans="3:33" ht="15" customHeight="1" x14ac:dyDescent="0.25">
      <c r="AB76" s="164"/>
      <c r="AC76" s="164"/>
      <c r="AD76" s="164"/>
      <c r="AE76" s="164"/>
      <c r="AF76" s="164"/>
      <c r="AG76" s="164"/>
    </row>
  </sheetData>
  <sheetProtection formatCells="0" formatColumns="0" formatRows="0" insertColumns="0" insertRows="0" insertHyperlinks="0" deleteColumns="0" deleteRows="0" sort="0" autoFilter="0" pivotTables="0"/>
  <mergeCells count="108">
    <mergeCell ref="C6:R6"/>
    <mergeCell ref="Z22:AA22"/>
    <mergeCell ref="Z23:AA23"/>
    <mergeCell ref="Z24:AA24"/>
    <mergeCell ref="Z26:AA26"/>
    <mergeCell ref="AH60:AN60"/>
    <mergeCell ref="Z60:AA60"/>
    <mergeCell ref="Z53:AA53"/>
    <mergeCell ref="Z54:AA54"/>
    <mergeCell ref="Z55:AA55"/>
    <mergeCell ref="Z56:AA56"/>
    <mergeCell ref="Z57:AA57"/>
    <mergeCell ref="Z58:AA58"/>
    <mergeCell ref="Z59:AA59"/>
    <mergeCell ref="AH53:AN53"/>
    <mergeCell ref="AH56:AN56"/>
    <mergeCell ref="AH57:AN57"/>
    <mergeCell ref="AH58:AN58"/>
    <mergeCell ref="AH59:AN59"/>
    <mergeCell ref="Z52:AA52"/>
    <mergeCell ref="Z38:AA38"/>
    <mergeCell ref="Z39:AA39"/>
    <mergeCell ref="Z40:AA40"/>
    <mergeCell ref="Z41:AA41"/>
    <mergeCell ref="Z28:AA28"/>
    <mergeCell ref="Z47:AA47"/>
    <mergeCell ref="Z32:AA32"/>
    <mergeCell ref="Z33:AA33"/>
    <mergeCell ref="Z34:AA34"/>
    <mergeCell ref="Z35:AA35"/>
    <mergeCell ref="Z36:AA36"/>
    <mergeCell ref="Z48:AA48"/>
    <mergeCell ref="Z49:AA49"/>
    <mergeCell ref="Z50:AA50"/>
    <mergeCell ref="Z51:AA51"/>
    <mergeCell ref="Z44:AA44"/>
    <mergeCell ref="Z45:AA45"/>
    <mergeCell ref="Z46:AA46"/>
    <mergeCell ref="Z29:AA29"/>
    <mergeCell ref="Z30:AA30"/>
    <mergeCell ref="Z31:AA31"/>
    <mergeCell ref="Z43:AA43"/>
    <mergeCell ref="Z42:AA42"/>
    <mergeCell ref="Z37:AA37"/>
    <mergeCell ref="J7:R7"/>
    <mergeCell ref="C1:W1"/>
    <mergeCell ref="C2:V2"/>
    <mergeCell ref="C3:V3"/>
    <mergeCell ref="E7:E8"/>
    <mergeCell ref="G7:G8"/>
    <mergeCell ref="C7:C8"/>
    <mergeCell ref="T7:V7"/>
    <mergeCell ref="L5:AD5"/>
    <mergeCell ref="Z10:AA10"/>
    <mergeCell ref="Z11:AA11"/>
    <mergeCell ref="Z27:AA27"/>
    <mergeCell ref="Z16:AA16"/>
    <mergeCell ref="Z17:AA17"/>
    <mergeCell ref="Z25:AA25"/>
    <mergeCell ref="Z18:AA18"/>
    <mergeCell ref="Z19:AA19"/>
    <mergeCell ref="Z12:AA12"/>
    <mergeCell ref="Z13:AA13"/>
    <mergeCell ref="Z14:AA14"/>
    <mergeCell ref="Z15:AA15"/>
    <mergeCell ref="Z20:AA20"/>
    <mergeCell ref="Z21:AA21"/>
    <mergeCell ref="AH36:AN36"/>
    <mergeCell ref="AH48:AN48"/>
    <mergeCell ref="AH45:AN45"/>
    <mergeCell ref="AH46:AN46"/>
    <mergeCell ref="AH7:AN8"/>
    <mergeCell ref="AH16:AN16"/>
    <mergeCell ref="AH17:AN17"/>
    <mergeCell ref="AH25:AN25"/>
    <mergeCell ref="AH18:AN18"/>
    <mergeCell ref="AH11:AN11"/>
    <mergeCell ref="AH19:AN19"/>
    <mergeCell ref="AH20:AN20"/>
    <mergeCell ref="AH21:AN21"/>
    <mergeCell ref="AH12:AN12"/>
    <mergeCell ref="AH13:AN13"/>
    <mergeCell ref="AH14:AN14"/>
    <mergeCell ref="AH15:AN15"/>
    <mergeCell ref="AH50:AN50"/>
    <mergeCell ref="AH54:AN54"/>
    <mergeCell ref="AH55:AN55"/>
    <mergeCell ref="AH52:AN52"/>
    <mergeCell ref="AH51:AN51"/>
    <mergeCell ref="AH47:AN47"/>
    <mergeCell ref="AH26:AN26"/>
    <mergeCell ref="AH23:AN23"/>
    <mergeCell ref="AH49:AN49"/>
    <mergeCell ref="AH31:AN31"/>
    <mergeCell ref="AH35:AN35"/>
    <mergeCell ref="AH24:AN24"/>
    <mergeCell ref="AH41:AN41"/>
    <mergeCell ref="AH42:AN42"/>
    <mergeCell ref="AH43:AN43"/>
    <mergeCell ref="AH44:AN44"/>
    <mergeCell ref="AH38:AN38"/>
    <mergeCell ref="AH27:AN27"/>
    <mergeCell ref="AH28:AN28"/>
    <mergeCell ref="AH29:AN29"/>
    <mergeCell ref="AH30:AN30"/>
    <mergeCell ref="AH39:AN39"/>
    <mergeCell ref="AH40:AN40"/>
    <mergeCell ref="AH34:AN34"/>
  </mergeCells>
  <conditionalFormatting sqref="K10">
    <cfRule type="cellIs" dxfId="609" priority="1093" stopIfTrue="1" operator="notEqual">
      <formula>1</formula>
    </cfRule>
    <cfRule type="cellIs" dxfId="608" priority="1094" stopIfTrue="1" operator="equal">
      <formula>1</formula>
    </cfRule>
  </conditionalFormatting>
  <conditionalFormatting sqref="T63">
    <cfRule type="containsBlanks" dxfId="607" priority="822" stopIfTrue="1">
      <formula>LEN(TRIM(T63))=0</formula>
    </cfRule>
    <cfRule type="cellIs" dxfId="606" priority="823" stopIfTrue="1" operator="lessThan">
      <formula>19.999</formula>
    </cfRule>
    <cfRule type="cellIs" dxfId="605" priority="824" stopIfTrue="1" operator="lessThan">
      <formula>39.999</formula>
    </cfRule>
    <cfRule type="cellIs" dxfId="604" priority="825" stopIfTrue="1" operator="lessThan">
      <formula>59.999</formula>
    </cfRule>
    <cfRule type="cellIs" dxfId="603" priority="826" stopIfTrue="1" operator="lessThan">
      <formula>79.999</formula>
    </cfRule>
    <cfRule type="cellIs" dxfId="602" priority="827" stopIfTrue="1" operator="lessThan">
      <formula>89.999</formula>
    </cfRule>
    <cfRule type="cellIs" dxfId="601" priority="828" stopIfTrue="1" operator="between">
      <formula>90</formula>
      <formula>100</formula>
    </cfRule>
  </conditionalFormatting>
  <conditionalFormatting sqref="T62">
    <cfRule type="containsBlanks" dxfId="600" priority="591" stopIfTrue="1">
      <formula>LEN(TRIM(T62))=0</formula>
    </cfRule>
    <cfRule type="cellIs" dxfId="599" priority="592" stopIfTrue="1" operator="lessThan">
      <formula>19.999</formula>
    </cfRule>
    <cfRule type="cellIs" dxfId="598" priority="593" stopIfTrue="1" operator="lessThan">
      <formula>39.999</formula>
    </cfRule>
    <cfRule type="cellIs" dxfId="597" priority="594" stopIfTrue="1" operator="lessThan">
      <formula>59.999</formula>
    </cfRule>
    <cfRule type="cellIs" dxfId="596" priority="595" stopIfTrue="1" operator="lessThan">
      <formula>79.999</formula>
    </cfRule>
    <cfRule type="cellIs" dxfId="595" priority="596" stopIfTrue="1" operator="lessThan">
      <formula>89.999</formula>
    </cfRule>
    <cfRule type="cellIs" dxfId="594" priority="597" stopIfTrue="1" operator="between">
      <formula>90</formula>
      <formula>100</formula>
    </cfRule>
  </conditionalFormatting>
  <conditionalFormatting sqref="J10">
    <cfRule type="cellIs" dxfId="593" priority="474" stopIfTrue="1" operator="notEqual">
      <formula>1</formula>
    </cfRule>
    <cfRule type="cellIs" dxfId="592" priority="475" stopIfTrue="1" operator="equal">
      <formula>1</formula>
    </cfRule>
  </conditionalFormatting>
  <conditionalFormatting sqref="J16">
    <cfRule type="cellIs" dxfId="591" priority="194" stopIfTrue="1" operator="notEqual">
      <formula>1</formula>
    </cfRule>
    <cfRule type="cellIs" dxfId="590" priority="195" stopIfTrue="1" operator="equal">
      <formula>1</formula>
    </cfRule>
  </conditionalFormatting>
  <conditionalFormatting sqref="J17">
    <cfRule type="cellIs" dxfId="589" priority="192" stopIfTrue="1" operator="notEqual">
      <formula>1</formula>
    </cfRule>
    <cfRule type="cellIs" dxfId="588" priority="193" stopIfTrue="1" operator="equal">
      <formula>1</formula>
    </cfRule>
  </conditionalFormatting>
  <conditionalFormatting sqref="J26">
    <cfRule type="cellIs" dxfId="587" priority="190" stopIfTrue="1" operator="notEqual">
      <formula>1</formula>
    </cfRule>
    <cfRule type="cellIs" dxfId="586" priority="191" stopIfTrue="1" operator="equal">
      <formula>1</formula>
    </cfRule>
  </conditionalFormatting>
  <conditionalFormatting sqref="J34">
    <cfRule type="cellIs" dxfId="585" priority="188" stopIfTrue="1" operator="notEqual">
      <formula>1</formula>
    </cfRule>
    <cfRule type="cellIs" dxfId="584" priority="189" stopIfTrue="1" operator="equal">
      <formula>1</formula>
    </cfRule>
  </conditionalFormatting>
  <conditionalFormatting sqref="J41">
    <cfRule type="cellIs" dxfId="583" priority="186" stopIfTrue="1" operator="notEqual">
      <formula>1</formula>
    </cfRule>
    <cfRule type="cellIs" dxfId="582" priority="187" stopIfTrue="1" operator="equal">
      <formula>1</formula>
    </cfRule>
  </conditionalFormatting>
  <conditionalFormatting sqref="J48">
    <cfRule type="cellIs" dxfId="581" priority="184" stopIfTrue="1" operator="notEqual">
      <formula>1</formula>
    </cfRule>
    <cfRule type="cellIs" dxfId="580" priority="185" stopIfTrue="1" operator="equal">
      <formula>1</formula>
    </cfRule>
  </conditionalFormatting>
  <conditionalFormatting sqref="K11">
    <cfRule type="cellIs" dxfId="579" priority="182" stopIfTrue="1" operator="notEqual">
      <formula>1</formula>
    </cfRule>
    <cfRule type="cellIs" dxfId="578" priority="183" stopIfTrue="1" operator="equal">
      <formula>1</formula>
    </cfRule>
  </conditionalFormatting>
  <conditionalFormatting sqref="K16">
    <cfRule type="cellIs" dxfId="577" priority="180" stopIfTrue="1" operator="notEqual">
      <formula>1</formula>
    </cfRule>
    <cfRule type="cellIs" dxfId="576" priority="181" stopIfTrue="1" operator="equal">
      <formula>1</formula>
    </cfRule>
  </conditionalFormatting>
  <conditionalFormatting sqref="K17">
    <cfRule type="cellIs" dxfId="575" priority="178" stopIfTrue="1" operator="notEqual">
      <formula>1</formula>
    </cfRule>
    <cfRule type="cellIs" dxfId="574" priority="179" stopIfTrue="1" operator="equal">
      <formula>1</formula>
    </cfRule>
  </conditionalFormatting>
  <conditionalFormatting sqref="K25">
    <cfRule type="cellIs" dxfId="573" priority="176" stopIfTrue="1" operator="notEqual">
      <formula>1</formula>
    </cfRule>
    <cfRule type="cellIs" dxfId="572" priority="177" stopIfTrue="1" operator="equal">
      <formula>1</formula>
    </cfRule>
  </conditionalFormatting>
  <conditionalFormatting sqref="K18">
    <cfRule type="cellIs" dxfId="571" priority="174" stopIfTrue="1" operator="notEqual">
      <formula>1</formula>
    </cfRule>
    <cfRule type="cellIs" dxfId="570" priority="175" stopIfTrue="1" operator="equal">
      <formula>1</formula>
    </cfRule>
  </conditionalFormatting>
  <conditionalFormatting sqref="K19">
    <cfRule type="cellIs" dxfId="569" priority="172" stopIfTrue="1" operator="notEqual">
      <formula>1</formula>
    </cfRule>
    <cfRule type="cellIs" dxfId="568" priority="173" stopIfTrue="1" operator="equal">
      <formula>1</formula>
    </cfRule>
  </conditionalFormatting>
  <conditionalFormatting sqref="K20">
    <cfRule type="cellIs" dxfId="567" priority="170" stopIfTrue="1" operator="notEqual">
      <formula>1</formula>
    </cfRule>
    <cfRule type="cellIs" dxfId="566" priority="171" stopIfTrue="1" operator="equal">
      <formula>1</formula>
    </cfRule>
  </conditionalFormatting>
  <conditionalFormatting sqref="K21">
    <cfRule type="cellIs" dxfId="565" priority="168" stopIfTrue="1" operator="notEqual">
      <formula>1</formula>
    </cfRule>
    <cfRule type="cellIs" dxfId="564" priority="169" stopIfTrue="1" operator="equal">
      <formula>1</formula>
    </cfRule>
  </conditionalFormatting>
  <conditionalFormatting sqref="K22">
    <cfRule type="cellIs" dxfId="563" priority="166" stopIfTrue="1" operator="notEqual">
      <formula>1</formula>
    </cfRule>
    <cfRule type="cellIs" dxfId="562" priority="167" stopIfTrue="1" operator="equal">
      <formula>1</formula>
    </cfRule>
  </conditionalFormatting>
  <conditionalFormatting sqref="K23">
    <cfRule type="cellIs" dxfId="561" priority="164" stopIfTrue="1" operator="notEqual">
      <formula>1</formula>
    </cfRule>
    <cfRule type="cellIs" dxfId="560" priority="165" stopIfTrue="1" operator="equal">
      <formula>1</formula>
    </cfRule>
  </conditionalFormatting>
  <conditionalFormatting sqref="K24">
    <cfRule type="cellIs" dxfId="559" priority="162" stopIfTrue="1" operator="notEqual">
      <formula>1</formula>
    </cfRule>
    <cfRule type="cellIs" dxfId="558" priority="163" stopIfTrue="1" operator="equal">
      <formula>1</formula>
    </cfRule>
  </conditionalFormatting>
  <conditionalFormatting sqref="K26">
    <cfRule type="cellIs" dxfId="557" priority="160" stopIfTrue="1" operator="notEqual">
      <formula>1</formula>
    </cfRule>
    <cfRule type="cellIs" dxfId="556" priority="161" stopIfTrue="1" operator="equal">
      <formula>1</formula>
    </cfRule>
  </conditionalFormatting>
  <conditionalFormatting sqref="K27">
    <cfRule type="cellIs" dxfId="555" priority="158" stopIfTrue="1" operator="notEqual">
      <formula>1</formula>
    </cfRule>
    <cfRule type="cellIs" dxfId="554" priority="159" stopIfTrue="1" operator="equal">
      <formula>1</formula>
    </cfRule>
  </conditionalFormatting>
  <conditionalFormatting sqref="K28">
    <cfRule type="cellIs" dxfId="553" priority="156" stopIfTrue="1" operator="notEqual">
      <formula>1</formula>
    </cfRule>
    <cfRule type="cellIs" dxfId="552" priority="157" stopIfTrue="1" operator="equal">
      <formula>1</formula>
    </cfRule>
  </conditionalFormatting>
  <conditionalFormatting sqref="K29">
    <cfRule type="cellIs" dxfId="551" priority="154" stopIfTrue="1" operator="notEqual">
      <formula>1</formula>
    </cfRule>
    <cfRule type="cellIs" dxfId="550" priority="155" stopIfTrue="1" operator="equal">
      <formula>1</formula>
    </cfRule>
  </conditionalFormatting>
  <conditionalFormatting sqref="K30">
    <cfRule type="cellIs" dxfId="549" priority="152" stopIfTrue="1" operator="notEqual">
      <formula>1</formula>
    </cfRule>
    <cfRule type="cellIs" dxfId="548" priority="153" stopIfTrue="1" operator="equal">
      <formula>1</formula>
    </cfRule>
  </conditionalFormatting>
  <conditionalFormatting sqref="K31">
    <cfRule type="cellIs" dxfId="547" priority="150" stopIfTrue="1" operator="notEqual">
      <formula>1</formula>
    </cfRule>
    <cfRule type="cellIs" dxfId="546" priority="151" stopIfTrue="1" operator="equal">
      <formula>1</formula>
    </cfRule>
  </conditionalFormatting>
  <conditionalFormatting sqref="K32">
    <cfRule type="cellIs" dxfId="545" priority="148" stopIfTrue="1" operator="notEqual">
      <formula>1</formula>
    </cfRule>
    <cfRule type="cellIs" dxfId="544" priority="149" stopIfTrue="1" operator="equal">
      <formula>1</formula>
    </cfRule>
  </conditionalFormatting>
  <conditionalFormatting sqref="K33">
    <cfRule type="cellIs" dxfId="543" priority="146" stopIfTrue="1" operator="notEqual">
      <formula>1</formula>
    </cfRule>
    <cfRule type="cellIs" dxfId="542" priority="147" stopIfTrue="1" operator="equal">
      <formula>1</formula>
    </cfRule>
  </conditionalFormatting>
  <conditionalFormatting sqref="K34">
    <cfRule type="cellIs" dxfId="541" priority="144" stopIfTrue="1" operator="notEqual">
      <formula>1</formula>
    </cfRule>
    <cfRule type="cellIs" dxfId="540" priority="145" stopIfTrue="1" operator="equal">
      <formula>1</formula>
    </cfRule>
  </conditionalFormatting>
  <conditionalFormatting sqref="K35">
    <cfRule type="cellIs" dxfId="539" priority="142" stopIfTrue="1" operator="notEqual">
      <formula>1</formula>
    </cfRule>
    <cfRule type="cellIs" dxfId="538" priority="143" stopIfTrue="1" operator="equal">
      <formula>1</formula>
    </cfRule>
  </conditionalFormatting>
  <conditionalFormatting sqref="K36">
    <cfRule type="cellIs" dxfId="537" priority="140" stopIfTrue="1" operator="notEqual">
      <formula>1</formula>
    </cfRule>
    <cfRule type="cellIs" dxfId="536" priority="141" stopIfTrue="1" operator="equal">
      <formula>1</formula>
    </cfRule>
  </conditionalFormatting>
  <conditionalFormatting sqref="K37">
    <cfRule type="cellIs" dxfId="535" priority="138" stopIfTrue="1" operator="notEqual">
      <formula>1</formula>
    </cfRule>
    <cfRule type="cellIs" dxfId="534" priority="139" stopIfTrue="1" operator="equal">
      <formula>1</formula>
    </cfRule>
  </conditionalFormatting>
  <conditionalFormatting sqref="K38">
    <cfRule type="cellIs" dxfId="533" priority="136" stopIfTrue="1" operator="notEqual">
      <formula>1</formula>
    </cfRule>
    <cfRule type="cellIs" dxfId="532" priority="137" stopIfTrue="1" operator="equal">
      <formula>1</formula>
    </cfRule>
  </conditionalFormatting>
  <conditionalFormatting sqref="K39">
    <cfRule type="cellIs" dxfId="531" priority="134" stopIfTrue="1" operator="notEqual">
      <formula>1</formula>
    </cfRule>
    <cfRule type="cellIs" dxfId="530" priority="135" stopIfTrue="1" operator="equal">
      <formula>1</formula>
    </cfRule>
  </conditionalFormatting>
  <conditionalFormatting sqref="K40">
    <cfRule type="cellIs" dxfId="529" priority="132" stopIfTrue="1" operator="notEqual">
      <formula>1</formula>
    </cfRule>
    <cfRule type="cellIs" dxfId="528" priority="133" stopIfTrue="1" operator="equal">
      <formula>1</formula>
    </cfRule>
  </conditionalFormatting>
  <conditionalFormatting sqref="K41">
    <cfRule type="cellIs" dxfId="527" priority="130" stopIfTrue="1" operator="notEqual">
      <formula>1</formula>
    </cfRule>
    <cfRule type="cellIs" dxfId="526" priority="131" stopIfTrue="1" operator="equal">
      <formula>1</formula>
    </cfRule>
  </conditionalFormatting>
  <conditionalFormatting sqref="K42">
    <cfRule type="cellIs" dxfId="525" priority="128" stopIfTrue="1" operator="notEqual">
      <formula>1</formula>
    </cfRule>
    <cfRule type="cellIs" dxfId="524" priority="129" stopIfTrue="1" operator="equal">
      <formula>1</formula>
    </cfRule>
  </conditionalFormatting>
  <conditionalFormatting sqref="K43">
    <cfRule type="cellIs" dxfId="523" priority="126" stopIfTrue="1" operator="notEqual">
      <formula>1</formula>
    </cfRule>
    <cfRule type="cellIs" dxfId="522" priority="127" stopIfTrue="1" operator="equal">
      <formula>1</formula>
    </cfRule>
  </conditionalFormatting>
  <conditionalFormatting sqref="K44">
    <cfRule type="cellIs" dxfId="521" priority="124" stopIfTrue="1" operator="notEqual">
      <formula>1</formula>
    </cfRule>
    <cfRule type="cellIs" dxfId="520" priority="125" stopIfTrue="1" operator="equal">
      <formula>1</formula>
    </cfRule>
  </conditionalFormatting>
  <conditionalFormatting sqref="K45">
    <cfRule type="cellIs" dxfId="519" priority="122" stopIfTrue="1" operator="notEqual">
      <formula>1</formula>
    </cfRule>
    <cfRule type="cellIs" dxfId="518" priority="123" stopIfTrue="1" operator="equal">
      <formula>1</formula>
    </cfRule>
  </conditionalFormatting>
  <conditionalFormatting sqref="K46">
    <cfRule type="cellIs" dxfId="517" priority="120" stopIfTrue="1" operator="notEqual">
      <formula>1</formula>
    </cfRule>
    <cfRule type="cellIs" dxfId="516" priority="121" stopIfTrue="1" operator="equal">
      <formula>1</formula>
    </cfRule>
  </conditionalFormatting>
  <conditionalFormatting sqref="K48">
    <cfRule type="cellIs" dxfId="515" priority="118" stopIfTrue="1" operator="notEqual">
      <formula>1</formula>
    </cfRule>
    <cfRule type="cellIs" dxfId="514" priority="119" stopIfTrue="1" operator="equal">
      <formula>1</formula>
    </cfRule>
  </conditionalFormatting>
  <conditionalFormatting sqref="K49">
    <cfRule type="cellIs" dxfId="513" priority="116" stopIfTrue="1" operator="notEqual">
      <formula>1</formula>
    </cfRule>
    <cfRule type="cellIs" dxfId="512" priority="117" stopIfTrue="1" operator="equal">
      <formula>1</formula>
    </cfRule>
  </conditionalFormatting>
  <conditionalFormatting sqref="K50">
    <cfRule type="cellIs" dxfId="511" priority="114" stopIfTrue="1" operator="notEqual">
      <formula>1</formula>
    </cfRule>
    <cfRule type="cellIs" dxfId="510" priority="115" stopIfTrue="1" operator="equal">
      <formula>1</formula>
    </cfRule>
  </conditionalFormatting>
  <conditionalFormatting sqref="K51">
    <cfRule type="cellIs" dxfId="509" priority="112" stopIfTrue="1" operator="notEqual">
      <formula>1</formula>
    </cfRule>
    <cfRule type="cellIs" dxfId="508" priority="113" stopIfTrue="1" operator="equal">
      <formula>1</formula>
    </cfRule>
  </conditionalFormatting>
  <conditionalFormatting sqref="K52">
    <cfRule type="cellIs" dxfId="507" priority="110" stopIfTrue="1" operator="notEqual">
      <formula>1</formula>
    </cfRule>
    <cfRule type="cellIs" dxfId="506" priority="111" stopIfTrue="1" operator="equal">
      <formula>1</formula>
    </cfRule>
  </conditionalFormatting>
  <conditionalFormatting sqref="X10">
    <cfRule type="expression" dxfId="505" priority="1191" stopIfTrue="1">
      <formula>#REF!=0</formula>
    </cfRule>
  </conditionalFormatting>
  <conditionalFormatting sqref="X11">
    <cfRule type="expression" dxfId="504" priority="1192" stopIfTrue="1">
      <formula>#REF!=0</formula>
    </cfRule>
  </conditionalFormatting>
  <conditionalFormatting sqref="X16">
    <cfRule type="expression" dxfId="503" priority="1193" stopIfTrue="1">
      <formula>#REF!=0</formula>
    </cfRule>
  </conditionalFormatting>
  <conditionalFormatting sqref="X17">
    <cfRule type="expression" dxfId="502" priority="1194" stopIfTrue="1">
      <formula>#REF!=0</formula>
    </cfRule>
  </conditionalFormatting>
  <conditionalFormatting sqref="X25">
    <cfRule type="expression" dxfId="501" priority="1195" stopIfTrue="1">
      <formula>#REF!=0</formula>
    </cfRule>
  </conditionalFormatting>
  <conditionalFormatting sqref="X18">
    <cfRule type="expression" dxfId="500" priority="1196" stopIfTrue="1">
      <formula>#REF!=0</formula>
    </cfRule>
  </conditionalFormatting>
  <conditionalFormatting sqref="X19">
    <cfRule type="expression" dxfId="499" priority="1197" stopIfTrue="1">
      <formula>#REF!=0</formula>
    </cfRule>
  </conditionalFormatting>
  <conditionalFormatting sqref="X20">
    <cfRule type="expression" dxfId="498" priority="1198" stopIfTrue="1">
      <formula>#REF!=0</formula>
    </cfRule>
  </conditionalFormatting>
  <conditionalFormatting sqref="X21">
    <cfRule type="expression" dxfId="497" priority="1199" stopIfTrue="1">
      <formula>#REF!=0</formula>
    </cfRule>
  </conditionalFormatting>
  <conditionalFormatting sqref="X22">
    <cfRule type="expression" dxfId="496" priority="1200" stopIfTrue="1">
      <formula>#REF!=0</formula>
    </cfRule>
  </conditionalFormatting>
  <conditionalFormatting sqref="X23">
    <cfRule type="expression" dxfId="495" priority="1201" stopIfTrue="1">
      <formula>#REF!=0</formula>
    </cfRule>
  </conditionalFormatting>
  <conditionalFormatting sqref="X24">
    <cfRule type="expression" dxfId="494" priority="1202" stopIfTrue="1">
      <formula>#REF!=0</formula>
    </cfRule>
  </conditionalFormatting>
  <conditionalFormatting sqref="X26">
    <cfRule type="expression" dxfId="493" priority="1203" stopIfTrue="1">
      <formula>#REF!=0</formula>
    </cfRule>
  </conditionalFormatting>
  <conditionalFormatting sqref="X27">
    <cfRule type="expression" dxfId="492" priority="1204" stopIfTrue="1">
      <formula>#REF!=0</formula>
    </cfRule>
  </conditionalFormatting>
  <conditionalFormatting sqref="X28">
    <cfRule type="expression" dxfId="491" priority="1205" stopIfTrue="1">
      <formula>#REF!=0</formula>
    </cfRule>
  </conditionalFormatting>
  <conditionalFormatting sqref="X29">
    <cfRule type="expression" dxfId="490" priority="1206" stopIfTrue="1">
      <formula>#REF!=0</formula>
    </cfRule>
  </conditionalFormatting>
  <conditionalFormatting sqref="X30">
    <cfRule type="expression" dxfId="489" priority="1207" stopIfTrue="1">
      <formula>#REF!=0</formula>
    </cfRule>
  </conditionalFormatting>
  <conditionalFormatting sqref="X31">
    <cfRule type="expression" dxfId="488" priority="1208" stopIfTrue="1">
      <formula>#REF!=0</formula>
    </cfRule>
  </conditionalFormatting>
  <conditionalFormatting sqref="X32">
    <cfRule type="expression" dxfId="487" priority="1209" stopIfTrue="1">
      <formula>#REF!=0</formula>
    </cfRule>
  </conditionalFormatting>
  <conditionalFormatting sqref="X33">
    <cfRule type="expression" dxfId="486" priority="1210" stopIfTrue="1">
      <formula>#REF!=0</formula>
    </cfRule>
  </conditionalFormatting>
  <conditionalFormatting sqref="X34">
    <cfRule type="expression" dxfId="485" priority="1211" stopIfTrue="1">
      <formula>#REF!=0</formula>
    </cfRule>
  </conditionalFormatting>
  <conditionalFormatting sqref="X35">
    <cfRule type="expression" dxfId="484" priority="1212" stopIfTrue="1">
      <formula>#REF!=0</formula>
    </cfRule>
  </conditionalFormatting>
  <conditionalFormatting sqref="X36">
    <cfRule type="expression" dxfId="483" priority="1213" stopIfTrue="1">
      <formula>#REF!=0</formula>
    </cfRule>
  </conditionalFormatting>
  <conditionalFormatting sqref="X37">
    <cfRule type="expression" dxfId="482" priority="1214" stopIfTrue="1">
      <formula>#REF!=0</formula>
    </cfRule>
  </conditionalFormatting>
  <conditionalFormatting sqref="X38">
    <cfRule type="expression" dxfId="481" priority="1215" stopIfTrue="1">
      <formula>#REF!=0</formula>
    </cfRule>
  </conditionalFormatting>
  <conditionalFormatting sqref="X39">
    <cfRule type="expression" dxfId="480" priority="1216" stopIfTrue="1">
      <formula>#REF!=0</formula>
    </cfRule>
  </conditionalFormatting>
  <conditionalFormatting sqref="X40">
    <cfRule type="expression" dxfId="479" priority="1217" stopIfTrue="1">
      <formula>#REF!=0</formula>
    </cfRule>
  </conditionalFormatting>
  <conditionalFormatting sqref="X41">
    <cfRule type="expression" dxfId="478" priority="1218" stopIfTrue="1">
      <formula>#REF!=0</formula>
    </cfRule>
  </conditionalFormatting>
  <conditionalFormatting sqref="X42">
    <cfRule type="expression" dxfId="477" priority="1219" stopIfTrue="1">
      <formula>#REF!=0</formula>
    </cfRule>
  </conditionalFormatting>
  <conditionalFormatting sqref="X43">
    <cfRule type="expression" dxfId="476" priority="1220" stopIfTrue="1">
      <formula>#REF!=0</formula>
    </cfRule>
  </conditionalFormatting>
  <conditionalFormatting sqref="X44">
    <cfRule type="expression" dxfId="475" priority="1221" stopIfTrue="1">
      <formula>#REF!=0</formula>
    </cfRule>
  </conditionalFormatting>
  <conditionalFormatting sqref="X45">
    <cfRule type="expression" dxfId="474" priority="1222" stopIfTrue="1">
      <formula>#REF!=0</formula>
    </cfRule>
  </conditionalFormatting>
  <conditionalFormatting sqref="X46">
    <cfRule type="expression" dxfId="473" priority="1223" stopIfTrue="1">
      <formula>#REF!=0</formula>
    </cfRule>
  </conditionalFormatting>
  <conditionalFormatting sqref="X48">
    <cfRule type="expression" dxfId="472" priority="1224" stopIfTrue="1">
      <formula>#REF!=0</formula>
    </cfRule>
  </conditionalFormatting>
  <conditionalFormatting sqref="X49">
    <cfRule type="expression" dxfId="471" priority="1225" stopIfTrue="1">
      <formula>#REF!=0</formula>
    </cfRule>
  </conditionalFormatting>
  <conditionalFormatting sqref="X50">
    <cfRule type="expression" dxfId="470" priority="1226" stopIfTrue="1">
      <formula>#REF!=0</formula>
    </cfRule>
  </conditionalFormatting>
  <conditionalFormatting sqref="X51">
    <cfRule type="expression" dxfId="469" priority="1227" stopIfTrue="1">
      <formula>#REF!=0</formula>
    </cfRule>
  </conditionalFormatting>
  <conditionalFormatting sqref="X52">
    <cfRule type="expression" dxfId="468" priority="1228" stopIfTrue="1">
      <formula>#REF!=0</formula>
    </cfRule>
  </conditionalFormatting>
  <pageMargins left="0.7" right="0.7" top="0.75" bottom="0.75" header="0.3" footer="0.3"/>
  <pageSetup paperSize="9" scale="46" orientation="landscape" r:id="rId1"/>
  <colBreaks count="1" manualBreakCount="1">
    <brk id="33" max="1048575" man="1"/>
  </colBreaks>
  <ignoredErrors>
    <ignoredError sqref="T10:T60"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55262" r:id="rId4" name="Button 9022">
              <controlPr defaultSize="0" print="0" autoLine="0" autoPict="0" macro="[0]!ButtonOpenAll">
                <anchor moveWithCells="1" sizeWithCells="1">
                  <from>
                    <xdr:col>2</xdr:col>
                    <xdr:colOff>2762250</xdr:colOff>
                    <xdr:row>3</xdr:row>
                    <xdr:rowOff>114300</xdr:rowOff>
                  </from>
                  <to>
                    <xdr:col>2</xdr:col>
                    <xdr:colOff>3838575</xdr:colOff>
                    <xdr:row>5</xdr:row>
                    <xdr:rowOff>104775</xdr:rowOff>
                  </to>
                </anchor>
              </controlPr>
            </control>
          </mc:Choice>
        </mc:AlternateContent>
        <mc:AlternateContent xmlns:mc="http://schemas.openxmlformats.org/markup-compatibility/2006">
          <mc:Choice Requires="x14">
            <control shapeId="1613246" r:id="rId5" name="Button 9662">
              <controlPr defaultSize="0" print="0" autoLine="0" autoPict="0" macro="[0]!ButtonD5_CloseAll">
                <anchor moveWithCells="1" sizeWithCells="1">
                  <from>
                    <xdr:col>2</xdr:col>
                    <xdr:colOff>3933825</xdr:colOff>
                    <xdr:row>3</xdr:row>
                    <xdr:rowOff>104775</xdr:rowOff>
                  </from>
                  <to>
                    <xdr:col>5</xdr:col>
                    <xdr:colOff>66675</xdr:colOff>
                    <xdr:row>5</xdr:row>
                    <xdr:rowOff>95250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5" tint="-0.24988555558946501"/>
  </sheetPr>
  <dimension ref="B1:AM33"/>
  <sheetViews>
    <sheetView showGridLines="0" showRowColHeaders="0" zoomScale="80" zoomScaleNormal="80" workbookViewId="0">
      <pane ySplit="8" topLeftCell="A9" activePane="bottomLeft" state="frozen"/>
      <selection pane="bottomLeft" activeCell="C6" sqref="C6:Q6"/>
    </sheetView>
  </sheetViews>
  <sheetFormatPr defaultRowHeight="15" outlineLevelCol="1" x14ac:dyDescent="0.25"/>
  <cols>
    <col min="1" max="1" width="1.7109375" style="163" customWidth="1"/>
    <col min="2" max="2" width="4.85546875" style="163" customWidth="1"/>
    <col min="3" max="3" width="65.85546875" style="163" customWidth="1"/>
    <col min="4" max="4" width="2.5703125" style="163" customWidth="1" outlineLevel="1"/>
    <col min="5" max="5" width="6" style="163" customWidth="1" outlineLevel="1"/>
    <col min="6" max="6" width="2.5703125" style="163" customWidth="1" outlineLevel="1"/>
    <col min="7" max="7" width="5.28515625" style="163" customWidth="1" outlineLevel="1"/>
    <col min="8" max="8" width="4.42578125" style="163" customWidth="1"/>
    <col min="9" max="10" width="4.42578125" style="163" hidden="1" customWidth="1"/>
    <col min="11" max="12" width="4" style="163" customWidth="1"/>
    <col min="13" max="13" width="3.28515625" style="163" customWidth="1"/>
    <col min="14" max="14" width="4.42578125" style="163" customWidth="1"/>
    <col min="15" max="15" width="4.140625" style="163" customWidth="1"/>
    <col min="16" max="16" width="3.42578125" style="163" customWidth="1"/>
    <col min="17" max="17" width="3.7109375" style="163" customWidth="1"/>
    <col min="18" max="18" width="6.85546875" style="163" customWidth="1"/>
    <col min="19" max="19" width="13.28515625" style="163" customWidth="1"/>
    <col min="20" max="20" width="8.28515625" style="163" hidden="1" customWidth="1"/>
    <col min="21" max="21" width="9.7109375" style="163" hidden="1" customWidth="1"/>
    <col min="22" max="22" width="10.42578125" style="163" hidden="1" customWidth="1"/>
    <col min="23" max="23" width="9.28515625" style="163" hidden="1" customWidth="1"/>
    <col min="24" max="24" width="7.140625" style="163" customWidth="1"/>
    <col min="25" max="25" width="13.7109375" style="163" customWidth="1"/>
    <col min="26" max="26" width="19.28515625" style="163" customWidth="1"/>
    <col min="27" max="27" width="15.140625" style="163" customWidth="1"/>
    <col min="28" max="28" width="9.140625" style="163"/>
    <col min="29" max="29" width="51.7109375" style="163" customWidth="1"/>
    <col min="30" max="16384" width="9.140625" style="163"/>
  </cols>
  <sheetData>
    <row r="1" spans="2:39" ht="36.75" customHeight="1" x14ac:dyDescent="0.25">
      <c r="B1" s="185"/>
      <c r="C1" s="363" t="s">
        <v>519</v>
      </c>
      <c r="D1" s="363"/>
      <c r="E1" s="363"/>
      <c r="F1" s="363"/>
      <c r="G1" s="363"/>
      <c r="H1" s="363"/>
      <c r="I1" s="363"/>
      <c r="J1" s="363"/>
      <c r="K1" s="363"/>
      <c r="L1" s="363"/>
      <c r="M1" s="363"/>
      <c r="N1" s="363"/>
      <c r="O1" s="363"/>
      <c r="P1" s="363"/>
      <c r="Q1" s="363"/>
      <c r="R1" s="363"/>
      <c r="S1" s="363"/>
      <c r="T1" s="363"/>
      <c r="U1" s="363"/>
      <c r="V1" s="185"/>
      <c r="W1" s="185"/>
      <c r="X1" s="185"/>
    </row>
    <row r="2" spans="2:39" x14ac:dyDescent="0.25">
      <c r="B2" s="186"/>
      <c r="C2" s="367" t="s">
        <v>1679</v>
      </c>
      <c r="D2" s="367"/>
      <c r="E2" s="367"/>
      <c r="F2" s="367"/>
      <c r="G2" s="367"/>
      <c r="H2" s="367"/>
      <c r="I2" s="367"/>
      <c r="J2" s="367"/>
      <c r="K2" s="367"/>
      <c r="L2" s="367"/>
      <c r="M2" s="367"/>
      <c r="N2" s="367"/>
      <c r="O2" s="367"/>
      <c r="P2" s="367"/>
      <c r="Q2" s="367"/>
      <c r="R2" s="367"/>
      <c r="S2" s="367"/>
      <c r="T2" s="367"/>
      <c r="U2" s="367"/>
      <c r="V2" s="186"/>
      <c r="W2" s="186"/>
      <c r="X2" s="186"/>
    </row>
    <row r="3" spans="2:39" x14ac:dyDescent="0.25">
      <c r="B3" s="186"/>
      <c r="C3" s="367" t="s">
        <v>1680</v>
      </c>
      <c r="D3" s="367"/>
      <c r="E3" s="367"/>
      <c r="F3" s="367"/>
      <c r="G3" s="367"/>
      <c r="H3" s="367"/>
      <c r="I3" s="367"/>
      <c r="J3" s="367"/>
      <c r="K3" s="367"/>
      <c r="L3" s="367"/>
      <c r="M3" s="367"/>
      <c r="N3" s="367"/>
      <c r="O3" s="367"/>
      <c r="P3" s="367"/>
      <c r="Q3" s="367"/>
      <c r="R3" s="367"/>
      <c r="S3" s="367"/>
      <c r="T3" s="367"/>
      <c r="U3" s="367"/>
      <c r="V3" s="186"/>
      <c r="W3" s="186"/>
      <c r="X3" s="186"/>
    </row>
    <row r="4" spans="2:39" x14ac:dyDescent="0.25">
      <c r="B4" s="186"/>
      <c r="C4" s="162"/>
      <c r="D4" s="162"/>
      <c r="E4" s="162"/>
      <c r="F4" s="162"/>
      <c r="G4" s="162"/>
      <c r="H4" s="162"/>
      <c r="I4" s="162"/>
      <c r="J4" s="162"/>
      <c r="K4" s="162"/>
      <c r="L4" s="162"/>
      <c r="M4" s="162"/>
      <c r="N4" s="162"/>
      <c r="O4" s="162"/>
      <c r="P4" s="162"/>
      <c r="Q4" s="162"/>
      <c r="R4" s="162"/>
      <c r="S4" s="162"/>
      <c r="T4" s="162"/>
      <c r="U4" s="162"/>
      <c r="V4" s="162"/>
      <c r="W4" s="162"/>
      <c r="X4" s="162"/>
    </row>
    <row r="5" spans="2:39" s="166" customFormat="1" ht="14.25" customHeight="1" x14ac:dyDescent="0.25">
      <c r="B5" s="187"/>
      <c r="C5" s="302"/>
      <c r="D5" s="302"/>
      <c r="E5" s="302"/>
      <c r="F5" s="302"/>
      <c r="G5" s="302"/>
      <c r="H5" s="302"/>
      <c r="I5" s="366"/>
      <c r="J5" s="366"/>
      <c r="K5" s="366"/>
      <c r="L5" s="366"/>
      <c r="M5" s="366"/>
      <c r="N5" s="366"/>
      <c r="O5" s="366"/>
      <c r="P5" s="366"/>
      <c r="Q5" s="366"/>
      <c r="R5" s="366"/>
      <c r="S5" s="366"/>
      <c r="T5" s="366"/>
      <c r="U5" s="366"/>
      <c r="V5" s="366"/>
      <c r="W5" s="366"/>
      <c r="X5" s="366"/>
      <c r="Y5" s="366"/>
      <c r="Z5" s="366"/>
      <c r="AA5" s="366"/>
      <c r="AB5" s="366"/>
      <c r="AC5" s="366"/>
    </row>
    <row r="6" spans="2:39" s="166" customFormat="1" x14ac:dyDescent="0.25">
      <c r="B6" s="167"/>
      <c r="C6" s="453"/>
      <c r="D6" s="453"/>
      <c r="E6" s="453"/>
      <c r="F6" s="453"/>
      <c r="G6" s="453"/>
      <c r="H6" s="453"/>
      <c r="I6" s="453"/>
      <c r="J6" s="453"/>
      <c r="K6" s="453"/>
      <c r="L6" s="453"/>
      <c r="M6" s="453"/>
      <c r="N6" s="453"/>
      <c r="O6" s="453"/>
      <c r="P6" s="453"/>
      <c r="Q6" s="453"/>
      <c r="R6" s="167"/>
      <c r="S6" s="167"/>
      <c r="T6" s="167"/>
      <c r="U6" s="167"/>
      <c r="V6" s="167"/>
      <c r="W6" s="167"/>
      <c r="X6" s="167"/>
    </row>
    <row r="7" spans="2:39" s="166" customFormat="1" ht="37.5" customHeight="1" x14ac:dyDescent="0.25">
      <c r="B7" s="181"/>
      <c r="C7" s="356" t="s">
        <v>520</v>
      </c>
      <c r="D7" s="338"/>
      <c r="E7" s="359" t="s">
        <v>521</v>
      </c>
      <c r="F7" s="339"/>
      <c r="G7" s="359" t="s">
        <v>522</v>
      </c>
      <c r="H7" s="169"/>
      <c r="I7" s="361" t="s">
        <v>1694</v>
      </c>
      <c r="J7" s="362"/>
      <c r="K7" s="362"/>
      <c r="L7" s="362"/>
      <c r="M7" s="362"/>
      <c r="N7" s="362"/>
      <c r="O7" s="362"/>
      <c r="P7" s="362"/>
      <c r="Q7" s="362"/>
      <c r="R7" s="169"/>
      <c r="S7" s="360" t="s">
        <v>523</v>
      </c>
      <c r="T7" s="360"/>
      <c r="U7" s="360"/>
      <c r="V7" s="170"/>
      <c r="W7" s="170"/>
      <c r="X7" s="170"/>
      <c r="Y7" s="170"/>
      <c r="AG7" s="356" t="s">
        <v>524</v>
      </c>
      <c r="AH7" s="356"/>
      <c r="AI7" s="356"/>
      <c r="AJ7" s="356"/>
      <c r="AK7" s="356"/>
      <c r="AL7" s="356"/>
      <c r="AM7" s="356"/>
    </row>
    <row r="8" spans="2:39" s="166" customFormat="1" ht="80.25" customHeight="1" x14ac:dyDescent="0.25">
      <c r="B8" s="181"/>
      <c r="C8" s="356"/>
      <c r="D8" s="338"/>
      <c r="E8" s="359"/>
      <c r="F8" s="340"/>
      <c r="G8" s="359"/>
      <c r="H8" s="171"/>
      <c r="I8" s="172" t="s">
        <v>550</v>
      </c>
      <c r="J8" s="172" t="s">
        <v>551</v>
      </c>
      <c r="K8" s="192">
        <v>0</v>
      </c>
      <c r="L8" s="192">
        <v>0.2</v>
      </c>
      <c r="M8" s="192">
        <v>0.4</v>
      </c>
      <c r="N8" s="192">
        <v>0.6</v>
      </c>
      <c r="O8" s="192">
        <v>0.8</v>
      </c>
      <c r="P8" s="192">
        <v>1</v>
      </c>
      <c r="Q8" s="193" t="s">
        <v>525</v>
      </c>
      <c r="S8" s="174"/>
      <c r="T8" s="174" t="s">
        <v>552</v>
      </c>
      <c r="U8" s="173" t="s">
        <v>553</v>
      </c>
      <c r="V8" s="171"/>
      <c r="X8" s="171"/>
      <c r="AG8" s="356"/>
      <c r="AH8" s="356"/>
      <c r="AI8" s="356"/>
      <c r="AJ8" s="356"/>
      <c r="AK8" s="356"/>
      <c r="AL8" s="356"/>
      <c r="AM8" s="356"/>
    </row>
    <row r="9" spans="2:39" ht="42" customHeight="1" x14ac:dyDescent="0.25">
      <c r="D9" s="139"/>
      <c r="E9" s="139"/>
      <c r="F9" s="139"/>
      <c r="G9" s="139"/>
      <c r="J9" s="45"/>
      <c r="K9" s="45"/>
      <c r="L9" s="45"/>
      <c r="M9" s="45"/>
      <c r="N9" s="45"/>
      <c r="O9" s="46"/>
      <c r="P9" s="129"/>
      <c r="Q9" s="130"/>
      <c r="S9" s="47"/>
      <c r="T9" s="47"/>
      <c r="U9" s="46"/>
      <c r="V9" s="163" t="s">
        <v>554</v>
      </c>
      <c r="W9" s="163" t="s">
        <v>555</v>
      </c>
      <c r="Y9" s="131" t="s">
        <v>526</v>
      </c>
    </row>
    <row r="10" spans="2:39" ht="48" customHeight="1" x14ac:dyDescent="0.45">
      <c r="B10" s="301">
        <v>1</v>
      </c>
      <c r="C10" s="154" t="s">
        <v>527</v>
      </c>
      <c r="D10" s="139"/>
      <c r="E10" s="283" t="s">
        <v>528</v>
      </c>
      <c r="F10" s="139"/>
      <c r="G10" s="204"/>
      <c r="H10" s="165"/>
      <c r="I10" s="137">
        <f>SUM(K10:P10)</f>
        <v>0</v>
      </c>
      <c r="J10" s="137">
        <f t="shared" ref="J10" si="0">SUM(K10:P10)</f>
        <v>0</v>
      </c>
      <c r="K10" s="135"/>
      <c r="L10" s="135"/>
      <c r="M10" s="135"/>
      <c r="N10" s="135"/>
      <c r="O10" s="136"/>
      <c r="P10" s="197"/>
      <c r="Q10" s="136"/>
      <c r="S10" s="138" t="str">
        <f>IF(SUM(K10:P10)=1,((K10*0)+(L10*20)+(M10*40)+(N10*60)+(O10*80)+(P10*100)),"")</f>
        <v/>
      </c>
      <c r="T10" s="160" t="e">
        <f>1/$I$19</f>
        <v>#DIV/0!</v>
      </c>
      <c r="U10" s="140" t="e">
        <f t="shared" ref="U10" si="1">1/$J$19</f>
        <v>#DIV/0!</v>
      </c>
      <c r="V10" s="152" t="e">
        <f>IF(Q10=1,0,S10*T10)</f>
        <v>#VALUE!</v>
      </c>
      <c r="W10" s="48" t="e">
        <f>IF(Q10=1,0,S10*U10)</f>
        <v>#VALUE!</v>
      </c>
      <c r="Y10" s="355"/>
      <c r="Z10" s="355"/>
      <c r="AG10" s="358" t="s">
        <v>1681</v>
      </c>
      <c r="AH10" s="358"/>
      <c r="AI10" s="358"/>
      <c r="AJ10" s="358"/>
      <c r="AK10" s="358"/>
      <c r="AL10" s="358"/>
      <c r="AM10" s="358"/>
    </row>
    <row r="11" spans="2:39" ht="47.25" customHeight="1" x14ac:dyDescent="0.25">
      <c r="B11" s="301" t="s">
        <v>529</v>
      </c>
      <c r="C11" s="158" t="s">
        <v>530</v>
      </c>
      <c r="D11" s="189"/>
      <c r="E11" s="279" t="s">
        <v>531</v>
      </c>
      <c r="F11" s="279"/>
      <c r="G11" s="279"/>
      <c r="H11" s="165"/>
      <c r="I11" s="165"/>
      <c r="J11" s="137">
        <f t="shared" ref="J11" si="2">SUM(K11:P11)</f>
        <v>0</v>
      </c>
      <c r="K11" s="135"/>
      <c r="L11" s="135"/>
      <c r="M11" s="135"/>
      <c r="N11" s="135"/>
      <c r="O11" s="136"/>
      <c r="P11" s="135"/>
      <c r="Q11" s="136"/>
      <c r="S11" s="138" t="str">
        <f>IF(SUM(K11:P11)=1,((K11*0)+(L11*20)+(M11*40)+(N11*60)+(O11*80)+(P11*100)),"")</f>
        <v/>
      </c>
      <c r="T11" s="160"/>
      <c r="U11" s="140" t="e">
        <f t="shared" ref="U11" si="3">1/$J$19</f>
        <v>#DIV/0!</v>
      </c>
      <c r="V11" s="152"/>
      <c r="W11" s="48" t="e">
        <f>IF(Q11=1,0,S11*U11)</f>
        <v>#VALUE!</v>
      </c>
      <c r="Y11" s="355"/>
      <c r="Z11" s="355"/>
      <c r="AF11" s="308"/>
      <c r="AG11" s="357" t="s">
        <v>1682</v>
      </c>
      <c r="AH11" s="357"/>
      <c r="AI11" s="357"/>
      <c r="AJ11" s="357"/>
      <c r="AK11" s="357"/>
      <c r="AL11" s="357"/>
      <c r="AM11" s="357"/>
    </row>
    <row r="12" spans="2:39" ht="49.5" customHeight="1" x14ac:dyDescent="0.45">
      <c r="B12" s="301">
        <v>2</v>
      </c>
      <c r="C12" s="154" t="s">
        <v>532</v>
      </c>
      <c r="D12" s="139"/>
      <c r="E12" s="283" t="s">
        <v>533</v>
      </c>
      <c r="F12" s="139"/>
      <c r="G12" s="204"/>
      <c r="H12" s="165"/>
      <c r="I12" s="137">
        <f>SUM(K12:P12)</f>
        <v>0</v>
      </c>
      <c r="J12" s="137">
        <f t="shared" ref="J12:J17" si="4">SUM(K12:P12)</f>
        <v>0</v>
      </c>
      <c r="K12" s="135"/>
      <c r="L12" s="135"/>
      <c r="M12" s="135"/>
      <c r="N12" s="135"/>
      <c r="O12" s="136"/>
      <c r="P12" s="135"/>
      <c r="Q12" s="136"/>
      <c r="S12" s="138" t="str">
        <f t="shared" ref="S12" si="5">IF(SUM(K12:P12)=1,((K12*0)+(L12*20)+(M12*40)+(N12*60)+(O12*80)+(P12*100)),"")</f>
        <v/>
      </c>
      <c r="T12" s="160" t="e">
        <f>1/$I$19</f>
        <v>#DIV/0!</v>
      </c>
      <c r="U12" s="140" t="e">
        <f t="shared" ref="U12:U17" si="6">1/$J$19</f>
        <v>#DIV/0!</v>
      </c>
      <c r="V12" s="152" t="e">
        <f>IF(Q12=1,0,S12*T12)</f>
        <v>#VALUE!</v>
      </c>
      <c r="W12" s="48" t="e">
        <f t="shared" ref="W12" si="7">IF(Q12=1,0,S12*U12)</f>
        <v>#VALUE!</v>
      </c>
      <c r="Y12" s="355"/>
      <c r="Z12" s="355"/>
      <c r="AG12" s="358" t="s">
        <v>1683</v>
      </c>
      <c r="AH12" s="358"/>
      <c r="AI12" s="358"/>
      <c r="AJ12" s="358"/>
      <c r="AK12" s="358"/>
      <c r="AL12" s="358"/>
      <c r="AM12" s="358"/>
    </row>
    <row r="13" spans="2:39" ht="48" customHeight="1" collapsed="1" x14ac:dyDescent="0.45">
      <c r="B13" s="301" t="s">
        <v>534</v>
      </c>
      <c r="C13" s="155" t="s">
        <v>535</v>
      </c>
      <c r="D13" s="139"/>
      <c r="E13" s="283" t="s">
        <v>536</v>
      </c>
      <c r="F13" s="139"/>
      <c r="G13" s="204"/>
      <c r="H13" s="165"/>
      <c r="I13" s="165"/>
      <c r="J13" s="137">
        <f t="shared" si="4"/>
        <v>0</v>
      </c>
      <c r="K13" s="135"/>
      <c r="L13" s="135"/>
      <c r="M13" s="135"/>
      <c r="N13" s="135"/>
      <c r="O13" s="136"/>
      <c r="P13" s="135"/>
      <c r="Q13" s="136"/>
      <c r="S13" s="138" t="str">
        <f>IF(SUM(K13:P13)=1,((K13*0)+(L13*20)+(M13*40)+(N13*60)+(O13*80)+(P13*100)),"")</f>
        <v/>
      </c>
      <c r="T13" s="160"/>
      <c r="U13" s="140" t="e">
        <f t="shared" si="6"/>
        <v>#DIV/0!</v>
      </c>
      <c r="V13" s="152"/>
      <c r="W13" s="48" t="e">
        <f>IF(Q13=1,0,S13*U13)</f>
        <v>#VALUE!</v>
      </c>
      <c r="Y13" s="355"/>
      <c r="Z13" s="355"/>
      <c r="AG13" s="358" t="s">
        <v>1684</v>
      </c>
      <c r="AH13" s="358"/>
      <c r="AI13" s="358"/>
      <c r="AJ13" s="358"/>
      <c r="AK13" s="358"/>
      <c r="AL13" s="358"/>
      <c r="AM13" s="358"/>
    </row>
    <row r="14" spans="2:39" ht="49.5" customHeight="1" collapsed="1" x14ac:dyDescent="0.25">
      <c r="B14" s="301" t="s">
        <v>537</v>
      </c>
      <c r="C14" s="156" t="s">
        <v>538</v>
      </c>
      <c r="D14" s="128"/>
      <c r="E14" s="283" t="s">
        <v>539</v>
      </c>
      <c r="F14" s="128"/>
      <c r="G14" s="205"/>
      <c r="H14" s="165"/>
      <c r="I14" s="165"/>
      <c r="J14" s="137">
        <f t="shared" si="4"/>
        <v>0</v>
      </c>
      <c r="K14" s="135"/>
      <c r="L14" s="135"/>
      <c r="M14" s="135"/>
      <c r="N14" s="135"/>
      <c r="O14" s="136"/>
      <c r="P14" s="135"/>
      <c r="Q14" s="136"/>
      <c r="S14" s="138" t="str">
        <f>IF(SUM(K14:P14)=1,((K14*0)+(L14*20)+(M14*40)+(N14*60)+(O14*80)+(P14*100)),"")</f>
        <v/>
      </c>
      <c r="T14" s="160"/>
      <c r="U14" s="140" t="e">
        <f t="shared" si="6"/>
        <v>#DIV/0!</v>
      </c>
      <c r="V14" s="152"/>
      <c r="W14" s="48" t="e">
        <f>IF(Q14=1,0,S14*U14)</f>
        <v>#VALUE!</v>
      </c>
      <c r="Y14" s="355"/>
      <c r="Z14" s="355"/>
      <c r="AG14" s="358" t="s">
        <v>1685</v>
      </c>
      <c r="AH14" s="358"/>
      <c r="AI14" s="358"/>
      <c r="AJ14" s="358"/>
      <c r="AK14" s="358"/>
      <c r="AL14" s="358"/>
      <c r="AM14" s="358"/>
    </row>
    <row r="15" spans="2:39" ht="49.5" customHeight="1" x14ac:dyDescent="0.25">
      <c r="B15" s="301" t="s">
        <v>540</v>
      </c>
      <c r="C15" s="156" t="s">
        <v>541</v>
      </c>
      <c r="D15" s="128"/>
      <c r="E15" s="283" t="s">
        <v>542</v>
      </c>
      <c r="F15" s="128"/>
      <c r="G15" s="205"/>
      <c r="H15" s="165"/>
      <c r="I15" s="165"/>
      <c r="J15" s="137">
        <f t="shared" si="4"/>
        <v>0</v>
      </c>
      <c r="K15" s="135"/>
      <c r="L15" s="135"/>
      <c r="M15" s="135"/>
      <c r="N15" s="135"/>
      <c r="O15" s="136"/>
      <c r="P15" s="135"/>
      <c r="Q15" s="136"/>
      <c r="S15" s="138" t="str">
        <f>IF(SUM(K15:P15)=1,((K15*0)+(L15*20)+(M15*40)+(N15*60)+(O15*80)+(P15*100)),"")</f>
        <v/>
      </c>
      <c r="T15" s="160"/>
      <c r="U15" s="140" t="e">
        <f t="shared" si="6"/>
        <v>#DIV/0!</v>
      </c>
      <c r="V15" s="152"/>
      <c r="W15" s="48" t="e">
        <f>IF(Q15=1,0,S15*U15)</f>
        <v>#VALUE!</v>
      </c>
      <c r="Y15" s="355"/>
      <c r="Z15" s="355"/>
      <c r="AG15" s="358" t="s">
        <v>1686</v>
      </c>
      <c r="AH15" s="358"/>
      <c r="AI15" s="358"/>
      <c r="AJ15" s="358"/>
      <c r="AK15" s="358"/>
      <c r="AL15" s="358"/>
      <c r="AM15" s="358"/>
    </row>
    <row r="16" spans="2:39" ht="51.75" customHeight="1" x14ac:dyDescent="0.25">
      <c r="B16" s="301" t="s">
        <v>543</v>
      </c>
      <c r="C16" s="157" t="s">
        <v>544</v>
      </c>
      <c r="D16" s="128"/>
      <c r="E16" s="283" t="s">
        <v>545</v>
      </c>
      <c r="F16" s="128"/>
      <c r="G16" s="205"/>
      <c r="H16" s="165"/>
      <c r="I16" s="165"/>
      <c r="J16" s="137">
        <f t="shared" si="4"/>
        <v>0</v>
      </c>
      <c r="K16" s="135"/>
      <c r="L16" s="135"/>
      <c r="M16" s="135"/>
      <c r="N16" s="135"/>
      <c r="O16" s="136"/>
      <c r="P16" s="135"/>
      <c r="Q16" s="136"/>
      <c r="S16" s="138" t="str">
        <f>IF(SUM(K16:P16)=1,((K16*0)+(L16*20)+(M16*40)+(N16*60)+(O16*80)+(P16*100)),"")</f>
        <v/>
      </c>
      <c r="T16" s="160"/>
      <c r="U16" s="140" t="e">
        <f t="shared" si="6"/>
        <v>#DIV/0!</v>
      </c>
      <c r="W16" s="48" t="e">
        <f>IF(Q16=1,0,S16*U16)</f>
        <v>#VALUE!</v>
      </c>
      <c r="Y16" s="355"/>
      <c r="Z16" s="355"/>
      <c r="AG16" s="358" t="s">
        <v>1687</v>
      </c>
      <c r="AH16" s="358"/>
      <c r="AI16" s="358"/>
      <c r="AJ16" s="358"/>
      <c r="AK16" s="358"/>
      <c r="AL16" s="358"/>
      <c r="AM16" s="358"/>
    </row>
    <row r="17" spans="2:29" ht="45.75" customHeight="1" x14ac:dyDescent="0.25">
      <c r="B17" s="301">
        <v>3</v>
      </c>
      <c r="C17" s="154" t="s">
        <v>546</v>
      </c>
      <c r="D17" s="128"/>
      <c r="E17" s="283" t="s">
        <v>547</v>
      </c>
      <c r="F17" s="128"/>
      <c r="G17" s="205"/>
      <c r="H17" s="165"/>
      <c r="I17" s="137">
        <f>SUM(K17:P17)</f>
        <v>0</v>
      </c>
      <c r="J17" s="137">
        <f t="shared" si="4"/>
        <v>0</v>
      </c>
      <c r="K17" s="135"/>
      <c r="L17" s="135"/>
      <c r="M17" s="135"/>
      <c r="N17" s="135"/>
      <c r="O17" s="136"/>
      <c r="P17" s="135"/>
      <c r="Q17" s="136"/>
      <c r="S17" s="138" t="str">
        <f>IF(SUM(K17:P17)=1,((K17*0)+(L17*20)+(M17*40)+(N17*60)+(O17*80)+(P17*100)),"")</f>
        <v/>
      </c>
      <c r="T17" s="160" t="e">
        <f>1/$I$19</f>
        <v>#DIV/0!</v>
      </c>
      <c r="U17" s="140" t="e">
        <f t="shared" si="6"/>
        <v>#DIV/0!</v>
      </c>
      <c r="V17" s="152" t="e">
        <f>IF(Q17=1,0,S17*T17)</f>
        <v>#VALUE!</v>
      </c>
      <c r="W17" s="48" t="e">
        <f>IF(Q17=1,0,S17*U17)</f>
        <v>#VALUE!</v>
      </c>
      <c r="Y17" s="355"/>
      <c r="Z17" s="355"/>
    </row>
    <row r="18" spans="2:29" x14ac:dyDescent="0.25">
      <c r="C18" s="165"/>
    </row>
    <row r="19" spans="2:29" ht="12.75" customHeight="1" x14ac:dyDescent="0.25">
      <c r="C19" s="165"/>
      <c r="I19" s="163">
        <f>SUM(I10:I17)</f>
        <v>0</v>
      </c>
      <c r="J19" s="163">
        <f>SUM(J10:J17)</f>
        <v>0</v>
      </c>
      <c r="R19" s="131" t="s">
        <v>548</v>
      </c>
      <c r="S19" s="142">
        <f>SUMIF(I19,3-V21,V19)</f>
        <v>0</v>
      </c>
      <c r="V19" s="184" t="e">
        <f>SUM(V10:V17)</f>
        <v>#VALUE!</v>
      </c>
      <c r="W19" s="184" t="e">
        <f>SUM(W10:W17)</f>
        <v>#VALUE!</v>
      </c>
    </row>
    <row r="20" spans="2:29" x14ac:dyDescent="0.25">
      <c r="C20" s="165"/>
      <c r="R20" s="131" t="s">
        <v>549</v>
      </c>
      <c r="S20" s="142">
        <f>SUMIF(J19,8-V22,W19)</f>
        <v>0</v>
      </c>
      <c r="X20" s="141"/>
    </row>
    <row r="21" spans="2:29" x14ac:dyDescent="0.25">
      <c r="C21" s="165"/>
      <c r="U21" s="163" t="s">
        <v>556</v>
      </c>
      <c r="V21" s="163">
        <f>SUM(Q10,Q12,Q17)</f>
        <v>0</v>
      </c>
      <c r="X21" s="141"/>
    </row>
    <row r="22" spans="2:29" x14ac:dyDescent="0.25">
      <c r="C22" s="165"/>
      <c r="U22" s="163" t="s">
        <v>557</v>
      </c>
      <c r="V22" s="163">
        <f>SUM(Q10:Q17)</f>
        <v>0</v>
      </c>
    </row>
    <row r="23" spans="2:29" ht="13.5" customHeight="1" x14ac:dyDescent="0.25">
      <c r="C23" s="165"/>
    </row>
    <row r="24" spans="2:29" x14ac:dyDescent="0.25">
      <c r="C24" s="165"/>
    </row>
    <row r="31" spans="2:29" ht="22.5" customHeight="1" x14ac:dyDescent="0.25">
      <c r="AA31" s="164"/>
      <c r="AB31" s="164"/>
      <c r="AC31" s="164"/>
    </row>
    <row r="33" spans="27:32" ht="15" customHeight="1" x14ac:dyDescent="0.25">
      <c r="AA33" s="164"/>
      <c r="AB33" s="164"/>
      <c r="AC33" s="164"/>
      <c r="AD33" s="164"/>
      <c r="AE33" s="164"/>
      <c r="AF33" s="164"/>
    </row>
  </sheetData>
  <sheetProtection formatCells="0" formatColumns="0" formatRows="0" insertColumns="0" insertRows="0" insertHyperlinks="0" deleteColumns="0" deleteRows="0" sort="0" autoFilter="0" pivotTables="0"/>
  <mergeCells count="26">
    <mergeCell ref="Y17:Z17"/>
    <mergeCell ref="Y10:Z10"/>
    <mergeCell ref="Y12:Z12"/>
    <mergeCell ref="Y13:Z13"/>
    <mergeCell ref="Y14:Z14"/>
    <mergeCell ref="Y15:Z15"/>
    <mergeCell ref="Y16:Z16"/>
    <mergeCell ref="Y11:Z11"/>
    <mergeCell ref="I7:Q7"/>
    <mergeCell ref="C1:U1"/>
    <mergeCell ref="C2:U2"/>
    <mergeCell ref="C3:U3"/>
    <mergeCell ref="E7:E8"/>
    <mergeCell ref="G7:G8"/>
    <mergeCell ref="C7:C8"/>
    <mergeCell ref="S7:U7"/>
    <mergeCell ref="I5:AC5"/>
    <mergeCell ref="C6:Q6"/>
    <mergeCell ref="AG16:AM16"/>
    <mergeCell ref="AG7:AM8"/>
    <mergeCell ref="AG10:AM10"/>
    <mergeCell ref="AG12:AM12"/>
    <mergeCell ref="AG13:AM13"/>
    <mergeCell ref="AG14:AM14"/>
    <mergeCell ref="AG15:AM15"/>
    <mergeCell ref="AG11:AM11"/>
  </mergeCells>
  <conditionalFormatting sqref="J10">
    <cfRule type="cellIs" dxfId="467" priority="179" stopIfTrue="1" operator="notEqual">
      <formula>1</formula>
    </cfRule>
    <cfRule type="cellIs" dxfId="466" priority="180" stopIfTrue="1" operator="equal">
      <formula>1</formula>
    </cfRule>
  </conditionalFormatting>
  <conditionalFormatting sqref="S20">
    <cfRule type="containsBlanks" dxfId="465" priority="115" stopIfTrue="1">
      <formula>LEN(TRIM(S20))=0</formula>
    </cfRule>
    <cfRule type="cellIs" dxfId="464" priority="116" stopIfTrue="1" operator="lessThan">
      <formula>19.999</formula>
    </cfRule>
    <cfRule type="cellIs" dxfId="463" priority="117" stopIfTrue="1" operator="lessThan">
      <formula>39.999</formula>
    </cfRule>
    <cfRule type="cellIs" dxfId="462" priority="118" stopIfTrue="1" operator="lessThan">
      <formula>59.999</formula>
    </cfRule>
    <cfRule type="cellIs" dxfId="461" priority="119" stopIfTrue="1" operator="lessThan">
      <formula>79.999</formula>
    </cfRule>
    <cfRule type="cellIs" dxfId="460" priority="120" stopIfTrue="1" operator="lessThan">
      <formula>89.999</formula>
    </cfRule>
    <cfRule type="cellIs" dxfId="459" priority="121" stopIfTrue="1" operator="between">
      <formula>90</formula>
      <formula>100</formula>
    </cfRule>
  </conditionalFormatting>
  <conditionalFormatting sqref="S19">
    <cfRule type="containsBlanks" dxfId="458" priority="108" stopIfTrue="1">
      <formula>LEN(TRIM(S19))=0</formula>
    </cfRule>
    <cfRule type="cellIs" dxfId="457" priority="109" stopIfTrue="1" operator="lessThan">
      <formula>19.999</formula>
    </cfRule>
    <cfRule type="cellIs" dxfId="456" priority="110" stopIfTrue="1" operator="lessThan">
      <formula>39.999</formula>
    </cfRule>
    <cfRule type="cellIs" dxfId="455" priority="111" stopIfTrue="1" operator="lessThan">
      <formula>59.999</formula>
    </cfRule>
    <cfRule type="cellIs" dxfId="454" priority="112" stopIfTrue="1" operator="lessThan">
      <formula>79.999</formula>
    </cfRule>
    <cfRule type="cellIs" dxfId="453" priority="113" stopIfTrue="1" operator="lessThan">
      <formula>89.999</formula>
    </cfRule>
    <cfRule type="cellIs" dxfId="452" priority="114" stopIfTrue="1" operator="between">
      <formula>90</formula>
      <formula>100</formula>
    </cfRule>
  </conditionalFormatting>
  <conditionalFormatting sqref="I10">
    <cfRule type="cellIs" dxfId="451" priority="94" stopIfTrue="1" operator="notEqual">
      <formula>1</formula>
    </cfRule>
    <cfRule type="cellIs" dxfId="450" priority="95" stopIfTrue="1" operator="equal">
      <formula>1</formula>
    </cfRule>
  </conditionalFormatting>
  <conditionalFormatting sqref="J12">
    <cfRule type="cellIs" dxfId="449" priority="39" stopIfTrue="1" operator="notEqual">
      <formula>1</formula>
    </cfRule>
    <cfRule type="cellIs" dxfId="448" priority="40" stopIfTrue="1" operator="equal">
      <formula>1</formula>
    </cfRule>
  </conditionalFormatting>
  <conditionalFormatting sqref="J13">
    <cfRule type="cellIs" dxfId="447" priority="37" stopIfTrue="1" operator="notEqual">
      <formula>1</formula>
    </cfRule>
    <cfRule type="cellIs" dxfId="446" priority="38" stopIfTrue="1" operator="equal">
      <formula>1</formula>
    </cfRule>
  </conditionalFormatting>
  <conditionalFormatting sqref="J14">
    <cfRule type="cellIs" dxfId="445" priority="35" stopIfTrue="1" operator="notEqual">
      <formula>1</formula>
    </cfRule>
    <cfRule type="cellIs" dxfId="444" priority="36" stopIfTrue="1" operator="equal">
      <formula>1</formula>
    </cfRule>
  </conditionalFormatting>
  <conditionalFormatting sqref="J15">
    <cfRule type="cellIs" dxfId="443" priority="33" stopIfTrue="1" operator="notEqual">
      <formula>1</formula>
    </cfRule>
    <cfRule type="cellIs" dxfId="442" priority="34" stopIfTrue="1" operator="equal">
      <formula>1</formula>
    </cfRule>
  </conditionalFormatting>
  <conditionalFormatting sqref="J16">
    <cfRule type="cellIs" dxfId="441" priority="31" stopIfTrue="1" operator="notEqual">
      <formula>1</formula>
    </cfRule>
    <cfRule type="cellIs" dxfId="440" priority="32" stopIfTrue="1" operator="equal">
      <formula>1</formula>
    </cfRule>
  </conditionalFormatting>
  <conditionalFormatting sqref="J17">
    <cfRule type="cellIs" dxfId="439" priority="29" stopIfTrue="1" operator="notEqual">
      <formula>1</formula>
    </cfRule>
    <cfRule type="cellIs" dxfId="438" priority="30" stopIfTrue="1" operator="equal">
      <formula>1</formula>
    </cfRule>
  </conditionalFormatting>
  <conditionalFormatting sqref="I12">
    <cfRule type="cellIs" dxfId="437" priority="27" stopIfTrue="1" operator="notEqual">
      <formula>1</formula>
    </cfRule>
    <cfRule type="cellIs" dxfId="436" priority="28" stopIfTrue="1" operator="equal">
      <formula>1</formula>
    </cfRule>
  </conditionalFormatting>
  <conditionalFormatting sqref="I17">
    <cfRule type="cellIs" dxfId="435" priority="25" stopIfTrue="1" operator="notEqual">
      <formula>1</formula>
    </cfRule>
    <cfRule type="cellIs" dxfId="434" priority="26" stopIfTrue="1" operator="equal">
      <formula>1</formula>
    </cfRule>
  </conditionalFormatting>
  <conditionalFormatting sqref="W10">
    <cfRule type="expression" dxfId="433" priority="207" stopIfTrue="1">
      <formula>#REF!=0</formula>
    </cfRule>
  </conditionalFormatting>
  <conditionalFormatting sqref="W12">
    <cfRule type="expression" dxfId="432" priority="208" stopIfTrue="1">
      <formula>#REF!=0</formula>
    </cfRule>
  </conditionalFormatting>
  <conditionalFormatting sqref="W13">
    <cfRule type="expression" dxfId="431" priority="209" stopIfTrue="1">
      <formula>#REF!=0</formula>
    </cfRule>
  </conditionalFormatting>
  <conditionalFormatting sqref="W14">
    <cfRule type="expression" dxfId="430" priority="210" stopIfTrue="1">
      <formula>#REF!=0</formula>
    </cfRule>
  </conditionalFormatting>
  <conditionalFormatting sqref="W15">
    <cfRule type="expression" dxfId="429" priority="211" stopIfTrue="1">
      <formula>#REF!=0</formula>
    </cfRule>
  </conditionalFormatting>
  <conditionalFormatting sqref="W16">
    <cfRule type="expression" dxfId="428" priority="212" stopIfTrue="1">
      <formula>#REF!=0</formula>
    </cfRule>
  </conditionalFormatting>
  <conditionalFormatting sqref="W17">
    <cfRule type="expression" dxfId="427" priority="213" stopIfTrue="1">
      <formula>#REF!=0</formula>
    </cfRule>
  </conditionalFormatting>
  <pageMargins left="0.7" right="0.7" top="0.75" bottom="0.75" header="0.3" footer="0.3"/>
  <pageSetup paperSize="9" scale="46" orientation="landscape" r:id="rId1"/>
  <colBreaks count="1" manualBreakCount="1">
    <brk id="32" max="1048575" man="1"/>
  </colBreaks>
  <ignoredErrors>
    <ignoredError sqref="S10:S17"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434154" r:id="rId4" name="Button 2602">
              <controlPr defaultSize="0" print="0" autoLine="0" autoPict="0" macro="[0]!ButtonOpenAll">
                <anchor moveWithCells="1" sizeWithCells="1">
                  <from>
                    <xdr:col>2</xdr:col>
                    <xdr:colOff>2819400</xdr:colOff>
                    <xdr:row>3</xdr:row>
                    <xdr:rowOff>95250</xdr:rowOff>
                  </from>
                  <to>
                    <xdr:col>2</xdr:col>
                    <xdr:colOff>3895725</xdr:colOff>
                    <xdr:row>5</xdr:row>
                    <xdr:rowOff>85725</xdr:rowOff>
                  </to>
                </anchor>
              </controlPr>
            </control>
          </mc:Choice>
        </mc:AlternateContent>
        <mc:AlternateContent xmlns:mc="http://schemas.openxmlformats.org/markup-compatibility/2006">
          <mc:Choice Requires="x14">
            <control shapeId="1434278" r:id="rId5" name="Button 2726">
              <controlPr defaultSize="0" print="0" autoLine="0" autoPict="0" macro="[0]!ButtonD6_CloseALl">
                <anchor moveWithCells="1" sizeWithCells="1">
                  <from>
                    <xdr:col>2</xdr:col>
                    <xdr:colOff>3981450</xdr:colOff>
                    <xdr:row>3</xdr:row>
                    <xdr:rowOff>85725</xdr:rowOff>
                  </from>
                  <to>
                    <xdr:col>5</xdr:col>
                    <xdr:colOff>95250</xdr:colOff>
                    <xdr:row>5</xdr:row>
                    <xdr:rowOff>76200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5" tint="-0.24988555558946501"/>
  </sheetPr>
  <dimension ref="B1:AM30"/>
  <sheetViews>
    <sheetView showGridLines="0" showRowColHeaders="0" zoomScale="80" zoomScaleNormal="80" zoomScaleSheetLayoutView="90" workbookViewId="0">
      <pane ySplit="8" topLeftCell="A9" activePane="bottomLeft" state="frozen"/>
      <selection activeCell="D1" sqref="D1"/>
      <selection pane="bottomLeft" activeCell="A10" sqref="A10:XFD10"/>
    </sheetView>
  </sheetViews>
  <sheetFormatPr defaultRowHeight="15" outlineLevelCol="1" x14ac:dyDescent="0.25"/>
  <cols>
    <col min="1" max="1" width="2" style="163" customWidth="1"/>
    <col min="2" max="2" width="4.5703125" style="163" customWidth="1"/>
    <col min="3" max="3" width="65.85546875" style="163" customWidth="1"/>
    <col min="4" max="4" width="2.5703125" style="163" customWidth="1" outlineLevel="1"/>
    <col min="5" max="5" width="5.28515625" style="163" customWidth="1" outlineLevel="1"/>
    <col min="6" max="6" width="2.5703125" style="163" customWidth="1" outlineLevel="1"/>
    <col min="7" max="7" width="5.7109375" style="163" customWidth="1" outlineLevel="1"/>
    <col min="8" max="8" width="4.42578125" style="163" customWidth="1"/>
    <col min="9" max="10" width="4.42578125" style="163" hidden="1" customWidth="1"/>
    <col min="11" max="12" width="4" style="163" customWidth="1"/>
    <col min="13" max="13" width="3.28515625" style="163" customWidth="1"/>
    <col min="14" max="14" width="4.42578125" style="163" customWidth="1"/>
    <col min="15" max="15" width="4.140625" style="163" customWidth="1"/>
    <col min="16" max="16" width="3.42578125" style="163" customWidth="1"/>
    <col min="17" max="17" width="3.7109375" style="163" customWidth="1"/>
    <col min="18" max="18" width="8.28515625" style="163" customWidth="1"/>
    <col min="19" max="19" width="13.28515625" style="163" customWidth="1"/>
    <col min="20" max="20" width="8.28515625" style="163" hidden="1" customWidth="1"/>
    <col min="21" max="21" width="9.85546875" style="163" hidden="1" customWidth="1"/>
    <col min="22" max="22" width="10.42578125" style="163" hidden="1" customWidth="1"/>
    <col min="23" max="23" width="9" style="163" hidden="1" customWidth="1"/>
    <col min="24" max="24" width="7.140625" style="163" customWidth="1"/>
    <col min="25" max="25" width="13.7109375" style="163" customWidth="1"/>
    <col min="26" max="26" width="19.28515625" style="163" customWidth="1"/>
    <col min="27" max="27" width="15.140625" style="163" customWidth="1"/>
    <col min="28" max="28" width="9.140625" style="163"/>
    <col min="29" max="29" width="51.7109375" style="163" customWidth="1"/>
    <col min="30" max="16384" width="9.140625" style="163"/>
  </cols>
  <sheetData>
    <row r="1" spans="2:39" ht="30" customHeight="1" x14ac:dyDescent="0.25">
      <c r="B1" s="185"/>
      <c r="C1" s="363" t="s">
        <v>558</v>
      </c>
      <c r="D1" s="363"/>
      <c r="E1" s="363"/>
      <c r="F1" s="363"/>
      <c r="G1" s="363"/>
      <c r="H1" s="363"/>
      <c r="I1" s="363"/>
      <c r="J1" s="363"/>
      <c r="K1" s="363"/>
      <c r="L1" s="363"/>
      <c r="M1" s="363"/>
      <c r="N1" s="363"/>
      <c r="O1" s="363"/>
      <c r="P1" s="363"/>
      <c r="Q1" s="363"/>
      <c r="R1" s="363"/>
      <c r="S1" s="363"/>
      <c r="T1" s="363"/>
      <c r="U1" s="363"/>
      <c r="V1" s="185"/>
      <c r="W1" s="185"/>
      <c r="X1" s="185"/>
    </row>
    <row r="2" spans="2:39" x14ac:dyDescent="0.25">
      <c r="B2" s="186"/>
      <c r="C2" s="367" t="s">
        <v>1688</v>
      </c>
      <c r="D2" s="367"/>
      <c r="E2" s="367"/>
      <c r="F2" s="367"/>
      <c r="G2" s="367"/>
      <c r="H2" s="367"/>
      <c r="I2" s="367"/>
      <c r="J2" s="367"/>
      <c r="K2" s="367"/>
      <c r="L2" s="367"/>
      <c r="M2" s="367"/>
      <c r="N2" s="367"/>
      <c r="O2" s="367"/>
      <c r="P2" s="367"/>
      <c r="Q2" s="367"/>
      <c r="R2" s="367"/>
      <c r="S2" s="367"/>
      <c r="T2" s="367"/>
      <c r="U2" s="367"/>
      <c r="V2" s="186"/>
      <c r="W2" s="186"/>
      <c r="X2" s="186"/>
    </row>
    <row r="3" spans="2:39" x14ac:dyDescent="0.25">
      <c r="B3" s="186"/>
      <c r="C3" s="367" t="s">
        <v>1689</v>
      </c>
      <c r="D3" s="367"/>
      <c r="E3" s="367"/>
      <c r="F3" s="367"/>
      <c r="G3" s="367"/>
      <c r="H3" s="367"/>
      <c r="I3" s="367"/>
      <c r="J3" s="367"/>
      <c r="K3" s="367"/>
      <c r="L3" s="367"/>
      <c r="M3" s="367"/>
      <c r="N3" s="367"/>
      <c r="O3" s="367"/>
      <c r="P3" s="367"/>
      <c r="Q3" s="367"/>
      <c r="R3" s="367"/>
      <c r="S3" s="367"/>
      <c r="T3" s="367"/>
      <c r="U3" s="367"/>
      <c r="V3" s="186"/>
      <c r="W3" s="186"/>
      <c r="X3" s="186"/>
    </row>
    <row r="4" spans="2:39" x14ac:dyDescent="0.25">
      <c r="B4" s="186"/>
      <c r="C4" s="162"/>
      <c r="D4" s="162"/>
      <c r="E4" s="162"/>
      <c r="F4" s="162"/>
      <c r="G4" s="162"/>
      <c r="H4" s="162"/>
      <c r="I4" s="162"/>
      <c r="J4" s="162"/>
      <c r="K4" s="162"/>
      <c r="L4" s="162"/>
      <c r="M4" s="162"/>
      <c r="N4" s="162"/>
      <c r="O4" s="162"/>
      <c r="P4" s="162"/>
      <c r="Q4" s="162"/>
      <c r="R4" s="162"/>
      <c r="S4" s="162"/>
      <c r="T4" s="162"/>
      <c r="U4" s="162"/>
      <c r="V4" s="162"/>
      <c r="W4" s="162"/>
      <c r="X4" s="162"/>
    </row>
    <row r="5" spans="2:39" s="166" customFormat="1" ht="14.25" customHeight="1" x14ac:dyDescent="0.25">
      <c r="B5" s="187"/>
      <c r="C5" s="302"/>
      <c r="D5" s="302"/>
      <c r="E5" s="302"/>
      <c r="F5" s="302"/>
      <c r="G5" s="302"/>
      <c r="H5" s="302"/>
      <c r="I5" s="302"/>
      <c r="J5" s="302"/>
      <c r="K5" s="364"/>
      <c r="L5" s="364"/>
      <c r="M5" s="364"/>
      <c r="N5" s="364"/>
      <c r="O5" s="364"/>
      <c r="P5" s="364"/>
      <c r="Q5" s="364"/>
      <c r="R5" s="364"/>
      <c r="S5" s="364"/>
      <c r="T5" s="364"/>
      <c r="U5" s="364"/>
      <c r="V5" s="364"/>
      <c r="W5" s="364"/>
      <c r="X5" s="364"/>
      <c r="Y5" s="364"/>
      <c r="Z5" s="364"/>
      <c r="AA5" s="364"/>
      <c r="AB5" s="364"/>
      <c r="AC5" s="364"/>
    </row>
    <row r="6" spans="2:39" s="166" customFormat="1" x14ac:dyDescent="0.25">
      <c r="B6" s="167"/>
      <c r="C6" s="453"/>
      <c r="D6" s="453"/>
      <c r="E6" s="453"/>
      <c r="F6" s="453"/>
      <c r="G6" s="453"/>
      <c r="H6" s="453"/>
      <c r="I6" s="453"/>
      <c r="J6" s="453"/>
      <c r="K6" s="453"/>
      <c r="L6" s="453"/>
      <c r="M6" s="453"/>
      <c r="N6" s="453"/>
      <c r="O6" s="453"/>
      <c r="P6" s="453"/>
      <c r="Q6" s="453"/>
      <c r="R6" s="167"/>
      <c r="S6" s="167"/>
      <c r="T6" s="167"/>
      <c r="U6" s="167"/>
      <c r="V6" s="167"/>
      <c r="W6" s="167"/>
      <c r="X6" s="167"/>
    </row>
    <row r="7" spans="2:39" s="166" customFormat="1" ht="37.5" customHeight="1" x14ac:dyDescent="0.25">
      <c r="B7" s="181"/>
      <c r="C7" s="356" t="s">
        <v>559</v>
      </c>
      <c r="D7" s="338"/>
      <c r="E7" s="359" t="s">
        <v>560</v>
      </c>
      <c r="F7" s="339"/>
      <c r="G7" s="359" t="s">
        <v>561</v>
      </c>
      <c r="H7" s="169"/>
      <c r="I7" s="361" t="s">
        <v>1694</v>
      </c>
      <c r="J7" s="362"/>
      <c r="K7" s="362"/>
      <c r="L7" s="362"/>
      <c r="M7" s="362"/>
      <c r="N7" s="362"/>
      <c r="O7" s="362"/>
      <c r="P7" s="362"/>
      <c r="Q7" s="362"/>
      <c r="R7" s="169"/>
      <c r="S7" s="360" t="s">
        <v>562</v>
      </c>
      <c r="T7" s="360"/>
      <c r="U7" s="360"/>
      <c r="V7" s="170"/>
      <c r="W7" s="170"/>
      <c r="X7" s="170"/>
      <c r="Y7" s="170"/>
      <c r="AG7" s="356" t="s">
        <v>563</v>
      </c>
      <c r="AH7" s="356"/>
      <c r="AI7" s="356"/>
      <c r="AJ7" s="356"/>
      <c r="AK7" s="356"/>
      <c r="AL7" s="356"/>
      <c r="AM7" s="356"/>
    </row>
    <row r="8" spans="2:39" s="166" customFormat="1" ht="80.25" customHeight="1" x14ac:dyDescent="0.25">
      <c r="B8" s="181"/>
      <c r="C8" s="356"/>
      <c r="D8" s="338"/>
      <c r="E8" s="359"/>
      <c r="F8" s="340"/>
      <c r="G8" s="359"/>
      <c r="H8" s="171"/>
      <c r="I8" s="172" t="s">
        <v>580</v>
      </c>
      <c r="J8" s="172" t="s">
        <v>581</v>
      </c>
      <c r="K8" s="192">
        <v>0</v>
      </c>
      <c r="L8" s="192">
        <v>0.2</v>
      </c>
      <c r="M8" s="192">
        <v>0.4</v>
      </c>
      <c r="N8" s="192">
        <v>0.6</v>
      </c>
      <c r="O8" s="192">
        <v>0.8</v>
      </c>
      <c r="P8" s="192">
        <v>1</v>
      </c>
      <c r="Q8" s="193" t="s">
        <v>564</v>
      </c>
      <c r="S8" s="174"/>
      <c r="T8" s="174" t="s">
        <v>582</v>
      </c>
      <c r="U8" s="173" t="s">
        <v>583</v>
      </c>
      <c r="V8" s="171"/>
      <c r="X8" s="171"/>
      <c r="AG8" s="356"/>
      <c r="AH8" s="356"/>
      <c r="AI8" s="356"/>
      <c r="AJ8" s="356"/>
      <c r="AK8" s="356"/>
      <c r="AL8" s="356"/>
      <c r="AM8" s="356"/>
    </row>
    <row r="9" spans="2:39" ht="42" customHeight="1" x14ac:dyDescent="0.25">
      <c r="D9" s="139"/>
      <c r="E9" s="139"/>
      <c r="F9" s="139"/>
      <c r="G9" s="139"/>
      <c r="J9" s="45"/>
      <c r="K9" s="45"/>
      <c r="L9" s="45"/>
      <c r="M9" s="45"/>
      <c r="N9" s="45"/>
      <c r="O9" s="46"/>
      <c r="P9" s="129"/>
      <c r="Q9" s="130"/>
      <c r="S9" s="47"/>
      <c r="T9" s="47"/>
      <c r="U9" s="46"/>
      <c r="V9" s="163" t="s">
        <v>584</v>
      </c>
      <c r="W9" s="163" t="s">
        <v>585</v>
      </c>
      <c r="Y9" s="131" t="s">
        <v>565</v>
      </c>
    </row>
    <row r="10" spans="2:39" ht="106.5" customHeight="1" x14ac:dyDescent="0.45">
      <c r="B10" s="301">
        <v>1</v>
      </c>
      <c r="C10" s="154" t="s">
        <v>566</v>
      </c>
      <c r="D10" s="139"/>
      <c r="E10" s="285" t="s">
        <v>567</v>
      </c>
      <c r="F10" s="139"/>
      <c r="G10" s="204"/>
      <c r="H10" s="165"/>
      <c r="I10" s="137">
        <f>SUM(K10:P10)</f>
        <v>0</v>
      </c>
      <c r="J10" s="137">
        <f>SUM(K10:P10)</f>
        <v>0</v>
      </c>
      <c r="K10" s="135"/>
      <c r="L10" s="135"/>
      <c r="M10" s="135"/>
      <c r="N10" s="135"/>
      <c r="O10" s="136"/>
      <c r="P10" s="197"/>
      <c r="Q10" s="136"/>
      <c r="S10" s="138" t="str">
        <f>IF(SUM(K10:P10)=1,((K10*0)+(L10*20)+(M10*40)+(N10*60)+(O10*80)+(P10*100)),"")</f>
        <v/>
      </c>
      <c r="T10" s="160" t="e">
        <f>1/$I$16</f>
        <v>#DIV/0!</v>
      </c>
      <c r="U10" s="140" t="e">
        <f>1/$J$16</f>
        <v>#DIV/0!</v>
      </c>
      <c r="V10" s="152" t="e">
        <f>IF(Q10=1,0,S10*T10)</f>
        <v>#VALUE!</v>
      </c>
      <c r="W10" s="48" t="e">
        <f>IF(Q10=1,0,S10*U10)</f>
        <v>#VALUE!</v>
      </c>
      <c r="Y10" s="355"/>
      <c r="Z10" s="355"/>
      <c r="AG10" s="358" t="s">
        <v>1690</v>
      </c>
      <c r="AH10" s="358"/>
      <c r="AI10" s="358"/>
      <c r="AJ10" s="358"/>
      <c r="AK10" s="358"/>
      <c r="AL10" s="358"/>
      <c r="AM10" s="358"/>
    </row>
    <row r="11" spans="2:39" ht="47.25" customHeight="1" x14ac:dyDescent="0.45">
      <c r="B11" s="301">
        <v>2</v>
      </c>
      <c r="C11" s="154" t="s">
        <v>568</v>
      </c>
      <c r="D11" s="139"/>
      <c r="E11" s="285" t="s">
        <v>569</v>
      </c>
      <c r="F11" s="139"/>
      <c r="G11" s="204"/>
      <c r="H11" s="165"/>
      <c r="I11" s="137">
        <f>SUM(K11:P11)</f>
        <v>0</v>
      </c>
      <c r="J11" s="137">
        <f>SUM(K11:P11)</f>
        <v>0</v>
      </c>
      <c r="K11" s="135"/>
      <c r="L11" s="135"/>
      <c r="M11" s="135"/>
      <c r="N11" s="135"/>
      <c r="O11" s="136"/>
      <c r="P11" s="135"/>
      <c r="Q11" s="136"/>
      <c r="S11" s="138" t="str">
        <f>IF(SUM(K11:P11)=1,((K11*0)+(L11*20)+(M11*40)+(N11*60)+(O11*80)+(P11*100)),"")</f>
        <v/>
      </c>
      <c r="T11" s="160" t="e">
        <f>1/$I$16</f>
        <v>#DIV/0!</v>
      </c>
      <c r="U11" s="140" t="e">
        <f>1/$J$16</f>
        <v>#DIV/0!</v>
      </c>
      <c r="V11" s="152" t="e">
        <f>IF(Q11=1,0,S11*T11)</f>
        <v>#VALUE!</v>
      </c>
      <c r="W11" s="48" t="e">
        <f>IF(Q11=1,0,S11*U11)</f>
        <v>#VALUE!</v>
      </c>
      <c r="Y11" s="355"/>
      <c r="Z11" s="355"/>
      <c r="AG11" s="358" t="s">
        <v>1691</v>
      </c>
      <c r="AH11" s="358"/>
      <c r="AI11" s="358"/>
      <c r="AJ11" s="358"/>
      <c r="AK11" s="358"/>
      <c r="AL11" s="358"/>
      <c r="AM11" s="358"/>
    </row>
    <row r="12" spans="2:39" ht="45.75" customHeight="1" x14ac:dyDescent="0.45">
      <c r="B12" s="301">
        <v>3</v>
      </c>
      <c r="C12" s="154" t="s">
        <v>570</v>
      </c>
      <c r="D12" s="139"/>
      <c r="E12" s="285" t="s">
        <v>571</v>
      </c>
      <c r="F12" s="139"/>
      <c r="G12" s="204"/>
      <c r="H12" s="165"/>
      <c r="I12" s="137">
        <f>SUM(K12:P12)</f>
        <v>0</v>
      </c>
      <c r="J12" s="137">
        <f>SUM(K12:P12)</f>
        <v>0</v>
      </c>
      <c r="K12" s="135"/>
      <c r="L12" s="135"/>
      <c r="M12" s="135"/>
      <c r="N12" s="135"/>
      <c r="O12" s="136"/>
      <c r="P12" s="135"/>
      <c r="Q12" s="136"/>
      <c r="S12" s="138" t="str">
        <f>IF(SUM(K12:P12)=1,((K12*0)+(L12*20)+(M12*40)+(N12*60)+(O12*80)+(P12*100)),"")</f>
        <v/>
      </c>
      <c r="T12" s="160" t="e">
        <f>1/$I$16</f>
        <v>#DIV/0!</v>
      </c>
      <c r="U12" s="140" t="e">
        <f>1/$J$16</f>
        <v>#DIV/0!</v>
      </c>
      <c r="V12" s="152" t="e">
        <f>IF(Q12=1,0,S12*T12)</f>
        <v>#VALUE!</v>
      </c>
      <c r="W12" s="48" t="e">
        <f>IF(Q12=1,0,S12*U12)</f>
        <v>#VALUE!</v>
      </c>
      <c r="Y12" s="355"/>
      <c r="Z12" s="355"/>
      <c r="AG12" s="358" t="s">
        <v>1692</v>
      </c>
      <c r="AH12" s="358"/>
      <c r="AI12" s="358"/>
      <c r="AJ12" s="358"/>
      <c r="AK12" s="358"/>
      <c r="AL12" s="358"/>
      <c r="AM12" s="358"/>
    </row>
    <row r="13" spans="2:39" ht="50.25" customHeight="1" collapsed="1" x14ac:dyDescent="0.25">
      <c r="B13" s="301" t="s">
        <v>572</v>
      </c>
      <c r="C13" s="155" t="s">
        <v>573</v>
      </c>
      <c r="D13" s="128"/>
      <c r="E13" s="285" t="s">
        <v>574</v>
      </c>
      <c r="F13" s="128"/>
      <c r="G13" s="128"/>
      <c r="H13" s="165"/>
      <c r="I13" s="165"/>
      <c r="J13" s="137">
        <f>SUM(K13:P13)</f>
        <v>0</v>
      </c>
      <c r="K13" s="135"/>
      <c r="L13" s="135"/>
      <c r="M13" s="135"/>
      <c r="N13" s="135"/>
      <c r="O13" s="136"/>
      <c r="P13" s="135"/>
      <c r="Q13" s="136"/>
      <c r="S13" s="138" t="str">
        <f>IF(SUM(K13:P13)=1,((K13*0)+(L13*20)+(M13*40)+(N13*60)+(O13*80)+(P13*100)),"")</f>
        <v/>
      </c>
      <c r="T13" s="160"/>
      <c r="U13" s="140" t="e">
        <f>1/$J$16</f>
        <v>#DIV/0!</v>
      </c>
      <c r="V13" s="152"/>
      <c r="W13" s="48" t="e">
        <f>IF(Q13=1,0,S13*U13)</f>
        <v>#VALUE!</v>
      </c>
      <c r="Y13" s="368"/>
      <c r="Z13" s="368"/>
      <c r="AG13" s="358" t="s">
        <v>1693</v>
      </c>
      <c r="AH13" s="358"/>
      <c r="AI13" s="358"/>
      <c r="AJ13" s="358"/>
      <c r="AK13" s="358"/>
      <c r="AL13" s="358"/>
      <c r="AM13" s="358"/>
    </row>
    <row r="14" spans="2:39" ht="44.25" customHeight="1" x14ac:dyDescent="0.25">
      <c r="B14" s="301" t="s">
        <v>575</v>
      </c>
      <c r="C14" s="157" t="s">
        <v>576</v>
      </c>
      <c r="D14" s="128"/>
      <c r="E14" s="285" t="s">
        <v>577</v>
      </c>
      <c r="F14" s="128"/>
      <c r="G14" s="128"/>
      <c r="H14" s="165"/>
      <c r="I14" s="165"/>
      <c r="J14" s="137">
        <f>SUM(K14:P14)</f>
        <v>0</v>
      </c>
      <c r="K14" s="135"/>
      <c r="L14" s="135"/>
      <c r="M14" s="135"/>
      <c r="N14" s="135"/>
      <c r="O14" s="136"/>
      <c r="P14" s="135"/>
      <c r="Q14" s="136"/>
      <c r="S14" s="138" t="str">
        <f>IF(SUM(K14:P14)=1,((K14*0)+(L14*20)+(M14*40)+(N14*60)+(O14*80)+(P14*100)),"")</f>
        <v/>
      </c>
      <c r="T14" s="160"/>
      <c r="U14" s="140" t="e">
        <f>1/$J$16</f>
        <v>#DIV/0!</v>
      </c>
      <c r="V14" s="152"/>
      <c r="W14" s="48" t="e">
        <f>IF(Q14=1,0,S14*U14)</f>
        <v>#VALUE!</v>
      </c>
      <c r="Y14" s="355"/>
      <c r="Z14" s="355"/>
    </row>
    <row r="15" spans="2:39" x14ac:dyDescent="0.25">
      <c r="C15" s="165"/>
    </row>
    <row r="16" spans="2:39" x14ac:dyDescent="0.25">
      <c r="C16" s="165"/>
      <c r="I16" s="163">
        <f>SUM(I10:I14)</f>
        <v>0</v>
      </c>
      <c r="J16" s="163">
        <f>SUM(J10:J14)</f>
        <v>0</v>
      </c>
      <c r="R16" s="131" t="s">
        <v>578</v>
      </c>
      <c r="S16" s="142">
        <f>SUMIF(I16,3-U18,V16)</f>
        <v>0</v>
      </c>
      <c r="V16" s="184" t="e">
        <f>SUM(V10:V14)</f>
        <v>#VALUE!</v>
      </c>
      <c r="W16" s="184" t="e">
        <f>SUM(W10:W14)</f>
        <v>#VALUE!</v>
      </c>
    </row>
    <row r="17" spans="3:32" x14ac:dyDescent="0.25">
      <c r="C17" s="165"/>
      <c r="R17" s="131" t="s">
        <v>579</v>
      </c>
      <c r="S17" s="142">
        <f>SUMIF(J16,5-U19,W16)</f>
        <v>0</v>
      </c>
      <c r="X17" s="141"/>
    </row>
    <row r="18" spans="3:32" x14ac:dyDescent="0.25">
      <c r="C18" s="165"/>
      <c r="T18" s="163" t="s">
        <v>586</v>
      </c>
      <c r="U18" s="163">
        <f>SUM(Q10,Q11,,Q12)</f>
        <v>0</v>
      </c>
      <c r="X18" s="141"/>
    </row>
    <row r="19" spans="3:32" x14ac:dyDescent="0.25">
      <c r="C19" s="165"/>
      <c r="T19" s="163" t="s">
        <v>587</v>
      </c>
      <c r="U19" s="163">
        <f>SUM(Q10:Q14)</f>
        <v>0</v>
      </c>
    </row>
    <row r="20" spans="3:32" ht="13.5" customHeight="1" x14ac:dyDescent="0.25">
      <c r="C20" s="165"/>
    </row>
    <row r="21" spans="3:32" x14ac:dyDescent="0.25">
      <c r="C21" s="165"/>
    </row>
    <row r="28" spans="3:32" ht="22.5" customHeight="1" x14ac:dyDescent="0.25">
      <c r="AA28" s="164"/>
      <c r="AB28" s="164"/>
      <c r="AC28" s="164"/>
    </row>
    <row r="30" spans="3:32" ht="15" customHeight="1" x14ac:dyDescent="0.25">
      <c r="AA30" s="164"/>
      <c r="AB30" s="164"/>
      <c r="AC30" s="164"/>
      <c r="AD30" s="164"/>
      <c r="AE30" s="164"/>
      <c r="AF30" s="164"/>
    </row>
  </sheetData>
  <sheetProtection formatCells="0" formatColumns="0" formatRows="0" insertColumns="0" insertRows="0" insertHyperlinks="0" deleteColumns="0" deleteRows="0" sort="0" autoFilter="0" pivotTables="0"/>
  <mergeCells count="20">
    <mergeCell ref="Y12:Z12"/>
    <mergeCell ref="Y13:Z13"/>
    <mergeCell ref="Y14:Z14"/>
    <mergeCell ref="E7:E8"/>
    <mergeCell ref="C7:C8"/>
    <mergeCell ref="S7:U7"/>
    <mergeCell ref="Y10:Z10"/>
    <mergeCell ref="Y11:Z11"/>
    <mergeCell ref="G7:G8"/>
    <mergeCell ref="C1:U1"/>
    <mergeCell ref="C2:U2"/>
    <mergeCell ref="C3:U3"/>
    <mergeCell ref="I7:Q7"/>
    <mergeCell ref="K5:AC5"/>
    <mergeCell ref="C6:Q6"/>
    <mergeCell ref="AG7:AM8"/>
    <mergeCell ref="AG12:AM12"/>
    <mergeCell ref="AG11:AM11"/>
    <mergeCell ref="AG10:AM10"/>
    <mergeCell ref="AG13:AM13"/>
  </mergeCells>
  <conditionalFormatting sqref="J10">
    <cfRule type="cellIs" dxfId="426" priority="192" stopIfTrue="1" operator="notEqual">
      <formula>1</formula>
    </cfRule>
    <cfRule type="cellIs" dxfId="425" priority="193" stopIfTrue="1" operator="equal">
      <formula>1</formula>
    </cfRule>
  </conditionalFormatting>
  <conditionalFormatting sqref="S17">
    <cfRule type="containsBlanks" dxfId="424" priority="86" stopIfTrue="1">
      <formula>LEN(TRIM(S17))=0</formula>
    </cfRule>
    <cfRule type="cellIs" dxfId="423" priority="87" stopIfTrue="1" operator="lessThan">
      <formula>19.999</formula>
    </cfRule>
    <cfRule type="cellIs" dxfId="422" priority="88" stopIfTrue="1" operator="lessThan">
      <formula>39.999</formula>
    </cfRule>
    <cfRule type="cellIs" dxfId="421" priority="89" stopIfTrue="1" operator="lessThan">
      <formula>59.999</formula>
    </cfRule>
    <cfRule type="cellIs" dxfId="420" priority="90" stopIfTrue="1" operator="lessThan">
      <formula>79.999</formula>
    </cfRule>
    <cfRule type="cellIs" dxfId="419" priority="91" stopIfTrue="1" operator="lessThan">
      <formula>89.999</formula>
    </cfRule>
    <cfRule type="cellIs" dxfId="418" priority="92" stopIfTrue="1" operator="between">
      <formula>90</formula>
      <formula>100</formula>
    </cfRule>
  </conditionalFormatting>
  <conditionalFormatting sqref="S16">
    <cfRule type="containsBlanks" dxfId="417" priority="79" stopIfTrue="1">
      <formula>LEN(TRIM(S16))=0</formula>
    </cfRule>
    <cfRule type="cellIs" dxfId="416" priority="80" stopIfTrue="1" operator="lessThan">
      <formula>19.999</formula>
    </cfRule>
    <cfRule type="cellIs" dxfId="415" priority="81" stopIfTrue="1" operator="lessThan">
      <formula>39.999</formula>
    </cfRule>
    <cfRule type="cellIs" dxfId="414" priority="82" stopIfTrue="1" operator="lessThan">
      <formula>59.999</formula>
    </cfRule>
    <cfRule type="cellIs" dxfId="413" priority="83" stopIfTrue="1" operator="lessThan">
      <formula>79.999</formula>
    </cfRule>
    <cfRule type="cellIs" dxfId="412" priority="84" stopIfTrue="1" operator="lessThan">
      <formula>89.999</formula>
    </cfRule>
    <cfRule type="cellIs" dxfId="411" priority="85" stopIfTrue="1" operator="between">
      <formula>90</formula>
      <formula>100</formula>
    </cfRule>
  </conditionalFormatting>
  <conditionalFormatting sqref="W14">
    <cfRule type="expression" dxfId="410" priority="202" stopIfTrue="1">
      <formula>#REF!=0</formula>
    </cfRule>
  </conditionalFormatting>
  <conditionalFormatting sqref="W13">
    <cfRule type="expression" dxfId="409" priority="203" stopIfTrue="1">
      <formula>#REF!=0</formula>
    </cfRule>
  </conditionalFormatting>
  <conditionalFormatting sqref="W12">
    <cfRule type="expression" dxfId="408" priority="204" stopIfTrue="1">
      <formula>#REF!=0</formula>
    </cfRule>
  </conditionalFormatting>
  <conditionalFormatting sqref="W11">
    <cfRule type="expression" dxfId="407" priority="205" stopIfTrue="1">
      <formula>#REF!=0</formula>
    </cfRule>
  </conditionalFormatting>
  <conditionalFormatting sqref="W10">
    <cfRule type="expression" dxfId="406" priority="206" stopIfTrue="1">
      <formula>#REF!=0</formula>
    </cfRule>
  </conditionalFormatting>
  <pageMargins left="0.7" right="0.7" top="0.75" bottom="0.75" header="0.3" footer="0.3"/>
  <pageSetup paperSize="9" scale="45" orientation="landscape" r:id="rId1"/>
  <colBreaks count="1" manualBreakCount="1">
    <brk id="32" max="1048575" man="1"/>
  </colBreaks>
  <ignoredErrors>
    <ignoredError sqref="S10:S14"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41265" r:id="rId4" name="Button 2193">
              <controlPr defaultSize="0" print="0" autoLine="0" autoPict="0" macro="[0]!ButtonOpenAll">
                <anchor moveWithCells="1" sizeWithCells="1">
                  <from>
                    <xdr:col>2</xdr:col>
                    <xdr:colOff>2743200</xdr:colOff>
                    <xdr:row>3</xdr:row>
                    <xdr:rowOff>114300</xdr:rowOff>
                  </from>
                  <to>
                    <xdr:col>2</xdr:col>
                    <xdr:colOff>3819525</xdr:colOff>
                    <xdr:row>5</xdr:row>
                    <xdr:rowOff>104775</xdr:rowOff>
                  </to>
                </anchor>
              </controlPr>
            </control>
          </mc:Choice>
        </mc:AlternateContent>
        <mc:AlternateContent xmlns:mc="http://schemas.openxmlformats.org/markup-compatibility/2006">
          <mc:Choice Requires="x14">
            <control shapeId="1541355" r:id="rId5" name="Button 2283">
              <controlPr defaultSize="0" print="0" autoLine="0" autoPict="0" macro="[0]!ButtonD7_CloseAll">
                <anchor moveWithCells="1" sizeWithCells="1">
                  <from>
                    <xdr:col>2</xdr:col>
                    <xdr:colOff>3914775</xdr:colOff>
                    <xdr:row>3</xdr:row>
                    <xdr:rowOff>104775</xdr:rowOff>
                  </from>
                  <to>
                    <xdr:col>5</xdr:col>
                    <xdr:colOff>85725</xdr:colOff>
                    <xdr:row>5</xdr:row>
                    <xdr:rowOff>95250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6" tint="-0.24988555558946501"/>
  </sheetPr>
  <dimension ref="A1:V135"/>
  <sheetViews>
    <sheetView showGridLines="0" showRowColHeaders="0" topLeftCell="A130" zoomScale="85" zoomScaleNormal="85" workbookViewId="0">
      <selection activeCell="C83" sqref="C83"/>
    </sheetView>
  </sheetViews>
  <sheetFormatPr defaultColWidth="11.42578125" defaultRowHeight="12.75" x14ac:dyDescent="0.25"/>
  <cols>
    <col min="1" max="1" width="4.85546875" style="63" customWidth="1"/>
    <col min="2" max="2" width="23.28515625" style="63" customWidth="1"/>
    <col min="3" max="3" width="75" style="63" customWidth="1"/>
    <col min="4" max="4" width="14" style="63" hidden="1" customWidth="1"/>
    <col min="5" max="5" width="28.7109375" style="63" customWidth="1"/>
    <col min="6" max="6" width="20.85546875" style="63" customWidth="1"/>
    <col min="7" max="7" width="10" style="63" customWidth="1"/>
    <col min="8" max="8" width="14.42578125" style="63" customWidth="1"/>
    <col min="9" max="20" width="11.42578125" style="63" customWidth="1"/>
    <col min="21" max="21" width="14.42578125" style="63" customWidth="1"/>
    <col min="22" max="16384" width="11.42578125" style="63"/>
  </cols>
  <sheetData>
    <row r="1" spans="2:22" ht="19.5" customHeight="1" thickBot="1" x14ac:dyDescent="0.3">
      <c r="V1" s="64"/>
    </row>
    <row r="2" spans="2:22" ht="28.5" customHeight="1" thickBot="1" x14ac:dyDescent="0.3">
      <c r="B2" s="410" t="s">
        <v>588</v>
      </c>
      <c r="C2" s="411"/>
      <c r="D2" s="411"/>
      <c r="E2" s="411"/>
      <c r="F2" s="411"/>
      <c r="G2" s="412"/>
      <c r="I2" s="65"/>
      <c r="J2" s="65"/>
      <c r="K2" s="65"/>
      <c r="L2" s="65"/>
      <c r="M2" s="65"/>
      <c r="N2" s="65"/>
      <c r="O2" s="65"/>
      <c r="P2" s="65"/>
      <c r="Q2" s="65"/>
      <c r="R2" s="65"/>
      <c r="S2" s="65"/>
      <c r="T2" s="65"/>
      <c r="U2" s="43"/>
      <c r="V2" s="64"/>
    </row>
    <row r="3" spans="2:22" s="44" customFormat="1" ht="15.75" customHeight="1" thickBot="1" x14ac:dyDescent="0.3">
      <c r="B3" s="77"/>
      <c r="C3" s="77"/>
      <c r="D3" s="77"/>
      <c r="E3" s="77"/>
      <c r="F3" s="77"/>
      <c r="G3" s="77"/>
      <c r="I3" s="78"/>
      <c r="J3" s="78"/>
      <c r="K3" s="78"/>
      <c r="L3" s="78"/>
      <c r="M3" s="78"/>
      <c r="N3" s="78"/>
      <c r="O3" s="78"/>
      <c r="P3" s="78"/>
      <c r="Q3" s="78"/>
      <c r="R3" s="78"/>
      <c r="S3" s="78"/>
      <c r="T3" s="78"/>
      <c r="U3" s="49"/>
    </row>
    <row r="4" spans="2:22" ht="25.5" customHeight="1" thickBot="1" x14ac:dyDescent="0.3">
      <c r="B4" s="389" t="s">
        <v>589</v>
      </c>
      <c r="C4" s="390"/>
      <c r="D4" s="390"/>
      <c r="E4" s="390"/>
      <c r="F4" s="390"/>
      <c r="G4" s="81" t="s">
        <v>590</v>
      </c>
      <c r="V4" s="64"/>
    </row>
    <row r="5" spans="2:22" ht="18" customHeight="1" x14ac:dyDescent="0.25">
      <c r="B5" s="108" t="s">
        <v>591</v>
      </c>
      <c r="C5" s="117" t="s">
        <v>592</v>
      </c>
      <c r="D5" s="117"/>
      <c r="E5" s="117"/>
      <c r="F5" s="117"/>
      <c r="G5" s="79">
        <f>'D1'!T49</f>
        <v>0</v>
      </c>
      <c r="V5" s="64"/>
    </row>
    <row r="6" spans="2:22" ht="18" customHeight="1" thickBot="1" x14ac:dyDescent="0.3">
      <c r="B6" s="110" t="s">
        <v>593</v>
      </c>
      <c r="C6" s="118" t="s">
        <v>594</v>
      </c>
      <c r="D6" s="118"/>
      <c r="E6" s="118"/>
      <c r="F6" s="118"/>
      <c r="G6" s="80">
        <f>'D1'!T50</f>
        <v>0</v>
      </c>
      <c r="V6" s="64"/>
    </row>
    <row r="7" spans="2:22" ht="18" customHeight="1" thickBot="1" x14ac:dyDescent="0.3">
      <c r="B7" s="66"/>
      <c r="C7" s="67"/>
      <c r="D7" s="67"/>
      <c r="E7" s="68"/>
      <c r="F7" s="69"/>
      <c r="G7" s="68"/>
      <c r="V7" s="64"/>
    </row>
    <row r="8" spans="2:22" ht="28.5" customHeight="1" thickBot="1" x14ac:dyDescent="0.3">
      <c r="B8" s="389" t="s">
        <v>595</v>
      </c>
      <c r="C8" s="390"/>
      <c r="D8" s="390"/>
      <c r="E8" s="390"/>
      <c r="F8" s="390"/>
      <c r="G8" s="81" t="s">
        <v>596</v>
      </c>
      <c r="V8" s="64"/>
    </row>
    <row r="9" spans="2:22" ht="18" customHeight="1" x14ac:dyDescent="0.25">
      <c r="B9" s="108" t="s">
        <v>597</v>
      </c>
      <c r="C9" s="117" t="s">
        <v>598</v>
      </c>
      <c r="D9" s="117"/>
      <c r="E9" s="117"/>
      <c r="F9" s="117"/>
      <c r="G9" s="82">
        <f>'D2'!T24</f>
        <v>0</v>
      </c>
      <c r="V9" s="64"/>
    </row>
    <row r="10" spans="2:22" ht="21" customHeight="1" thickBot="1" x14ac:dyDescent="0.3">
      <c r="B10" s="110" t="s">
        <v>599</v>
      </c>
      <c r="C10" s="118" t="s">
        <v>600</v>
      </c>
      <c r="D10" s="118"/>
      <c r="E10" s="118"/>
      <c r="F10" s="118"/>
      <c r="G10" s="83">
        <f>'D2'!T25</f>
        <v>0</v>
      </c>
      <c r="I10" s="69"/>
      <c r="J10" s="69"/>
      <c r="K10" s="69"/>
      <c r="L10" s="69"/>
      <c r="M10" s="69"/>
      <c r="N10" s="69"/>
      <c r="O10" s="69"/>
      <c r="P10" s="69"/>
      <c r="Q10" s="69"/>
      <c r="R10" s="69"/>
      <c r="S10" s="69"/>
      <c r="T10" s="69"/>
      <c r="U10" s="52"/>
      <c r="V10" s="64"/>
    </row>
    <row r="11" spans="2:22" ht="25.5" customHeight="1" thickBot="1" x14ac:dyDescent="0.3">
      <c r="B11" s="66"/>
      <c r="C11" s="67"/>
      <c r="D11" s="67"/>
      <c r="E11" s="68"/>
      <c r="F11" s="69"/>
      <c r="G11" s="68"/>
      <c r="U11" s="52"/>
      <c r="V11" s="64"/>
    </row>
    <row r="12" spans="2:22" ht="29.25" customHeight="1" thickBot="1" x14ac:dyDescent="0.3">
      <c r="B12" s="413" t="s">
        <v>601</v>
      </c>
      <c r="C12" s="414"/>
      <c r="D12" s="414"/>
      <c r="E12" s="414"/>
      <c r="F12" s="414"/>
      <c r="G12" s="107" t="s">
        <v>602</v>
      </c>
      <c r="U12" s="52"/>
      <c r="V12" s="64"/>
    </row>
    <row r="13" spans="2:22" ht="18" customHeight="1" x14ac:dyDescent="0.25">
      <c r="B13" s="108" t="s">
        <v>603</v>
      </c>
      <c r="C13" s="119" t="s">
        <v>604</v>
      </c>
      <c r="D13" s="119"/>
      <c r="E13" s="119"/>
      <c r="F13" s="119"/>
      <c r="G13" s="109">
        <f>'D3'!S30</f>
        <v>0</v>
      </c>
      <c r="U13" s="55"/>
      <c r="V13" s="64"/>
    </row>
    <row r="14" spans="2:22" ht="18" customHeight="1" thickBot="1" x14ac:dyDescent="0.3">
      <c r="B14" s="110" t="s">
        <v>605</v>
      </c>
      <c r="C14" s="120" t="s">
        <v>606</v>
      </c>
      <c r="D14" s="120"/>
      <c r="E14" s="120"/>
      <c r="F14" s="120"/>
      <c r="G14" s="111">
        <f>'D3'!S31</f>
        <v>0</v>
      </c>
      <c r="V14" s="64"/>
    </row>
    <row r="15" spans="2:22" ht="18.75" customHeight="1" thickBot="1" x14ac:dyDescent="0.3">
      <c r="B15" s="66"/>
      <c r="C15" s="67"/>
      <c r="D15" s="67"/>
      <c r="E15" s="68"/>
      <c r="F15" s="69"/>
      <c r="G15" s="68"/>
      <c r="V15" s="64"/>
    </row>
    <row r="16" spans="2:22" ht="33" customHeight="1" thickBot="1" x14ac:dyDescent="0.3">
      <c r="B16" s="389" t="s">
        <v>607</v>
      </c>
      <c r="C16" s="390"/>
      <c r="D16" s="390"/>
      <c r="E16" s="390"/>
      <c r="F16" s="390"/>
      <c r="G16" s="81" t="s">
        <v>608</v>
      </c>
      <c r="V16" s="64"/>
    </row>
    <row r="17" spans="2:22" ht="18" customHeight="1" x14ac:dyDescent="0.25">
      <c r="B17" s="108" t="s">
        <v>609</v>
      </c>
      <c r="C17" s="117" t="s">
        <v>610</v>
      </c>
      <c r="D17" s="117"/>
      <c r="E17" s="117"/>
      <c r="F17" s="117"/>
      <c r="G17" s="79">
        <f>'D4'!T28</f>
        <v>0</v>
      </c>
      <c r="V17" s="64"/>
    </row>
    <row r="18" spans="2:22" ht="18" customHeight="1" thickBot="1" x14ac:dyDescent="0.3">
      <c r="B18" s="110" t="s">
        <v>611</v>
      </c>
      <c r="C18" s="118" t="s">
        <v>612</v>
      </c>
      <c r="D18" s="118"/>
      <c r="E18" s="118"/>
      <c r="F18" s="118"/>
      <c r="G18" s="80">
        <f>'D4'!T29</f>
        <v>0</v>
      </c>
      <c r="V18" s="64"/>
    </row>
    <row r="19" spans="2:22" ht="18" customHeight="1" thickBot="1" x14ac:dyDescent="0.3">
      <c r="B19" s="66"/>
      <c r="C19" s="67"/>
      <c r="D19" s="67"/>
      <c r="E19" s="68"/>
      <c r="F19" s="69"/>
      <c r="G19" s="68"/>
      <c r="V19" s="64"/>
    </row>
    <row r="20" spans="2:22" ht="27.75" customHeight="1" thickBot="1" x14ac:dyDescent="0.3">
      <c r="B20" s="389" t="s">
        <v>613</v>
      </c>
      <c r="C20" s="390"/>
      <c r="D20" s="390"/>
      <c r="E20" s="390"/>
      <c r="F20" s="390"/>
      <c r="G20" s="81" t="s">
        <v>614</v>
      </c>
      <c r="V20" s="64"/>
    </row>
    <row r="21" spans="2:22" ht="18" customHeight="1" x14ac:dyDescent="0.25">
      <c r="B21" s="108" t="s">
        <v>615</v>
      </c>
      <c r="C21" s="117" t="s">
        <v>616</v>
      </c>
      <c r="D21" s="117"/>
      <c r="E21" s="117"/>
      <c r="F21" s="117"/>
      <c r="G21" s="79">
        <f>'D5'!T62</f>
        <v>0</v>
      </c>
      <c r="V21" s="64"/>
    </row>
    <row r="22" spans="2:22" ht="18" customHeight="1" thickBot="1" x14ac:dyDescent="0.3">
      <c r="B22" s="110" t="s">
        <v>617</v>
      </c>
      <c r="C22" s="118" t="s">
        <v>618</v>
      </c>
      <c r="D22" s="118"/>
      <c r="E22" s="118"/>
      <c r="F22" s="118"/>
      <c r="G22" s="80">
        <f>'D5'!T63</f>
        <v>0</v>
      </c>
      <c r="V22" s="64"/>
    </row>
    <row r="23" spans="2:22" ht="18" customHeight="1" thickBot="1" x14ac:dyDescent="0.3">
      <c r="B23" s="66"/>
      <c r="C23" s="67"/>
      <c r="D23" s="67"/>
      <c r="E23" s="68"/>
      <c r="F23" s="69"/>
      <c r="G23" s="68"/>
      <c r="V23" s="64"/>
    </row>
    <row r="24" spans="2:22" ht="27.75" customHeight="1" thickBot="1" x14ac:dyDescent="0.3">
      <c r="B24" s="389" t="s">
        <v>619</v>
      </c>
      <c r="C24" s="390"/>
      <c r="D24" s="390"/>
      <c r="E24" s="390"/>
      <c r="F24" s="390"/>
      <c r="G24" s="81" t="s">
        <v>620</v>
      </c>
      <c r="V24" s="64"/>
    </row>
    <row r="25" spans="2:22" ht="18" customHeight="1" x14ac:dyDescent="0.25">
      <c r="B25" s="108" t="s">
        <v>621</v>
      </c>
      <c r="C25" s="117" t="s">
        <v>622</v>
      </c>
      <c r="D25" s="117"/>
      <c r="E25" s="117"/>
      <c r="F25" s="117"/>
      <c r="G25" s="79">
        <f>'D6'!S19</f>
        <v>0</v>
      </c>
      <c r="V25" s="64"/>
    </row>
    <row r="26" spans="2:22" ht="18" customHeight="1" thickBot="1" x14ac:dyDescent="0.3">
      <c r="B26" s="110" t="s">
        <v>623</v>
      </c>
      <c r="C26" s="118" t="s">
        <v>624</v>
      </c>
      <c r="D26" s="118"/>
      <c r="E26" s="118"/>
      <c r="F26" s="118"/>
      <c r="G26" s="80">
        <f>'D6'!S20</f>
        <v>0</v>
      </c>
      <c r="V26" s="64"/>
    </row>
    <row r="27" spans="2:22" ht="18" customHeight="1" thickBot="1" x14ac:dyDescent="0.3">
      <c r="B27" s="70"/>
      <c r="C27" s="71"/>
      <c r="D27" s="71"/>
      <c r="E27" s="72"/>
      <c r="F27" s="74"/>
      <c r="G27" s="73"/>
      <c r="V27" s="64"/>
    </row>
    <row r="28" spans="2:22" ht="26.25" customHeight="1" thickBot="1" x14ac:dyDescent="0.3">
      <c r="B28" s="389" t="s">
        <v>625</v>
      </c>
      <c r="C28" s="390"/>
      <c r="D28" s="390"/>
      <c r="E28" s="390"/>
      <c r="F28" s="390"/>
      <c r="G28" s="81" t="s">
        <v>626</v>
      </c>
      <c r="V28" s="64"/>
    </row>
    <row r="29" spans="2:22" ht="18" customHeight="1" x14ac:dyDescent="0.25">
      <c r="B29" s="108" t="s">
        <v>627</v>
      </c>
      <c r="C29" s="117" t="s">
        <v>628</v>
      </c>
      <c r="D29" s="117"/>
      <c r="E29" s="117"/>
      <c r="F29" s="117"/>
      <c r="G29" s="79">
        <f>'D7'!S16</f>
        <v>0</v>
      </c>
      <c r="V29" s="64"/>
    </row>
    <row r="30" spans="2:22" ht="24.75" customHeight="1" thickBot="1" x14ac:dyDescent="0.3">
      <c r="B30" s="110" t="s">
        <v>629</v>
      </c>
      <c r="C30" s="118" t="s">
        <v>630</v>
      </c>
      <c r="D30" s="118"/>
      <c r="E30" s="118"/>
      <c r="F30" s="118"/>
      <c r="G30" s="80">
        <f>'D7'!S17</f>
        <v>0</v>
      </c>
      <c r="H30" s="75"/>
      <c r="V30" s="64"/>
    </row>
    <row r="31" spans="2:22" ht="28.5" customHeight="1" thickBot="1" x14ac:dyDescent="0.3">
      <c r="B31" s="76"/>
      <c r="C31" s="67"/>
      <c r="D31" s="67"/>
      <c r="E31" s="68"/>
      <c r="F31" s="69"/>
      <c r="G31" s="68"/>
      <c r="H31" s="100"/>
      <c r="V31" s="64"/>
    </row>
    <row r="32" spans="2:22" ht="20.25" customHeight="1" thickBot="1" x14ac:dyDescent="0.3">
      <c r="B32" s="421" t="s">
        <v>631</v>
      </c>
      <c r="C32" s="422"/>
      <c r="D32" s="289"/>
      <c r="E32" s="423">
        <f>AVERAGE(G5,G9,G13,G17,G21,G25,G29)</f>
        <v>0</v>
      </c>
      <c r="F32" s="423"/>
      <c r="G32" s="424"/>
      <c r="H32" s="100" t="e">
        <f>_xlfn.NUMBERVALUE(#REF!)</f>
        <v>#REF!</v>
      </c>
      <c r="V32" s="64"/>
    </row>
    <row r="33" spans="2:22" ht="18" customHeight="1" x14ac:dyDescent="0.25">
      <c r="E33" s="68"/>
      <c r="F33" s="69"/>
      <c r="G33" s="68"/>
      <c r="H33" s="100" t="e">
        <f>_xlfn.NUMBERVALUE(#REF!)</f>
        <v>#REF!</v>
      </c>
      <c r="V33" s="64"/>
    </row>
    <row r="34" spans="2:22" ht="36" customHeight="1" x14ac:dyDescent="0.25">
      <c r="E34" s="394" t="s">
        <v>632</v>
      </c>
      <c r="F34" s="395"/>
      <c r="G34" s="182">
        <f>G5</f>
        <v>0</v>
      </c>
      <c r="V34" s="64"/>
    </row>
    <row r="35" spans="2:22" ht="33" customHeight="1" x14ac:dyDescent="0.25">
      <c r="E35" s="394" t="s">
        <v>633</v>
      </c>
      <c r="F35" s="395"/>
      <c r="G35" s="183">
        <f>G9</f>
        <v>0</v>
      </c>
      <c r="V35" s="64"/>
    </row>
    <row r="36" spans="2:22" ht="28.5" customHeight="1" x14ac:dyDescent="0.25">
      <c r="E36" s="394" t="s">
        <v>634</v>
      </c>
      <c r="F36" s="395"/>
      <c r="G36" s="182">
        <f>G13</f>
        <v>0</v>
      </c>
    </row>
    <row r="37" spans="2:22" ht="27" customHeight="1" x14ac:dyDescent="0.25">
      <c r="E37" s="396" t="s">
        <v>635</v>
      </c>
      <c r="F37" s="397"/>
      <c r="G37" s="182">
        <f>G17</f>
        <v>0</v>
      </c>
    </row>
    <row r="38" spans="2:22" ht="30" customHeight="1" x14ac:dyDescent="0.25">
      <c r="E38" s="394" t="s">
        <v>636</v>
      </c>
      <c r="F38" s="395"/>
      <c r="G38" s="182">
        <f>G21</f>
        <v>0</v>
      </c>
    </row>
    <row r="39" spans="2:22" ht="24.75" customHeight="1" x14ac:dyDescent="0.25">
      <c r="E39" s="394" t="s">
        <v>637</v>
      </c>
      <c r="F39" s="395"/>
      <c r="G39" s="182">
        <f>G25</f>
        <v>0</v>
      </c>
    </row>
    <row r="40" spans="2:22" ht="27.75" customHeight="1" x14ac:dyDescent="0.25">
      <c r="E40" s="394" t="s">
        <v>638</v>
      </c>
      <c r="F40" s="395"/>
      <c r="G40" s="182">
        <f>G29</f>
        <v>0</v>
      </c>
    </row>
    <row r="41" spans="2:22" ht="21" customHeight="1" x14ac:dyDescent="0.25">
      <c r="E41" s="68"/>
      <c r="F41" s="69"/>
      <c r="G41"/>
      <c r="H41"/>
    </row>
    <row r="42" spans="2:22" ht="28.5" customHeight="1" x14ac:dyDescent="0.25">
      <c r="E42" s="68"/>
      <c r="F42" s="69"/>
      <c r="G42"/>
      <c r="H42"/>
    </row>
    <row r="43" spans="2:22" ht="12" customHeight="1" thickBot="1" x14ac:dyDescent="0.3">
      <c r="I43" s="69"/>
      <c r="J43" s="69"/>
      <c r="K43" s="69"/>
      <c r="L43" s="69"/>
      <c r="M43" s="69"/>
      <c r="N43" s="69"/>
      <c r="O43" s="69"/>
      <c r="P43" s="69"/>
      <c r="Q43" s="69"/>
      <c r="R43" s="69"/>
      <c r="S43" s="69"/>
      <c r="T43" s="69"/>
    </row>
    <row r="44" spans="2:22" ht="20.25" customHeight="1" thickBot="1" x14ac:dyDescent="0.3">
      <c r="B44" s="421" t="s">
        <v>639</v>
      </c>
      <c r="C44" s="422"/>
      <c r="D44" s="289"/>
      <c r="E44" s="423">
        <f>AVERAGE(G6,G10,G14,G18,G22,G26,G30)</f>
        <v>0</v>
      </c>
      <c r="F44" s="423"/>
      <c r="G44" s="424"/>
      <c r="I44" s="69"/>
      <c r="J44" s="69"/>
      <c r="K44" s="69"/>
      <c r="L44" s="69"/>
      <c r="M44" s="69"/>
      <c r="N44" s="69"/>
      <c r="O44" s="69"/>
      <c r="P44" s="69"/>
      <c r="Q44" s="69"/>
      <c r="R44" s="69"/>
      <c r="S44" s="69"/>
      <c r="T44" s="69"/>
    </row>
    <row r="45" spans="2:22" ht="12" customHeight="1" x14ac:dyDescent="0.25">
      <c r="E45" s="68"/>
      <c r="F45" s="69"/>
      <c r="G45" s="68"/>
      <c r="I45" s="69"/>
      <c r="J45" s="69"/>
      <c r="K45" s="69"/>
      <c r="L45" s="69"/>
      <c r="M45" s="69"/>
      <c r="N45" s="69"/>
      <c r="O45" s="69"/>
      <c r="P45" s="69"/>
      <c r="Q45" s="69"/>
      <c r="R45" s="69"/>
      <c r="S45" s="69"/>
      <c r="T45" s="69"/>
    </row>
    <row r="46" spans="2:22" ht="30" customHeight="1" x14ac:dyDescent="0.25">
      <c r="E46" s="394" t="s">
        <v>640</v>
      </c>
      <c r="F46" s="395"/>
      <c r="G46" s="182">
        <f>G6</f>
        <v>0</v>
      </c>
    </row>
    <row r="47" spans="2:22" ht="30" customHeight="1" x14ac:dyDescent="0.25">
      <c r="E47" s="394" t="s">
        <v>641</v>
      </c>
      <c r="F47" s="395"/>
      <c r="G47" s="183">
        <f>G10</f>
        <v>0</v>
      </c>
    </row>
    <row r="48" spans="2:22" ht="25.5" customHeight="1" x14ac:dyDescent="0.25">
      <c r="E48" s="394" t="s">
        <v>642</v>
      </c>
      <c r="F48" s="395"/>
      <c r="G48" s="182">
        <f>G14</f>
        <v>0</v>
      </c>
    </row>
    <row r="49" spans="1:9" ht="25.5" customHeight="1" x14ac:dyDescent="0.25">
      <c r="E49" s="396" t="s">
        <v>643</v>
      </c>
      <c r="F49" s="397"/>
      <c r="G49" s="182">
        <f>G18</f>
        <v>0</v>
      </c>
    </row>
    <row r="50" spans="1:9" ht="28.5" customHeight="1" x14ac:dyDescent="0.25">
      <c r="E50" s="394" t="s">
        <v>644</v>
      </c>
      <c r="F50" s="395"/>
      <c r="G50" s="182">
        <f>G22</f>
        <v>0</v>
      </c>
    </row>
    <row r="51" spans="1:9" ht="26.25" customHeight="1" x14ac:dyDescent="0.25">
      <c r="E51" s="394" t="s">
        <v>645</v>
      </c>
      <c r="F51" s="395"/>
      <c r="G51" s="182">
        <f>G26</f>
        <v>0</v>
      </c>
    </row>
    <row r="52" spans="1:9" ht="30" customHeight="1" x14ac:dyDescent="0.25">
      <c r="E52" s="394" t="s">
        <v>646</v>
      </c>
      <c r="F52" s="395"/>
      <c r="G52" s="182">
        <f>G30</f>
        <v>0</v>
      </c>
    </row>
    <row r="53" spans="1:9" ht="15" x14ac:dyDescent="0.25">
      <c r="E53" s="68"/>
      <c r="F53" s="69"/>
      <c r="G53" s="163"/>
    </row>
    <row r="60" spans="1:9" ht="23.25" x14ac:dyDescent="0.25">
      <c r="B60" s="415" t="s">
        <v>647</v>
      </c>
      <c r="C60" s="415"/>
      <c r="D60" s="415"/>
      <c r="E60" s="415"/>
      <c r="F60" s="415"/>
      <c r="G60" s="415"/>
      <c r="H60" s="415"/>
      <c r="I60" s="415"/>
    </row>
    <row r="61" spans="1:9" ht="15" x14ac:dyDescent="0.25">
      <c r="A61" s="200"/>
      <c r="B61" s="306"/>
      <c r="C61" s="306"/>
      <c r="D61" s="306"/>
      <c r="E61" s="306"/>
      <c r="F61" s="299"/>
      <c r="G61" s="307"/>
      <c r="H61" s="307"/>
      <c r="I61" s="64"/>
    </row>
    <row r="62" spans="1:9" ht="31.5" customHeight="1" x14ac:dyDescent="0.25">
      <c r="A62" s="200"/>
      <c r="B62" s="379" t="s">
        <v>648</v>
      </c>
      <c r="C62" s="379"/>
      <c r="D62" s="379"/>
      <c r="E62" s="379"/>
      <c r="F62" s="379"/>
      <c r="G62" s="379"/>
      <c r="H62" s="379"/>
      <c r="I62" s="379"/>
    </row>
    <row r="63" spans="1:9" ht="15" x14ac:dyDescent="0.25">
      <c r="A63" s="200"/>
      <c r="B63" s="201"/>
      <c r="C63" s="201"/>
      <c r="D63" s="201"/>
      <c r="E63" s="201"/>
      <c r="F63" s="201"/>
      <c r="G63" s="200"/>
      <c r="H63" s="200"/>
    </row>
    <row r="64" spans="1:9" ht="15" x14ac:dyDescent="0.25">
      <c r="A64" s="200"/>
      <c r="B64" s="201"/>
      <c r="C64" s="201"/>
      <c r="D64" s="201"/>
      <c r="E64" s="201"/>
      <c r="F64" s="201"/>
      <c r="G64" s="200"/>
      <c r="H64" s="200"/>
    </row>
    <row r="65" spans="1:9" ht="15" x14ac:dyDescent="0.25">
      <c r="A65" s="200"/>
      <c r="B65" s="201"/>
      <c r="C65" s="201"/>
      <c r="D65" s="201"/>
      <c r="E65" s="201"/>
      <c r="F65" s="201"/>
      <c r="G65" s="200"/>
      <c r="H65" s="200"/>
    </row>
    <row r="66" spans="1:9" ht="15" x14ac:dyDescent="0.25">
      <c r="A66" s="200"/>
      <c r="B66" s="201"/>
      <c r="C66" s="201"/>
      <c r="D66" s="201"/>
      <c r="E66" s="201"/>
      <c r="F66" s="201"/>
      <c r="G66" s="200"/>
      <c r="H66" s="200"/>
    </row>
    <row r="67" spans="1:9" ht="15" x14ac:dyDescent="0.25">
      <c r="A67" s="200"/>
      <c r="B67" s="201"/>
      <c r="C67" s="201"/>
      <c r="D67" s="201"/>
      <c r="E67" s="201"/>
      <c r="F67" s="201"/>
      <c r="G67" s="200"/>
      <c r="H67" s="200"/>
    </row>
    <row r="68" spans="1:9" ht="15" x14ac:dyDescent="0.25">
      <c r="A68" s="200"/>
      <c r="B68" s="201"/>
      <c r="C68" s="201"/>
      <c r="D68" s="201"/>
      <c r="E68" s="201"/>
      <c r="F68" s="201"/>
      <c r="G68" s="200"/>
      <c r="H68" s="200"/>
    </row>
    <row r="69" spans="1:9" ht="15" x14ac:dyDescent="0.25">
      <c r="A69" s="200"/>
      <c r="B69" s="201"/>
      <c r="C69" s="201"/>
      <c r="D69" s="201"/>
      <c r="E69" s="201"/>
      <c r="F69" s="201"/>
      <c r="G69" s="200"/>
      <c r="H69" s="200"/>
    </row>
    <row r="70" spans="1:9" ht="15" x14ac:dyDescent="0.25">
      <c r="A70" s="200"/>
      <c r="B70" s="201"/>
      <c r="C70" s="201"/>
      <c r="D70" s="201"/>
      <c r="E70" s="201"/>
      <c r="F70" s="201"/>
      <c r="G70" s="200"/>
      <c r="H70" s="200"/>
    </row>
    <row r="71" spans="1:9" ht="15" x14ac:dyDescent="0.25">
      <c r="A71" s="200"/>
      <c r="B71" s="201"/>
      <c r="C71" s="201"/>
      <c r="D71" s="201"/>
      <c r="E71" s="201"/>
      <c r="F71" s="201"/>
      <c r="G71" s="200"/>
      <c r="H71" s="200"/>
    </row>
    <row r="72" spans="1:9" ht="15" x14ac:dyDescent="0.25">
      <c r="A72" s="200"/>
      <c r="B72" s="201"/>
      <c r="C72" s="201"/>
      <c r="D72" s="201"/>
      <c r="E72" s="201"/>
      <c r="F72" s="201"/>
      <c r="G72" s="200"/>
      <c r="H72" s="200"/>
    </row>
    <row r="73" spans="1:9" ht="22.5" customHeight="1" x14ac:dyDescent="0.25">
      <c r="A73" s="200"/>
      <c r="B73" s="211"/>
      <c r="C73" s="212" t="s">
        <v>649</v>
      </c>
      <c r="D73" s="287"/>
      <c r="E73" s="213"/>
      <c r="F73" s="380" t="s">
        <v>650</v>
      </c>
      <c r="G73" s="380"/>
      <c r="H73" s="214"/>
      <c r="I73" s="212" t="s">
        <v>651</v>
      </c>
    </row>
    <row r="74" spans="1:9" ht="15.75" thickBot="1" x14ac:dyDescent="0.3">
      <c r="A74" s="200"/>
      <c r="B74" s="201"/>
      <c r="C74" s="299"/>
      <c r="D74" s="299"/>
      <c r="E74" s="299"/>
      <c r="F74" s="299"/>
      <c r="G74" s="200"/>
      <c r="H74" s="200"/>
    </row>
    <row r="75" spans="1:9" ht="59.25" customHeight="1" x14ac:dyDescent="0.25">
      <c r="A75" s="200"/>
      <c r="B75" s="416" t="s">
        <v>652</v>
      </c>
      <c r="C75" s="220" t="s">
        <v>653</v>
      </c>
      <c r="D75" s="290"/>
      <c r="E75" s="391"/>
      <c r="F75" s="391"/>
      <c r="G75" s="391"/>
      <c r="H75" s="391"/>
      <c r="I75" s="293"/>
    </row>
    <row r="76" spans="1:9" ht="63.75" customHeight="1" x14ac:dyDescent="0.25">
      <c r="A76" s="200"/>
      <c r="B76" s="417"/>
      <c r="C76" s="221" t="s">
        <v>654</v>
      </c>
      <c r="D76" s="291"/>
      <c r="E76" s="384"/>
      <c r="F76" s="384"/>
      <c r="G76" s="384"/>
      <c r="H76" s="384"/>
      <c r="I76" s="294"/>
    </row>
    <row r="77" spans="1:9" ht="30" x14ac:dyDescent="0.25">
      <c r="A77" s="200"/>
      <c r="B77" s="417"/>
      <c r="C77" s="215" t="s">
        <v>655</v>
      </c>
      <c r="D77" s="292"/>
      <c r="E77" s="385"/>
      <c r="F77" s="385"/>
      <c r="G77" s="385"/>
      <c r="H77" s="385"/>
      <c r="I77" s="294"/>
    </row>
    <row r="78" spans="1:9" ht="15" x14ac:dyDescent="0.25">
      <c r="A78" s="200"/>
      <c r="B78" s="417"/>
      <c r="C78" s="222"/>
      <c r="D78" s="223"/>
      <c r="E78" s="386"/>
      <c r="F78" s="386"/>
      <c r="G78" s="386"/>
      <c r="H78" s="386"/>
      <c r="I78" s="295"/>
    </row>
    <row r="79" spans="1:9" ht="39" customHeight="1" x14ac:dyDescent="0.25">
      <c r="A79" s="200"/>
      <c r="B79" s="417"/>
      <c r="C79" s="221" t="s">
        <v>656</v>
      </c>
      <c r="D79" s="291"/>
      <c r="E79" s="384"/>
      <c r="F79" s="384"/>
      <c r="G79" s="384"/>
      <c r="H79" s="384"/>
      <c r="I79" s="294"/>
    </row>
    <row r="80" spans="1:9" ht="35.25" customHeight="1" x14ac:dyDescent="0.25">
      <c r="A80" s="200"/>
      <c r="B80" s="417"/>
      <c r="C80" s="238" t="s">
        <v>657</v>
      </c>
      <c r="D80" s="245"/>
      <c r="E80" s="245"/>
      <c r="F80" s="245"/>
      <c r="G80" s="246"/>
      <c r="H80" s="246"/>
      <c r="I80" s="295"/>
    </row>
    <row r="81" spans="1:9" ht="36" customHeight="1" x14ac:dyDescent="0.25">
      <c r="A81" s="200"/>
      <c r="B81" s="417"/>
      <c r="C81" s="243" t="s">
        <v>658</v>
      </c>
      <c r="D81" s="244" t="s">
        <v>743</v>
      </c>
      <c r="E81" s="381" t="s">
        <v>659</v>
      </c>
      <c r="F81" s="381"/>
      <c r="G81" s="381"/>
      <c r="H81" s="381"/>
      <c r="I81" s="298" t="str">
        <f>'D5'!T12</f>
        <v/>
      </c>
    </row>
    <row r="82" spans="1:9" ht="43.5" customHeight="1" x14ac:dyDescent="0.25">
      <c r="A82" s="200"/>
      <c r="B82" s="417"/>
      <c r="C82" s="243" t="s">
        <v>660</v>
      </c>
      <c r="D82" s="244" t="s">
        <v>744</v>
      </c>
      <c r="E82" s="381" t="s">
        <v>661</v>
      </c>
      <c r="F82" s="381"/>
      <c r="G82" s="381"/>
      <c r="H82" s="381"/>
      <c r="I82" s="298" t="str">
        <f>'D1'!T30</f>
        <v/>
      </c>
    </row>
    <row r="83" spans="1:9" ht="41.25" customHeight="1" x14ac:dyDescent="0.25">
      <c r="A83" s="200"/>
      <c r="B83" s="417"/>
      <c r="C83" s="222" t="s">
        <v>662</v>
      </c>
      <c r="D83" s="224"/>
      <c r="E83" s="382"/>
      <c r="F83" s="382"/>
      <c r="G83" s="382"/>
      <c r="H83" s="382"/>
      <c r="I83" s="296"/>
    </row>
    <row r="84" spans="1:9" ht="36" customHeight="1" x14ac:dyDescent="0.25">
      <c r="A84" s="200"/>
      <c r="B84" s="417"/>
      <c r="C84" s="238" t="s">
        <v>663</v>
      </c>
      <c r="D84" s="240"/>
      <c r="E84" s="383"/>
      <c r="F84" s="383"/>
      <c r="G84" s="383"/>
      <c r="H84" s="383"/>
      <c r="I84" s="296"/>
    </row>
    <row r="85" spans="1:9" ht="44.25" customHeight="1" x14ac:dyDescent="0.25">
      <c r="A85" s="200"/>
      <c r="B85" s="417"/>
      <c r="C85" s="243" t="s">
        <v>664</v>
      </c>
      <c r="D85" s="244" t="s">
        <v>745</v>
      </c>
      <c r="E85" s="381" t="s">
        <v>665</v>
      </c>
      <c r="F85" s="381"/>
      <c r="G85" s="381"/>
      <c r="H85" s="381"/>
      <c r="I85" s="298" t="str">
        <f>'D5'!T30</f>
        <v/>
      </c>
    </row>
    <row r="86" spans="1:9" ht="36.75" customHeight="1" x14ac:dyDescent="0.25">
      <c r="A86" s="200"/>
      <c r="B86" s="417"/>
      <c r="C86" s="243" t="s">
        <v>666</v>
      </c>
      <c r="D86" s="244" t="s">
        <v>746</v>
      </c>
      <c r="E86" s="381" t="s">
        <v>667</v>
      </c>
      <c r="F86" s="381"/>
      <c r="G86" s="381"/>
      <c r="H86" s="381"/>
      <c r="I86" s="298" t="str">
        <f>'D5'!T29</f>
        <v/>
      </c>
    </row>
    <row r="87" spans="1:9" ht="36.75" customHeight="1" x14ac:dyDescent="0.25">
      <c r="A87" s="200"/>
      <c r="B87" s="417"/>
      <c r="C87" s="243" t="s">
        <v>668</v>
      </c>
      <c r="D87" s="244" t="s">
        <v>747</v>
      </c>
      <c r="E87" s="381" t="s">
        <v>669</v>
      </c>
      <c r="F87" s="381"/>
      <c r="G87" s="381"/>
      <c r="H87" s="381"/>
      <c r="I87" s="298" t="str">
        <f>'D1'!T25</f>
        <v/>
      </c>
    </row>
    <row r="88" spans="1:9" ht="15" x14ac:dyDescent="0.25">
      <c r="A88" s="200"/>
      <c r="B88" s="417"/>
      <c r="C88" s="215" t="s">
        <v>670</v>
      </c>
      <c r="D88" s="207"/>
      <c r="E88" s="392"/>
      <c r="F88" s="392"/>
      <c r="G88" s="392"/>
      <c r="H88" s="392"/>
      <c r="I88" s="296"/>
    </row>
    <row r="89" spans="1:9" ht="15" x14ac:dyDescent="0.25">
      <c r="A89" s="200"/>
      <c r="B89" s="417"/>
      <c r="C89" s="222"/>
      <c r="D89" s="224"/>
      <c r="E89" s="393"/>
      <c r="F89" s="393"/>
      <c r="G89" s="393"/>
      <c r="H89" s="393"/>
      <c r="I89" s="296"/>
    </row>
    <row r="90" spans="1:9" ht="15" x14ac:dyDescent="0.25">
      <c r="A90" s="200"/>
      <c r="B90" s="417"/>
      <c r="C90" s="221" t="s">
        <v>671</v>
      </c>
      <c r="D90" s="225"/>
      <c r="E90" s="373"/>
      <c r="F90" s="373"/>
      <c r="G90" s="373"/>
      <c r="H90" s="373"/>
      <c r="I90" s="296"/>
    </row>
    <row r="91" spans="1:9" ht="25.5" customHeight="1" x14ac:dyDescent="0.25">
      <c r="A91" s="200"/>
      <c r="B91" s="418"/>
      <c r="C91" s="231" t="s">
        <v>672</v>
      </c>
      <c r="D91" s="242"/>
      <c r="E91" s="376"/>
      <c r="F91" s="376"/>
      <c r="G91" s="376"/>
      <c r="H91" s="376"/>
      <c r="I91" s="296"/>
    </row>
    <row r="92" spans="1:9" ht="38.25" customHeight="1" x14ac:dyDescent="0.25">
      <c r="A92" s="200"/>
      <c r="B92" s="419" t="s">
        <v>673</v>
      </c>
      <c r="C92" s="234" t="s">
        <v>674</v>
      </c>
      <c r="D92" s="235" t="s">
        <v>748</v>
      </c>
      <c r="E92" s="375" t="s">
        <v>675</v>
      </c>
      <c r="F92" s="375"/>
      <c r="G92" s="375"/>
      <c r="H92" s="375"/>
      <c r="I92" s="298" t="str">
        <f>'D5'!T14</f>
        <v/>
      </c>
    </row>
    <row r="93" spans="1:9" ht="36" customHeight="1" x14ac:dyDescent="0.25">
      <c r="A93" s="200"/>
      <c r="B93" s="419"/>
      <c r="C93" s="222" t="s">
        <v>676</v>
      </c>
      <c r="D93" s="241"/>
      <c r="E93" s="387"/>
      <c r="F93" s="387"/>
      <c r="G93" s="387"/>
      <c r="H93" s="387"/>
      <c r="I93" s="296"/>
    </row>
    <row r="94" spans="1:9" ht="31.5" customHeight="1" x14ac:dyDescent="0.25">
      <c r="A94" s="200"/>
      <c r="B94" s="419"/>
      <c r="C94" s="221" t="s">
        <v>677</v>
      </c>
      <c r="D94" s="226"/>
      <c r="E94" s="388"/>
      <c r="F94" s="388"/>
      <c r="G94" s="388"/>
      <c r="H94" s="388"/>
      <c r="I94" s="296"/>
    </row>
    <row r="95" spans="1:9" ht="36" customHeight="1" x14ac:dyDescent="0.25">
      <c r="A95" s="200"/>
      <c r="B95" s="419"/>
      <c r="C95" s="238" t="s">
        <v>678</v>
      </c>
      <c r="D95" s="239"/>
      <c r="E95" s="376"/>
      <c r="F95" s="376"/>
      <c r="G95" s="376"/>
      <c r="H95" s="376"/>
      <c r="I95" s="296"/>
    </row>
    <row r="96" spans="1:9" ht="38.25" customHeight="1" x14ac:dyDescent="0.25">
      <c r="A96" s="200"/>
      <c r="B96" s="419"/>
      <c r="C96" s="217" t="s">
        <v>679</v>
      </c>
      <c r="D96" s="208" t="s">
        <v>749</v>
      </c>
      <c r="E96" s="377" t="s">
        <v>680</v>
      </c>
      <c r="F96" s="377"/>
      <c r="G96" s="377"/>
      <c r="H96" s="377"/>
      <c r="I96" s="298" t="str">
        <f>'D3'!S10</f>
        <v/>
      </c>
    </row>
    <row r="97" spans="1:10" ht="32.25" customHeight="1" x14ac:dyDescent="0.25">
      <c r="A97" s="200"/>
      <c r="B97" s="419"/>
      <c r="C97" s="234"/>
      <c r="D97" s="235" t="s">
        <v>750</v>
      </c>
      <c r="E97" s="374" t="s">
        <v>681</v>
      </c>
      <c r="F97" s="374"/>
      <c r="G97" s="374"/>
      <c r="H97" s="374"/>
      <c r="I97" s="298" t="str">
        <f>'D3'!S12</f>
        <v/>
      </c>
    </row>
    <row r="98" spans="1:10" ht="30.75" customHeight="1" x14ac:dyDescent="0.25">
      <c r="A98" s="200"/>
      <c r="B98" s="419"/>
      <c r="C98" s="217" t="s">
        <v>682</v>
      </c>
      <c r="D98" s="208" t="s">
        <v>751</v>
      </c>
      <c r="E98" s="377" t="s">
        <v>683</v>
      </c>
      <c r="F98" s="377"/>
      <c r="G98" s="377"/>
      <c r="H98" s="377"/>
      <c r="I98" s="298" t="str">
        <f>'D3'!S14</f>
        <v/>
      </c>
      <c r="J98" s="64"/>
    </row>
    <row r="99" spans="1:10" ht="39.75" customHeight="1" x14ac:dyDescent="0.25">
      <c r="A99" s="200"/>
      <c r="B99" s="419"/>
      <c r="C99" s="217"/>
      <c r="D99" s="208" t="s">
        <v>752</v>
      </c>
      <c r="E99" s="378" t="s">
        <v>684</v>
      </c>
      <c r="F99" s="378"/>
      <c r="G99" s="378"/>
      <c r="H99" s="378"/>
      <c r="I99" s="298" t="str">
        <f>'D3'!S26</f>
        <v/>
      </c>
      <c r="J99" s="64"/>
    </row>
    <row r="100" spans="1:10" ht="29.25" customHeight="1" x14ac:dyDescent="0.25">
      <c r="A100" s="200"/>
      <c r="B100" s="419"/>
      <c r="C100" s="217"/>
      <c r="D100" s="208" t="s">
        <v>753</v>
      </c>
      <c r="E100" s="378" t="s">
        <v>685</v>
      </c>
      <c r="F100" s="378"/>
      <c r="G100" s="378"/>
      <c r="H100" s="378"/>
      <c r="I100" s="298" t="str">
        <f>'D3'!S27</f>
        <v/>
      </c>
      <c r="J100" s="64"/>
    </row>
    <row r="101" spans="1:10" ht="56.25" customHeight="1" x14ac:dyDescent="0.25">
      <c r="A101" s="200"/>
      <c r="B101" s="419"/>
      <c r="C101" s="217"/>
      <c r="D101" s="208" t="s">
        <v>754</v>
      </c>
      <c r="E101" s="378" t="s">
        <v>686</v>
      </c>
      <c r="F101" s="378"/>
      <c r="G101" s="378"/>
      <c r="H101" s="378"/>
      <c r="I101" s="298" t="str">
        <f>'D3'!S24</f>
        <v/>
      </c>
      <c r="J101" s="64"/>
    </row>
    <row r="102" spans="1:10" ht="33" customHeight="1" x14ac:dyDescent="0.25">
      <c r="A102" s="200"/>
      <c r="B102" s="419"/>
      <c r="C102" s="234"/>
      <c r="D102" s="235" t="s">
        <v>755</v>
      </c>
      <c r="E102" s="374" t="s">
        <v>687</v>
      </c>
      <c r="F102" s="374"/>
      <c r="G102" s="374"/>
      <c r="H102" s="374"/>
      <c r="I102" s="298" t="str">
        <f>'D3'!S23</f>
        <v/>
      </c>
      <c r="J102" s="64"/>
    </row>
    <row r="103" spans="1:10" ht="40.5" customHeight="1" x14ac:dyDescent="0.25">
      <c r="A103" s="200"/>
      <c r="B103" s="419"/>
      <c r="C103" s="234" t="s">
        <v>688</v>
      </c>
      <c r="D103" s="235" t="s">
        <v>756</v>
      </c>
      <c r="E103" s="375" t="s">
        <v>689</v>
      </c>
      <c r="F103" s="375"/>
      <c r="G103" s="375"/>
      <c r="H103" s="375"/>
      <c r="I103" s="298" t="str">
        <f>'D3'!S28</f>
        <v/>
      </c>
      <c r="J103" s="64"/>
    </row>
    <row r="104" spans="1:10" ht="45" customHeight="1" x14ac:dyDescent="0.25">
      <c r="A104" s="200"/>
      <c r="B104" s="419"/>
      <c r="C104" s="234" t="s">
        <v>690</v>
      </c>
      <c r="D104" s="235" t="s">
        <v>757</v>
      </c>
      <c r="E104" s="375" t="s">
        <v>691</v>
      </c>
      <c r="F104" s="375"/>
      <c r="G104" s="375"/>
      <c r="H104" s="375"/>
      <c r="I104" s="298" t="str">
        <f>'D3'!S12</f>
        <v/>
      </c>
      <c r="J104" s="64"/>
    </row>
    <row r="105" spans="1:10" ht="35.25" customHeight="1" x14ac:dyDescent="0.25">
      <c r="A105" s="200"/>
      <c r="B105" s="419"/>
      <c r="C105" s="234" t="s">
        <v>692</v>
      </c>
      <c r="D105" s="235" t="s">
        <v>758</v>
      </c>
      <c r="E105" s="377" t="s">
        <v>693</v>
      </c>
      <c r="F105" s="377"/>
      <c r="G105" s="377"/>
      <c r="H105" s="377"/>
      <c r="I105" s="298" t="str">
        <f>'D5'!T42</f>
        <v/>
      </c>
      <c r="J105" s="64"/>
    </row>
    <row r="106" spans="1:10" ht="35.25" customHeight="1" x14ac:dyDescent="0.25">
      <c r="A106" s="200"/>
      <c r="B106" s="419"/>
      <c r="C106" s="408" t="s">
        <v>694</v>
      </c>
      <c r="D106" s="235"/>
      <c r="E106" s="377" t="s">
        <v>695</v>
      </c>
      <c r="F106" s="377"/>
      <c r="G106" s="377"/>
      <c r="H106" s="377"/>
      <c r="I106" s="298" t="str">
        <f>'D1'!T37</f>
        <v/>
      </c>
      <c r="J106" s="64"/>
    </row>
    <row r="107" spans="1:10" ht="38.25" customHeight="1" x14ac:dyDescent="0.25">
      <c r="A107" s="200"/>
      <c r="B107" s="419"/>
      <c r="C107" s="409"/>
      <c r="D107" s="235" t="s">
        <v>759</v>
      </c>
      <c r="E107" s="374" t="s">
        <v>696</v>
      </c>
      <c r="F107" s="374"/>
      <c r="G107" s="374"/>
      <c r="H107" s="374"/>
      <c r="I107" s="298" t="str">
        <f>'D3'!S27</f>
        <v/>
      </c>
      <c r="J107" s="64"/>
    </row>
    <row r="108" spans="1:10" ht="32.25" customHeight="1" x14ac:dyDescent="0.25">
      <c r="A108" s="200"/>
      <c r="B108" s="419"/>
      <c r="C108" s="234" t="s">
        <v>697</v>
      </c>
      <c r="D108" s="235" t="s">
        <v>760</v>
      </c>
      <c r="E108" s="374" t="s">
        <v>698</v>
      </c>
      <c r="F108" s="374"/>
      <c r="G108" s="374"/>
      <c r="H108" s="374"/>
      <c r="I108" s="298" t="str">
        <f>'D2'!T11</f>
        <v/>
      </c>
    </row>
    <row r="109" spans="1:10" ht="31.5" customHeight="1" x14ac:dyDescent="0.25">
      <c r="A109" s="200"/>
      <c r="B109" s="419"/>
      <c r="C109" s="236" t="s">
        <v>699</v>
      </c>
      <c r="D109" s="237"/>
      <c r="E109" s="372"/>
      <c r="F109" s="372"/>
      <c r="G109" s="372"/>
      <c r="H109" s="372"/>
      <c r="I109" s="296"/>
    </row>
    <row r="110" spans="1:10" ht="47.25" customHeight="1" x14ac:dyDescent="0.25">
      <c r="A110" s="200"/>
      <c r="B110" s="420"/>
      <c r="C110" s="234" t="s">
        <v>700</v>
      </c>
      <c r="D110" s="235" t="s">
        <v>761</v>
      </c>
      <c r="E110" s="375" t="s">
        <v>701</v>
      </c>
      <c r="F110" s="375"/>
      <c r="G110" s="375"/>
      <c r="H110" s="375"/>
      <c r="I110" s="298" t="str">
        <f>'D2'!T10</f>
        <v/>
      </c>
    </row>
    <row r="111" spans="1:10" ht="41.25" customHeight="1" x14ac:dyDescent="0.25">
      <c r="A111" s="200"/>
      <c r="B111" s="400" t="s">
        <v>702</v>
      </c>
      <c r="C111" s="218" t="s">
        <v>703</v>
      </c>
      <c r="D111" s="219" t="s">
        <v>762</v>
      </c>
      <c r="E111" s="371" t="s">
        <v>704</v>
      </c>
      <c r="F111" s="371"/>
      <c r="G111" s="371"/>
      <c r="H111" s="371"/>
      <c r="I111" s="298" t="str">
        <f>'D1'!T12</f>
        <v/>
      </c>
    </row>
    <row r="112" spans="1:10" ht="30.75" customHeight="1" x14ac:dyDescent="0.25">
      <c r="A112" s="200"/>
      <c r="B112" s="401"/>
      <c r="C112" s="227"/>
      <c r="D112" s="228" t="s">
        <v>763</v>
      </c>
      <c r="E112" s="370" t="s">
        <v>705</v>
      </c>
      <c r="F112" s="370"/>
      <c r="G112" s="370"/>
      <c r="H112" s="370"/>
      <c r="I112" s="298" t="str">
        <f>'D1'!T13</f>
        <v/>
      </c>
    </row>
    <row r="113" spans="1:9" ht="33" customHeight="1" x14ac:dyDescent="0.25">
      <c r="A113" s="200"/>
      <c r="B113" s="401"/>
      <c r="C113" s="227" t="s">
        <v>706</v>
      </c>
      <c r="D113" s="229" t="s">
        <v>764</v>
      </c>
      <c r="E113" s="406" t="s">
        <v>707</v>
      </c>
      <c r="F113" s="406"/>
      <c r="G113" s="406"/>
      <c r="H113" s="406"/>
      <c r="I113" s="298" t="str">
        <f>'D1'!T29</f>
        <v/>
      </c>
    </row>
    <row r="114" spans="1:9" ht="30" customHeight="1" x14ac:dyDescent="0.25">
      <c r="A114" s="200"/>
      <c r="B114" s="401"/>
      <c r="C114" s="218" t="s">
        <v>708</v>
      </c>
      <c r="D114" s="219" t="s">
        <v>765</v>
      </c>
      <c r="E114" s="371" t="s">
        <v>709</v>
      </c>
      <c r="F114" s="371"/>
      <c r="G114" s="371"/>
      <c r="H114" s="371"/>
      <c r="I114" s="402" t="str">
        <f>'D5'!T16</f>
        <v/>
      </c>
    </row>
    <row r="115" spans="1:9" ht="25.5" customHeight="1" x14ac:dyDescent="0.25">
      <c r="A115" s="200"/>
      <c r="B115" s="401"/>
      <c r="C115" s="218" t="s">
        <v>710</v>
      </c>
      <c r="D115" s="209"/>
      <c r="E115" s="407"/>
      <c r="F115" s="407"/>
      <c r="G115" s="407"/>
      <c r="H115" s="407"/>
      <c r="I115" s="403"/>
    </row>
    <row r="116" spans="1:9" ht="24.75" customHeight="1" x14ac:dyDescent="0.25">
      <c r="A116" s="200"/>
      <c r="B116" s="401"/>
      <c r="C116" s="227" t="s">
        <v>711</v>
      </c>
      <c r="D116" s="288"/>
      <c r="E116" s="370"/>
      <c r="F116" s="370"/>
      <c r="G116" s="370"/>
      <c r="H116" s="370"/>
      <c r="I116" s="404"/>
    </row>
    <row r="117" spans="1:9" ht="27.75" customHeight="1" x14ac:dyDescent="0.25">
      <c r="A117" s="200"/>
      <c r="B117" s="401"/>
      <c r="C117" s="227" t="s">
        <v>712</v>
      </c>
      <c r="D117" s="229" t="s">
        <v>766</v>
      </c>
      <c r="E117" s="406" t="s">
        <v>713</v>
      </c>
      <c r="F117" s="406"/>
      <c r="G117" s="406"/>
      <c r="H117" s="406"/>
      <c r="I117" s="298" t="str">
        <f>'D5'!T52</f>
        <v/>
      </c>
    </row>
    <row r="118" spans="1:9" ht="39.75" customHeight="1" x14ac:dyDescent="0.25">
      <c r="A118" s="200"/>
      <c r="B118" s="401"/>
      <c r="C118" s="227" t="s">
        <v>714</v>
      </c>
      <c r="D118" s="229" t="s">
        <v>767</v>
      </c>
      <c r="E118" s="406" t="s">
        <v>715</v>
      </c>
      <c r="F118" s="406"/>
      <c r="G118" s="406"/>
      <c r="H118" s="406"/>
      <c r="I118" s="298" t="str">
        <f>'D1'!T24</f>
        <v/>
      </c>
    </row>
    <row r="119" spans="1:9" ht="39" customHeight="1" x14ac:dyDescent="0.25">
      <c r="A119" s="200"/>
      <c r="B119" s="401"/>
      <c r="C119" s="227" t="s">
        <v>716</v>
      </c>
      <c r="D119" s="229" t="s">
        <v>768</v>
      </c>
      <c r="E119" s="406" t="s">
        <v>717</v>
      </c>
      <c r="F119" s="406"/>
      <c r="G119" s="406"/>
      <c r="H119" s="406"/>
      <c r="I119" s="298" t="str">
        <f>'D5'!T28</f>
        <v/>
      </c>
    </row>
    <row r="120" spans="1:9" ht="37.5" customHeight="1" x14ac:dyDescent="0.25">
      <c r="A120" s="200"/>
      <c r="B120" s="401"/>
      <c r="C120" s="227" t="s">
        <v>718</v>
      </c>
      <c r="D120" s="229" t="s">
        <v>769</v>
      </c>
      <c r="E120" s="406" t="s">
        <v>719</v>
      </c>
      <c r="F120" s="406"/>
      <c r="G120" s="406"/>
      <c r="H120" s="406"/>
      <c r="I120" s="298" t="str">
        <f>'D5'!T33</f>
        <v/>
      </c>
    </row>
    <row r="121" spans="1:9" ht="45.75" customHeight="1" x14ac:dyDescent="0.25">
      <c r="A121" s="200"/>
      <c r="B121" s="401"/>
      <c r="C121" s="227" t="s">
        <v>720</v>
      </c>
      <c r="D121" s="229" t="s">
        <v>770</v>
      </c>
      <c r="E121" s="406" t="s">
        <v>721</v>
      </c>
      <c r="F121" s="406"/>
      <c r="G121" s="406"/>
      <c r="H121" s="406"/>
      <c r="I121" s="298" t="str">
        <f>'D1'!T38</f>
        <v/>
      </c>
    </row>
    <row r="122" spans="1:9" ht="48" customHeight="1" x14ac:dyDescent="0.25">
      <c r="A122" s="200"/>
      <c r="B122" s="401"/>
      <c r="C122" s="218" t="s">
        <v>722</v>
      </c>
      <c r="D122" s="219" t="s">
        <v>771</v>
      </c>
      <c r="E122" s="371" t="s">
        <v>723</v>
      </c>
      <c r="F122" s="371"/>
      <c r="G122" s="371"/>
      <c r="H122" s="371"/>
      <c r="I122" s="298" t="str">
        <f>'D1'!T38</f>
        <v/>
      </c>
    </row>
    <row r="123" spans="1:9" ht="46.5" customHeight="1" x14ac:dyDescent="0.25">
      <c r="A123" s="200"/>
      <c r="B123" s="401"/>
      <c r="C123" s="218"/>
      <c r="D123" s="210" t="s">
        <v>772</v>
      </c>
      <c r="E123" s="407" t="s">
        <v>724</v>
      </c>
      <c r="F123" s="407"/>
      <c r="G123" s="407"/>
      <c r="H123" s="407"/>
      <c r="I123" s="298" t="str">
        <f>'D5'!T20</f>
        <v/>
      </c>
    </row>
    <row r="124" spans="1:9" ht="39.75" customHeight="1" x14ac:dyDescent="0.25">
      <c r="A124" s="200"/>
      <c r="B124" s="401"/>
      <c r="C124" s="227"/>
      <c r="D124" s="228" t="s">
        <v>773</v>
      </c>
      <c r="E124" s="370" t="s">
        <v>725</v>
      </c>
      <c r="F124" s="370"/>
      <c r="G124" s="370"/>
      <c r="H124" s="370"/>
      <c r="I124" s="298" t="str">
        <f>'D5'!T22</f>
        <v/>
      </c>
    </row>
    <row r="125" spans="1:9" ht="42" customHeight="1" x14ac:dyDescent="0.25">
      <c r="A125" s="200"/>
      <c r="B125" s="401"/>
      <c r="C125" s="218" t="s">
        <v>726</v>
      </c>
      <c r="D125" s="219" t="s">
        <v>774</v>
      </c>
      <c r="E125" s="371" t="s">
        <v>727</v>
      </c>
      <c r="F125" s="371"/>
      <c r="G125" s="371"/>
      <c r="H125" s="371"/>
      <c r="I125" s="298" t="str">
        <f>'D5'!T54</f>
        <v/>
      </c>
    </row>
    <row r="126" spans="1:9" ht="45" customHeight="1" x14ac:dyDescent="0.25">
      <c r="A126" s="200"/>
      <c r="B126" s="401"/>
      <c r="C126" s="232"/>
      <c r="D126" s="233" t="s">
        <v>775</v>
      </c>
      <c r="E126" s="370" t="s">
        <v>728</v>
      </c>
      <c r="F126" s="370"/>
      <c r="G126" s="370"/>
      <c r="H126" s="370"/>
      <c r="I126" s="298" t="str">
        <f>'D5'!T56</f>
        <v/>
      </c>
    </row>
    <row r="127" spans="1:9" ht="36.75" customHeight="1" x14ac:dyDescent="0.25">
      <c r="A127" s="200"/>
      <c r="B127" s="401"/>
      <c r="C127" s="231" t="s">
        <v>729</v>
      </c>
      <c r="D127" s="230"/>
      <c r="E127" s="372"/>
      <c r="F127" s="372"/>
      <c r="G127" s="372"/>
      <c r="H127" s="372"/>
      <c r="I127" s="296"/>
    </row>
    <row r="128" spans="1:9" ht="39" customHeight="1" x14ac:dyDescent="0.25">
      <c r="A128" s="200"/>
      <c r="B128" s="401"/>
      <c r="C128" s="218" t="s">
        <v>730</v>
      </c>
      <c r="D128" s="219" t="s">
        <v>776</v>
      </c>
      <c r="E128" s="371" t="s">
        <v>731</v>
      </c>
      <c r="F128" s="371"/>
      <c r="G128" s="371"/>
      <c r="H128" s="371"/>
      <c r="I128" s="298" t="str">
        <f>'D5'!T59</f>
        <v/>
      </c>
    </row>
    <row r="129" spans="1:9" ht="39.75" customHeight="1" x14ac:dyDescent="0.25">
      <c r="A129" s="200"/>
      <c r="B129" s="401"/>
      <c r="C129" s="227"/>
      <c r="D129" s="228" t="s">
        <v>777</v>
      </c>
      <c r="E129" s="370" t="s">
        <v>732</v>
      </c>
      <c r="F129" s="370"/>
      <c r="G129" s="370"/>
      <c r="H129" s="370"/>
      <c r="I129" s="298" t="str">
        <f>'D5'!T24</f>
        <v/>
      </c>
    </row>
    <row r="130" spans="1:9" ht="38.25" customHeight="1" x14ac:dyDescent="0.25">
      <c r="A130" s="200"/>
      <c r="B130" s="398" t="s">
        <v>733</v>
      </c>
      <c r="C130" s="248" t="s">
        <v>734</v>
      </c>
      <c r="D130" s="249" t="s">
        <v>778</v>
      </c>
      <c r="E130" s="405" t="s">
        <v>735</v>
      </c>
      <c r="F130" s="405"/>
      <c r="G130" s="405"/>
      <c r="H130" s="405"/>
      <c r="I130" s="298" t="str">
        <f>'D5'!T53</f>
        <v/>
      </c>
    </row>
    <row r="131" spans="1:9" ht="43.5" customHeight="1" x14ac:dyDescent="0.25">
      <c r="A131" s="200"/>
      <c r="B131" s="398"/>
      <c r="C131" s="248" t="s">
        <v>736</v>
      </c>
      <c r="D131" s="249" t="s">
        <v>779</v>
      </c>
      <c r="E131" s="405" t="s">
        <v>737</v>
      </c>
      <c r="F131" s="405"/>
      <c r="G131" s="405"/>
      <c r="H131" s="405"/>
      <c r="I131" s="298" t="str">
        <f>'D5'!T51</f>
        <v/>
      </c>
    </row>
    <row r="132" spans="1:9" ht="48" customHeight="1" x14ac:dyDescent="0.25">
      <c r="A132" s="200"/>
      <c r="B132" s="398"/>
      <c r="C132" s="248" t="s">
        <v>738</v>
      </c>
      <c r="D132" s="250" t="s">
        <v>780</v>
      </c>
      <c r="E132" s="405" t="s">
        <v>739</v>
      </c>
      <c r="F132" s="405"/>
      <c r="G132" s="405"/>
      <c r="H132" s="405"/>
      <c r="I132" s="298" t="str">
        <f>'D1'!T33</f>
        <v/>
      </c>
    </row>
    <row r="133" spans="1:9" ht="42.75" customHeight="1" x14ac:dyDescent="0.25">
      <c r="A133" s="200"/>
      <c r="B133" s="398"/>
      <c r="C133" s="222" t="s">
        <v>740</v>
      </c>
      <c r="D133" s="224"/>
      <c r="E133" s="382"/>
      <c r="F133" s="382"/>
      <c r="G133" s="382"/>
      <c r="H133" s="382"/>
      <c r="I133" s="296"/>
    </row>
    <row r="134" spans="1:9" ht="48" customHeight="1" x14ac:dyDescent="0.25">
      <c r="A134" s="200"/>
      <c r="B134" s="398"/>
      <c r="C134" s="221" t="s">
        <v>741</v>
      </c>
      <c r="D134" s="225"/>
      <c r="E134" s="373"/>
      <c r="F134" s="373"/>
      <c r="G134" s="373"/>
      <c r="H134" s="373"/>
      <c r="I134" s="296"/>
    </row>
    <row r="135" spans="1:9" ht="33.75" customHeight="1" thickBot="1" x14ac:dyDescent="0.3">
      <c r="A135" s="200"/>
      <c r="B135" s="399"/>
      <c r="C135" s="216" t="s">
        <v>742</v>
      </c>
      <c r="D135" s="206"/>
      <c r="E135" s="369"/>
      <c r="F135" s="369"/>
      <c r="G135" s="369"/>
      <c r="H135" s="369"/>
      <c r="I135" s="297"/>
    </row>
  </sheetData>
  <sheetProtection formatCells="0" formatColumns="0" formatRows="0" insertColumns="0" insertRows="0" insertHyperlinks="0" deleteColumns="0" deleteRows="0" sort="0" autoFilter="0" pivotTables="0"/>
  <mergeCells count="91">
    <mergeCell ref="E46:F46"/>
    <mergeCell ref="E47:F47"/>
    <mergeCell ref="E48:F48"/>
    <mergeCell ref="E49:F49"/>
    <mergeCell ref="E50:F50"/>
    <mergeCell ref="C106:C107"/>
    <mergeCell ref="E106:H106"/>
    <mergeCell ref="E92:H92"/>
    <mergeCell ref="B2:G2"/>
    <mergeCell ref="B4:F4"/>
    <mergeCell ref="B8:F8"/>
    <mergeCell ref="B12:F12"/>
    <mergeCell ref="B16:F16"/>
    <mergeCell ref="B60:I60"/>
    <mergeCell ref="B75:B91"/>
    <mergeCell ref="B92:B110"/>
    <mergeCell ref="B24:F24"/>
    <mergeCell ref="B44:C44"/>
    <mergeCell ref="E44:G44"/>
    <mergeCell ref="B32:C32"/>
    <mergeCell ref="E32:G32"/>
    <mergeCell ref="B130:B135"/>
    <mergeCell ref="B111:B129"/>
    <mergeCell ref="I114:I116"/>
    <mergeCell ref="E130:H130"/>
    <mergeCell ref="E131:H131"/>
    <mergeCell ref="E120:H120"/>
    <mergeCell ref="E113:H113"/>
    <mergeCell ref="E114:H116"/>
    <mergeCell ref="E117:H117"/>
    <mergeCell ref="E118:H118"/>
    <mergeCell ref="E119:H119"/>
    <mergeCell ref="E121:H121"/>
    <mergeCell ref="E122:H122"/>
    <mergeCell ref="E123:H123"/>
    <mergeCell ref="E132:H132"/>
    <mergeCell ref="E133:H133"/>
    <mergeCell ref="E94:H94"/>
    <mergeCell ref="B20:F20"/>
    <mergeCell ref="E75:H75"/>
    <mergeCell ref="B28:F28"/>
    <mergeCell ref="E88:H89"/>
    <mergeCell ref="E90:H90"/>
    <mergeCell ref="E91:H91"/>
    <mergeCell ref="E34:F34"/>
    <mergeCell ref="E35:F35"/>
    <mergeCell ref="E36:F36"/>
    <mergeCell ref="E37:F37"/>
    <mergeCell ref="E38:F38"/>
    <mergeCell ref="E39:F39"/>
    <mergeCell ref="E51:F51"/>
    <mergeCell ref="E52:F52"/>
    <mergeCell ref="E40:F40"/>
    <mergeCell ref="E105:H105"/>
    <mergeCell ref="E102:H102"/>
    <mergeCell ref="E103:H103"/>
    <mergeCell ref="B62:I62"/>
    <mergeCell ref="F73:G73"/>
    <mergeCell ref="E82:H82"/>
    <mergeCell ref="E83:H83"/>
    <mergeCell ref="E84:H84"/>
    <mergeCell ref="E85:H85"/>
    <mergeCell ref="E76:H76"/>
    <mergeCell ref="E77:H78"/>
    <mergeCell ref="E79:H79"/>
    <mergeCell ref="E81:H81"/>
    <mergeCell ref="E86:H86"/>
    <mergeCell ref="E87:H87"/>
    <mergeCell ref="E93:H93"/>
    <mergeCell ref="E95:H95"/>
    <mergeCell ref="E96:H96"/>
    <mergeCell ref="E97:H97"/>
    <mergeCell ref="E98:H98"/>
    <mergeCell ref="E104:H104"/>
    <mergeCell ref="E99:H99"/>
    <mergeCell ref="E100:H100"/>
    <mergeCell ref="E101:H101"/>
    <mergeCell ref="E107:H107"/>
    <mergeCell ref="E108:H108"/>
    <mergeCell ref="E109:H109"/>
    <mergeCell ref="E110:H110"/>
    <mergeCell ref="E112:H112"/>
    <mergeCell ref="E111:H111"/>
    <mergeCell ref="E135:H135"/>
    <mergeCell ref="E124:H124"/>
    <mergeCell ref="E125:H125"/>
    <mergeCell ref="E126:H126"/>
    <mergeCell ref="E127:H127"/>
    <mergeCell ref="E129:H129"/>
    <mergeCell ref="E128:H128"/>
    <mergeCell ref="E134:H134"/>
  </mergeCells>
  <conditionalFormatting sqref="G17:G18 G13:G14 G9:G10 G5:G6">
    <cfRule type="cellIs" dxfId="405" priority="459" stopIfTrue="1" operator="lessThan">
      <formula>19.999</formula>
    </cfRule>
    <cfRule type="cellIs" dxfId="404" priority="460" stopIfTrue="1" operator="lessThan">
      <formula>79.999</formula>
    </cfRule>
    <cfRule type="cellIs" dxfId="403" priority="461" stopIfTrue="1" operator="between">
      <formula>90</formula>
      <formula>100</formula>
    </cfRule>
  </conditionalFormatting>
  <conditionalFormatting sqref="G17:G18 G13:G14 G9:G10 G5:G6">
    <cfRule type="containsBlanks" dxfId="402" priority="453" stopIfTrue="1">
      <formula>LEN(TRIM(G5))=0</formula>
    </cfRule>
    <cfRule type="cellIs" dxfId="401" priority="455" stopIfTrue="1" operator="lessThan">
      <formula>39.999</formula>
    </cfRule>
    <cfRule type="cellIs" dxfId="400" priority="456" stopIfTrue="1" operator="lessThan">
      <formula>59.999</formula>
    </cfRule>
    <cfRule type="cellIs" dxfId="399" priority="458" stopIfTrue="1" operator="lessThan">
      <formula>89.999</formula>
    </cfRule>
  </conditionalFormatting>
  <conditionalFormatting sqref="G21:G22">
    <cfRule type="cellIs" dxfId="398" priority="465" stopIfTrue="1" operator="lessThan">
      <formula>19.999</formula>
    </cfRule>
    <cfRule type="cellIs" dxfId="397" priority="466" stopIfTrue="1" operator="lessThan">
      <formula>79.999</formula>
    </cfRule>
    <cfRule type="cellIs" dxfId="396" priority="467" stopIfTrue="1" operator="between">
      <formula>90</formula>
      <formula>100</formula>
    </cfRule>
  </conditionalFormatting>
  <conditionalFormatting sqref="G21:G22">
    <cfRule type="containsBlanks" dxfId="395" priority="407" stopIfTrue="1">
      <formula>LEN(TRIM(G21))=0</formula>
    </cfRule>
    <cfRule type="cellIs" dxfId="394" priority="409" stopIfTrue="1" operator="lessThan">
      <formula>39.999</formula>
    </cfRule>
    <cfRule type="cellIs" dxfId="393" priority="410" stopIfTrue="1" operator="lessThan">
      <formula>59.999</formula>
    </cfRule>
    <cfRule type="cellIs" dxfId="392" priority="412" stopIfTrue="1" operator="lessThan">
      <formula>89.999</formula>
    </cfRule>
  </conditionalFormatting>
  <conditionalFormatting sqref="G25:G26">
    <cfRule type="cellIs" dxfId="391" priority="471" stopIfTrue="1" operator="lessThan">
      <formula>19.999</formula>
    </cfRule>
    <cfRule type="cellIs" dxfId="390" priority="472" stopIfTrue="1" operator="lessThan">
      <formula>79.999</formula>
    </cfRule>
    <cfRule type="cellIs" dxfId="389" priority="473" stopIfTrue="1" operator="between">
      <formula>90</formula>
      <formula>100</formula>
    </cfRule>
  </conditionalFormatting>
  <conditionalFormatting sqref="G25:G26">
    <cfRule type="containsBlanks" dxfId="388" priority="400" stopIfTrue="1">
      <formula>LEN(TRIM(G25))=0</formula>
    </cfRule>
    <cfRule type="cellIs" dxfId="387" priority="402" stopIfTrue="1" operator="lessThan">
      <formula>39.999</formula>
    </cfRule>
    <cfRule type="cellIs" dxfId="386" priority="403" stopIfTrue="1" operator="lessThan">
      <formula>59.999</formula>
    </cfRule>
    <cfRule type="cellIs" dxfId="385" priority="405" stopIfTrue="1" operator="lessThan">
      <formula>89.999</formula>
    </cfRule>
  </conditionalFormatting>
  <conditionalFormatting sqref="E32">
    <cfRule type="cellIs" dxfId="384" priority="477" stopIfTrue="1" operator="lessThan">
      <formula>19.999</formula>
    </cfRule>
    <cfRule type="cellIs" dxfId="383" priority="478" stopIfTrue="1" operator="lessThan">
      <formula>79.999</formula>
    </cfRule>
    <cfRule type="cellIs" dxfId="382" priority="479" stopIfTrue="1" operator="between">
      <formula>90</formula>
      <formula>100</formula>
    </cfRule>
  </conditionalFormatting>
  <conditionalFormatting sqref="E32:G32">
    <cfRule type="containsBlanks" dxfId="381" priority="393" stopIfTrue="1">
      <formula>LEN(TRIM(E32))=0</formula>
    </cfRule>
    <cfRule type="cellIs" dxfId="380" priority="395" stopIfTrue="1" operator="lessThan">
      <formula>39.999</formula>
    </cfRule>
    <cfRule type="cellIs" dxfId="379" priority="396" stopIfTrue="1" operator="lessThan">
      <formula>59.999</formula>
    </cfRule>
    <cfRule type="cellIs" dxfId="378" priority="398" stopIfTrue="1" operator="lessThan">
      <formula>89.999</formula>
    </cfRule>
  </conditionalFormatting>
  <conditionalFormatting sqref="G29:G30">
    <cfRule type="cellIs" dxfId="377" priority="483" stopIfTrue="1" operator="lessThan">
      <formula>19.999</formula>
    </cfRule>
    <cfRule type="cellIs" dxfId="376" priority="484" stopIfTrue="1" operator="lessThan">
      <formula>79.999</formula>
    </cfRule>
    <cfRule type="cellIs" dxfId="375" priority="485" stopIfTrue="1" operator="between">
      <formula>90</formula>
      <formula>100</formula>
    </cfRule>
  </conditionalFormatting>
  <conditionalFormatting sqref="G29:G30">
    <cfRule type="containsBlanks" dxfId="374" priority="386" stopIfTrue="1">
      <formula>LEN(TRIM(G29))=0</formula>
    </cfRule>
    <cfRule type="cellIs" dxfId="373" priority="388" stopIfTrue="1" operator="lessThan">
      <formula>39.999</formula>
    </cfRule>
    <cfRule type="cellIs" dxfId="372" priority="389" stopIfTrue="1" operator="lessThan">
      <formula>59.999</formula>
    </cfRule>
    <cfRule type="cellIs" dxfId="371" priority="391" stopIfTrue="1" operator="lessThan">
      <formula>89.999</formula>
    </cfRule>
  </conditionalFormatting>
  <conditionalFormatting sqref="G34">
    <cfRule type="cellIs" dxfId="370" priority="489" stopIfTrue="1" operator="lessThan">
      <formula>19.999</formula>
    </cfRule>
    <cfRule type="cellIs" dxfId="369" priority="490" stopIfTrue="1" operator="lessThan">
      <formula>79.999</formula>
    </cfRule>
    <cfRule type="cellIs" dxfId="368" priority="491" stopIfTrue="1" operator="between">
      <formula>90</formula>
      <formula>100</formula>
    </cfRule>
  </conditionalFormatting>
  <conditionalFormatting sqref="G34">
    <cfRule type="containsBlanks" dxfId="367" priority="379" stopIfTrue="1">
      <formula>LEN(TRIM(G34))=0</formula>
    </cfRule>
    <cfRule type="cellIs" dxfId="366" priority="381" stopIfTrue="1" operator="lessThan">
      <formula>39.999</formula>
    </cfRule>
    <cfRule type="cellIs" dxfId="365" priority="382" stopIfTrue="1" operator="lessThan">
      <formula>59.999</formula>
    </cfRule>
    <cfRule type="cellIs" dxfId="364" priority="384" stopIfTrue="1" operator="lessThan">
      <formula>89.999</formula>
    </cfRule>
  </conditionalFormatting>
  <conditionalFormatting sqref="G35">
    <cfRule type="cellIs" dxfId="363" priority="495" stopIfTrue="1" operator="lessThan">
      <formula>19.999</formula>
    </cfRule>
    <cfRule type="cellIs" dxfId="362" priority="496" stopIfTrue="1" operator="lessThan">
      <formula>79.999</formula>
    </cfRule>
    <cfRule type="cellIs" dxfId="361" priority="497" stopIfTrue="1" operator="between">
      <formula>90</formula>
      <formula>100</formula>
    </cfRule>
  </conditionalFormatting>
  <conditionalFormatting sqref="G35">
    <cfRule type="containsBlanks" dxfId="360" priority="372" stopIfTrue="1">
      <formula>LEN(TRIM(G35))=0</formula>
    </cfRule>
    <cfRule type="cellIs" dxfId="359" priority="374" stopIfTrue="1" operator="lessThan">
      <formula>39.999</formula>
    </cfRule>
    <cfRule type="cellIs" dxfId="358" priority="375" stopIfTrue="1" operator="lessThan">
      <formula>59.999</formula>
    </cfRule>
    <cfRule type="cellIs" dxfId="357" priority="377" stopIfTrue="1" operator="lessThan">
      <formula>89.999</formula>
    </cfRule>
  </conditionalFormatting>
  <conditionalFormatting sqref="G36">
    <cfRule type="cellIs" dxfId="356" priority="501" stopIfTrue="1" operator="lessThan">
      <formula>19.999</formula>
    </cfRule>
    <cfRule type="cellIs" dxfId="355" priority="502" stopIfTrue="1" operator="lessThan">
      <formula>79.999</formula>
    </cfRule>
    <cfRule type="cellIs" dxfId="354" priority="503" stopIfTrue="1" operator="between">
      <formula>90</formula>
      <formula>100</formula>
    </cfRule>
  </conditionalFormatting>
  <conditionalFormatting sqref="G36">
    <cfRule type="containsBlanks" dxfId="353" priority="365" stopIfTrue="1">
      <formula>LEN(TRIM(G36))=0</formula>
    </cfRule>
    <cfRule type="cellIs" dxfId="352" priority="367" stopIfTrue="1" operator="lessThan">
      <formula>39.999</formula>
    </cfRule>
    <cfRule type="cellIs" dxfId="351" priority="368" stopIfTrue="1" operator="lessThan">
      <formula>59.999</formula>
    </cfRule>
    <cfRule type="cellIs" dxfId="350" priority="370" stopIfTrue="1" operator="lessThan">
      <formula>89.999</formula>
    </cfRule>
  </conditionalFormatting>
  <conditionalFormatting sqref="G38">
    <cfRule type="cellIs" dxfId="349" priority="507" stopIfTrue="1" operator="lessThan">
      <formula>19.999</formula>
    </cfRule>
    <cfRule type="cellIs" dxfId="348" priority="508" stopIfTrue="1" operator="lessThan">
      <formula>79.999</formula>
    </cfRule>
    <cfRule type="cellIs" dxfId="347" priority="509" stopIfTrue="1" operator="between">
      <formula>90</formula>
      <formula>100</formula>
    </cfRule>
  </conditionalFormatting>
  <conditionalFormatting sqref="G38">
    <cfRule type="containsBlanks" dxfId="346" priority="358" stopIfTrue="1">
      <formula>LEN(TRIM(G38))=0</formula>
    </cfRule>
    <cfRule type="cellIs" dxfId="345" priority="360" stopIfTrue="1" operator="lessThan">
      <formula>39.999</formula>
    </cfRule>
    <cfRule type="cellIs" dxfId="344" priority="361" stopIfTrue="1" operator="lessThan">
      <formula>59.999</formula>
    </cfRule>
    <cfRule type="cellIs" dxfId="343" priority="363" stopIfTrue="1" operator="lessThan">
      <formula>89.999</formula>
    </cfRule>
  </conditionalFormatting>
  <conditionalFormatting sqref="G37">
    <cfRule type="cellIs" dxfId="342" priority="513" stopIfTrue="1" operator="lessThan">
      <formula>19.999</formula>
    </cfRule>
    <cfRule type="cellIs" dxfId="341" priority="514" stopIfTrue="1" operator="lessThan">
      <formula>79.999</formula>
    </cfRule>
    <cfRule type="cellIs" dxfId="340" priority="515" stopIfTrue="1" operator="between">
      <formula>90</formula>
      <formula>100</formula>
    </cfRule>
  </conditionalFormatting>
  <conditionalFormatting sqref="G37">
    <cfRule type="containsBlanks" dxfId="339" priority="351" stopIfTrue="1">
      <formula>LEN(TRIM(G37))=0</formula>
    </cfRule>
    <cfRule type="cellIs" dxfId="338" priority="353" stopIfTrue="1" operator="lessThan">
      <formula>39.999</formula>
    </cfRule>
    <cfRule type="cellIs" dxfId="337" priority="354" stopIfTrue="1" operator="lessThan">
      <formula>59.999</formula>
    </cfRule>
    <cfRule type="cellIs" dxfId="336" priority="356" stopIfTrue="1" operator="lessThan">
      <formula>89.999</formula>
    </cfRule>
  </conditionalFormatting>
  <conditionalFormatting sqref="G39">
    <cfRule type="cellIs" dxfId="335" priority="519" stopIfTrue="1" operator="lessThan">
      <formula>19.999</formula>
    </cfRule>
    <cfRule type="cellIs" dxfId="334" priority="520" stopIfTrue="1" operator="lessThan">
      <formula>79.999</formula>
    </cfRule>
    <cfRule type="cellIs" dxfId="333" priority="521" stopIfTrue="1" operator="between">
      <formula>90</formula>
      <formula>100</formula>
    </cfRule>
  </conditionalFormatting>
  <conditionalFormatting sqref="G39">
    <cfRule type="containsBlanks" dxfId="332" priority="344" stopIfTrue="1">
      <formula>LEN(TRIM(G39))=0</formula>
    </cfRule>
    <cfRule type="cellIs" dxfId="331" priority="346" stopIfTrue="1" operator="lessThan">
      <formula>39.999</formula>
    </cfRule>
    <cfRule type="cellIs" dxfId="330" priority="347" stopIfTrue="1" operator="lessThan">
      <formula>59.999</formula>
    </cfRule>
    <cfRule type="cellIs" dxfId="329" priority="349" stopIfTrue="1" operator="lessThan">
      <formula>89.999</formula>
    </cfRule>
  </conditionalFormatting>
  <conditionalFormatting sqref="G40">
    <cfRule type="cellIs" dxfId="328" priority="525" stopIfTrue="1" operator="lessThan">
      <formula>19.999</formula>
    </cfRule>
    <cfRule type="cellIs" dxfId="327" priority="526" stopIfTrue="1" operator="lessThan">
      <formula>79.999</formula>
    </cfRule>
    <cfRule type="cellIs" dxfId="326" priority="527" stopIfTrue="1" operator="between">
      <formula>90</formula>
      <formula>100</formula>
    </cfRule>
  </conditionalFormatting>
  <conditionalFormatting sqref="G40">
    <cfRule type="containsBlanks" dxfId="325" priority="337" stopIfTrue="1">
      <formula>LEN(TRIM(G40))=0</formula>
    </cfRule>
    <cfRule type="cellIs" dxfId="324" priority="339" stopIfTrue="1" operator="lessThan">
      <formula>39.999</formula>
    </cfRule>
    <cfRule type="cellIs" dxfId="323" priority="340" stopIfTrue="1" operator="lessThan">
      <formula>59.999</formula>
    </cfRule>
    <cfRule type="cellIs" dxfId="322" priority="342" stopIfTrue="1" operator="lessThan">
      <formula>89.999</formula>
    </cfRule>
  </conditionalFormatting>
  <conditionalFormatting sqref="E44">
    <cfRule type="cellIs" dxfId="321" priority="531" stopIfTrue="1" operator="lessThan">
      <formula>19.999</formula>
    </cfRule>
    <cfRule type="cellIs" dxfId="320" priority="532" stopIfTrue="1" operator="lessThan">
      <formula>79.999</formula>
    </cfRule>
    <cfRule type="cellIs" dxfId="319" priority="533" stopIfTrue="1" operator="between">
      <formula>90</formula>
      <formula>100</formula>
    </cfRule>
  </conditionalFormatting>
  <conditionalFormatting sqref="E44:G44">
    <cfRule type="containsBlanks" dxfId="318" priority="330" stopIfTrue="1">
      <formula>LEN(TRIM(E44))=0</formula>
    </cfRule>
    <cfRule type="cellIs" dxfId="317" priority="332" stopIfTrue="1" operator="lessThan">
      <formula>39.999</formula>
    </cfRule>
    <cfRule type="cellIs" dxfId="316" priority="333" stopIfTrue="1" operator="lessThan">
      <formula>59.999</formula>
    </cfRule>
    <cfRule type="cellIs" dxfId="315" priority="335" stopIfTrue="1" operator="lessThan">
      <formula>89.999</formula>
    </cfRule>
  </conditionalFormatting>
  <conditionalFormatting sqref="G46">
    <cfRule type="cellIs" dxfId="314" priority="537" stopIfTrue="1" operator="lessThan">
      <formula>19.999</formula>
    </cfRule>
    <cfRule type="cellIs" dxfId="313" priority="538" stopIfTrue="1" operator="lessThan">
      <formula>79.999</formula>
    </cfRule>
    <cfRule type="cellIs" dxfId="312" priority="539" stopIfTrue="1" operator="between">
      <formula>90</formula>
      <formula>100</formula>
    </cfRule>
  </conditionalFormatting>
  <conditionalFormatting sqref="G46">
    <cfRule type="containsBlanks" dxfId="311" priority="323" stopIfTrue="1">
      <formula>LEN(TRIM(G46))=0</formula>
    </cfRule>
    <cfRule type="cellIs" dxfId="310" priority="325" stopIfTrue="1" operator="lessThan">
      <formula>39.999</formula>
    </cfRule>
    <cfRule type="cellIs" dxfId="309" priority="326" stopIfTrue="1" operator="lessThan">
      <formula>59.999</formula>
    </cfRule>
    <cfRule type="cellIs" dxfId="308" priority="328" stopIfTrue="1" operator="lessThan">
      <formula>89.999</formula>
    </cfRule>
  </conditionalFormatting>
  <conditionalFormatting sqref="G47">
    <cfRule type="cellIs" dxfId="307" priority="543" stopIfTrue="1" operator="lessThan">
      <formula>19.999</formula>
    </cfRule>
    <cfRule type="cellIs" dxfId="306" priority="544" stopIfTrue="1" operator="lessThan">
      <formula>79.999</formula>
    </cfRule>
    <cfRule type="cellIs" dxfId="305" priority="545" stopIfTrue="1" operator="between">
      <formula>90</formula>
      <formula>100</formula>
    </cfRule>
  </conditionalFormatting>
  <conditionalFormatting sqref="G47">
    <cfRule type="containsBlanks" dxfId="304" priority="316" stopIfTrue="1">
      <formula>LEN(TRIM(G47))=0</formula>
    </cfRule>
    <cfRule type="cellIs" dxfId="303" priority="318" stopIfTrue="1" operator="lessThan">
      <formula>39.999</formula>
    </cfRule>
    <cfRule type="cellIs" dxfId="302" priority="319" stopIfTrue="1" operator="lessThan">
      <formula>59.999</formula>
    </cfRule>
    <cfRule type="cellIs" dxfId="301" priority="321" stopIfTrue="1" operator="lessThan">
      <formula>89.999</formula>
    </cfRule>
  </conditionalFormatting>
  <conditionalFormatting sqref="G48">
    <cfRule type="cellIs" dxfId="300" priority="549" stopIfTrue="1" operator="lessThan">
      <formula>19.999</formula>
    </cfRule>
    <cfRule type="cellIs" dxfId="299" priority="550" stopIfTrue="1" operator="lessThan">
      <formula>79.999</formula>
    </cfRule>
    <cfRule type="cellIs" dxfId="298" priority="551" stopIfTrue="1" operator="between">
      <formula>90</formula>
      <formula>100</formula>
    </cfRule>
  </conditionalFormatting>
  <conditionalFormatting sqref="G48">
    <cfRule type="containsBlanks" dxfId="297" priority="309" stopIfTrue="1">
      <formula>LEN(TRIM(G48))=0</formula>
    </cfRule>
    <cfRule type="cellIs" dxfId="296" priority="311" stopIfTrue="1" operator="lessThan">
      <formula>39.999</formula>
    </cfRule>
    <cfRule type="cellIs" dxfId="295" priority="312" stopIfTrue="1" operator="lessThan">
      <formula>59.999</formula>
    </cfRule>
    <cfRule type="cellIs" dxfId="294" priority="314" stopIfTrue="1" operator="lessThan">
      <formula>89.999</formula>
    </cfRule>
  </conditionalFormatting>
  <conditionalFormatting sqref="G50">
    <cfRule type="cellIs" dxfId="293" priority="555" stopIfTrue="1" operator="lessThan">
      <formula>19.999</formula>
    </cfRule>
    <cfRule type="cellIs" dxfId="292" priority="556" stopIfTrue="1" operator="lessThan">
      <formula>79.999</formula>
    </cfRule>
    <cfRule type="cellIs" dxfId="291" priority="557" stopIfTrue="1" operator="between">
      <formula>90</formula>
      <formula>100</formula>
    </cfRule>
  </conditionalFormatting>
  <conditionalFormatting sqref="G50">
    <cfRule type="containsBlanks" dxfId="290" priority="302" stopIfTrue="1">
      <formula>LEN(TRIM(G50))=0</formula>
    </cfRule>
    <cfRule type="cellIs" dxfId="289" priority="304" stopIfTrue="1" operator="lessThan">
      <formula>39.999</formula>
    </cfRule>
    <cfRule type="cellIs" dxfId="288" priority="305" stopIfTrue="1" operator="lessThan">
      <formula>59.999</formula>
    </cfRule>
    <cfRule type="cellIs" dxfId="287" priority="307" stopIfTrue="1" operator="lessThan">
      <formula>89.999</formula>
    </cfRule>
  </conditionalFormatting>
  <conditionalFormatting sqref="G49">
    <cfRule type="cellIs" dxfId="286" priority="561" stopIfTrue="1" operator="lessThan">
      <formula>19.999</formula>
    </cfRule>
    <cfRule type="cellIs" dxfId="285" priority="562" stopIfTrue="1" operator="lessThan">
      <formula>79.999</formula>
    </cfRule>
    <cfRule type="cellIs" dxfId="284" priority="563" stopIfTrue="1" operator="between">
      <formula>90</formula>
      <formula>100</formula>
    </cfRule>
  </conditionalFormatting>
  <conditionalFormatting sqref="G49">
    <cfRule type="containsBlanks" dxfId="283" priority="295" stopIfTrue="1">
      <formula>LEN(TRIM(G49))=0</formula>
    </cfRule>
    <cfRule type="cellIs" dxfId="282" priority="297" stopIfTrue="1" operator="lessThan">
      <formula>39.999</formula>
    </cfRule>
    <cfRule type="cellIs" dxfId="281" priority="298" stopIfTrue="1" operator="lessThan">
      <formula>59.999</formula>
    </cfRule>
    <cfRule type="cellIs" dxfId="280" priority="300" stopIfTrue="1" operator="lessThan">
      <formula>89.999</formula>
    </cfRule>
  </conditionalFormatting>
  <conditionalFormatting sqref="G51">
    <cfRule type="cellIs" dxfId="279" priority="567" stopIfTrue="1" operator="lessThan">
      <formula>19.999</formula>
    </cfRule>
    <cfRule type="cellIs" dxfId="278" priority="568" stopIfTrue="1" operator="lessThan">
      <formula>79.999</formula>
    </cfRule>
    <cfRule type="cellIs" dxfId="277" priority="569" stopIfTrue="1" operator="between">
      <formula>90</formula>
      <formula>100</formula>
    </cfRule>
  </conditionalFormatting>
  <conditionalFormatting sqref="G51">
    <cfRule type="containsBlanks" dxfId="276" priority="288" stopIfTrue="1">
      <formula>LEN(TRIM(G51))=0</formula>
    </cfRule>
    <cfRule type="cellIs" dxfId="275" priority="290" stopIfTrue="1" operator="lessThan">
      <formula>39.999</formula>
    </cfRule>
    <cfRule type="cellIs" dxfId="274" priority="291" stopIfTrue="1" operator="lessThan">
      <formula>59.999</formula>
    </cfRule>
    <cfRule type="cellIs" dxfId="273" priority="293" stopIfTrue="1" operator="lessThan">
      <formula>89.999</formula>
    </cfRule>
  </conditionalFormatting>
  <conditionalFormatting sqref="G52">
    <cfRule type="cellIs" dxfId="272" priority="573" stopIfTrue="1" operator="lessThan">
      <formula>19.999</formula>
    </cfRule>
    <cfRule type="cellIs" dxfId="271" priority="574" stopIfTrue="1" operator="lessThan">
      <formula>79.999</formula>
    </cfRule>
    <cfRule type="cellIs" dxfId="270" priority="575" stopIfTrue="1" operator="between">
      <formula>90</formula>
      <formula>100</formula>
    </cfRule>
  </conditionalFormatting>
  <conditionalFormatting sqref="G52">
    <cfRule type="containsBlanks" dxfId="269" priority="281" stopIfTrue="1">
      <formula>LEN(TRIM(G52))=0</formula>
    </cfRule>
    <cfRule type="cellIs" dxfId="268" priority="283" stopIfTrue="1" operator="lessThan">
      <formula>39.999</formula>
    </cfRule>
    <cfRule type="cellIs" dxfId="267" priority="284" stopIfTrue="1" operator="lessThan">
      <formula>59.999</formula>
    </cfRule>
    <cfRule type="cellIs" dxfId="266" priority="286" stopIfTrue="1" operator="lessThan">
      <formula>89.999</formula>
    </cfRule>
  </conditionalFormatting>
  <conditionalFormatting sqref="I81">
    <cfRule type="cellIs" dxfId="265" priority="274" stopIfTrue="1" operator="lessThan">
      <formula>19.999</formula>
    </cfRule>
    <cfRule type="cellIs" dxfId="264" priority="275" stopIfTrue="1" operator="lessThan">
      <formula>39.999</formula>
    </cfRule>
    <cfRule type="cellIs" dxfId="263" priority="276" stopIfTrue="1" operator="lessThan">
      <formula>59.999</formula>
    </cfRule>
    <cfRule type="cellIs" dxfId="262" priority="277" stopIfTrue="1" operator="lessThan">
      <formula>79.999</formula>
    </cfRule>
    <cfRule type="cellIs" dxfId="261" priority="278" stopIfTrue="1" operator="lessThan">
      <formula>89.999</formula>
    </cfRule>
    <cfRule type="cellIs" dxfId="260" priority="279" stopIfTrue="1" operator="between">
      <formula>90</formula>
      <formula>100</formula>
    </cfRule>
    <cfRule type="containsBlanks" dxfId="259" priority="280">
      <formula>LEN(TRIM(I81))=0</formula>
    </cfRule>
  </conditionalFormatting>
  <conditionalFormatting sqref="I82">
    <cfRule type="cellIs" dxfId="258" priority="267" stopIfTrue="1" operator="lessThan">
      <formula>19.999</formula>
    </cfRule>
    <cfRule type="cellIs" dxfId="257" priority="268" stopIfTrue="1" operator="lessThan">
      <formula>39.999</formula>
    </cfRule>
    <cfRule type="cellIs" dxfId="256" priority="269" stopIfTrue="1" operator="lessThan">
      <formula>59.999</formula>
    </cfRule>
    <cfRule type="cellIs" dxfId="255" priority="270" stopIfTrue="1" operator="lessThan">
      <formula>79.999</formula>
    </cfRule>
    <cfRule type="cellIs" dxfId="254" priority="271" stopIfTrue="1" operator="lessThan">
      <formula>89.999</formula>
    </cfRule>
    <cfRule type="cellIs" dxfId="253" priority="272" stopIfTrue="1" operator="between">
      <formula>90</formula>
      <formula>100</formula>
    </cfRule>
    <cfRule type="containsBlanks" dxfId="252" priority="273">
      <formula>LEN(TRIM(I82))=0</formula>
    </cfRule>
  </conditionalFormatting>
  <conditionalFormatting sqref="I101">
    <cfRule type="cellIs" dxfId="251" priority="1" stopIfTrue="1" operator="lessThan">
      <formula>19.999</formula>
    </cfRule>
    <cfRule type="cellIs" dxfId="250" priority="2" stopIfTrue="1" operator="lessThan">
      <formula>39.999</formula>
    </cfRule>
    <cfRule type="cellIs" dxfId="249" priority="3" stopIfTrue="1" operator="lessThan">
      <formula>59.999</formula>
    </cfRule>
    <cfRule type="cellIs" dxfId="248" priority="4" stopIfTrue="1" operator="lessThan">
      <formula>79.999</formula>
    </cfRule>
    <cfRule type="cellIs" dxfId="247" priority="5" stopIfTrue="1" operator="lessThan">
      <formula>89.999</formula>
    </cfRule>
    <cfRule type="cellIs" dxfId="246" priority="6" stopIfTrue="1" operator="between">
      <formula>90</formula>
      <formula>100</formula>
    </cfRule>
    <cfRule type="containsBlanks" dxfId="245" priority="7">
      <formula>LEN(TRIM(I101))=0</formula>
    </cfRule>
  </conditionalFormatting>
  <conditionalFormatting sqref="I85">
    <cfRule type="cellIs" dxfId="244" priority="260" stopIfTrue="1" operator="lessThan">
      <formula>19.999</formula>
    </cfRule>
    <cfRule type="cellIs" dxfId="243" priority="261" stopIfTrue="1" operator="lessThan">
      <formula>39.999</formula>
    </cfRule>
    <cfRule type="cellIs" dxfId="242" priority="262" stopIfTrue="1" operator="lessThan">
      <formula>59.999</formula>
    </cfRule>
    <cfRule type="cellIs" dxfId="241" priority="263" stopIfTrue="1" operator="lessThan">
      <formula>79.999</formula>
    </cfRule>
    <cfRule type="cellIs" dxfId="240" priority="264" stopIfTrue="1" operator="lessThan">
      <formula>89.999</formula>
    </cfRule>
    <cfRule type="cellIs" dxfId="239" priority="265" stopIfTrue="1" operator="between">
      <formula>90</formula>
      <formula>100</formula>
    </cfRule>
    <cfRule type="containsBlanks" dxfId="238" priority="266">
      <formula>LEN(TRIM(I85))=0</formula>
    </cfRule>
  </conditionalFormatting>
  <conditionalFormatting sqref="I86">
    <cfRule type="cellIs" dxfId="237" priority="253" stopIfTrue="1" operator="lessThan">
      <formula>19.999</formula>
    </cfRule>
    <cfRule type="cellIs" dxfId="236" priority="254" stopIfTrue="1" operator="lessThan">
      <formula>39.999</formula>
    </cfRule>
    <cfRule type="cellIs" dxfId="235" priority="255" stopIfTrue="1" operator="lessThan">
      <formula>59.999</formula>
    </cfRule>
    <cfRule type="cellIs" dxfId="234" priority="256" stopIfTrue="1" operator="lessThan">
      <formula>79.999</formula>
    </cfRule>
    <cfRule type="cellIs" dxfId="233" priority="257" stopIfTrue="1" operator="lessThan">
      <formula>89.999</formula>
    </cfRule>
    <cfRule type="cellIs" dxfId="232" priority="258" stopIfTrue="1" operator="between">
      <formula>90</formula>
      <formula>100</formula>
    </cfRule>
    <cfRule type="containsBlanks" dxfId="231" priority="259">
      <formula>LEN(TRIM(I86))=0</formula>
    </cfRule>
  </conditionalFormatting>
  <conditionalFormatting sqref="I87">
    <cfRule type="cellIs" dxfId="230" priority="246" stopIfTrue="1" operator="lessThan">
      <formula>19.999</formula>
    </cfRule>
    <cfRule type="cellIs" dxfId="229" priority="247" stopIfTrue="1" operator="lessThan">
      <formula>39.999</formula>
    </cfRule>
    <cfRule type="cellIs" dxfId="228" priority="248" stopIfTrue="1" operator="lessThan">
      <formula>59.999</formula>
    </cfRule>
    <cfRule type="cellIs" dxfId="227" priority="249" stopIfTrue="1" operator="lessThan">
      <formula>79.999</formula>
    </cfRule>
    <cfRule type="cellIs" dxfId="226" priority="250" stopIfTrue="1" operator="lessThan">
      <formula>89.999</formula>
    </cfRule>
    <cfRule type="cellIs" dxfId="225" priority="251" stopIfTrue="1" operator="between">
      <formula>90</formula>
      <formula>100</formula>
    </cfRule>
    <cfRule type="containsBlanks" dxfId="224" priority="252">
      <formula>LEN(TRIM(I87))=0</formula>
    </cfRule>
  </conditionalFormatting>
  <conditionalFormatting sqref="I92">
    <cfRule type="cellIs" dxfId="223" priority="239" stopIfTrue="1" operator="lessThan">
      <formula>19.999</formula>
    </cfRule>
    <cfRule type="cellIs" dxfId="222" priority="240" stopIfTrue="1" operator="lessThan">
      <formula>39.999</formula>
    </cfRule>
    <cfRule type="cellIs" dxfId="221" priority="241" stopIfTrue="1" operator="lessThan">
      <formula>59.999</formula>
    </cfRule>
    <cfRule type="cellIs" dxfId="220" priority="242" stopIfTrue="1" operator="lessThan">
      <formula>79.999</formula>
    </cfRule>
    <cfRule type="cellIs" dxfId="219" priority="243" stopIfTrue="1" operator="lessThan">
      <formula>89.999</formula>
    </cfRule>
    <cfRule type="cellIs" dxfId="218" priority="244" stopIfTrue="1" operator="between">
      <formula>90</formula>
      <formula>100</formula>
    </cfRule>
    <cfRule type="containsBlanks" dxfId="217" priority="245">
      <formula>LEN(TRIM(I92))=0</formula>
    </cfRule>
  </conditionalFormatting>
  <conditionalFormatting sqref="I96">
    <cfRule type="cellIs" dxfId="216" priority="232" stopIfTrue="1" operator="lessThan">
      <formula>19.999</formula>
    </cfRule>
    <cfRule type="cellIs" dxfId="215" priority="233" stopIfTrue="1" operator="lessThan">
      <formula>39.999</formula>
    </cfRule>
    <cfRule type="cellIs" dxfId="214" priority="234" stopIfTrue="1" operator="lessThan">
      <formula>59.999</formula>
    </cfRule>
    <cfRule type="cellIs" dxfId="213" priority="235" stopIfTrue="1" operator="lessThan">
      <formula>79.999</formula>
    </cfRule>
    <cfRule type="cellIs" dxfId="212" priority="236" stopIfTrue="1" operator="lessThan">
      <formula>89.999</formula>
    </cfRule>
    <cfRule type="cellIs" dxfId="211" priority="237" stopIfTrue="1" operator="between">
      <formula>90</formula>
      <formula>100</formula>
    </cfRule>
    <cfRule type="containsBlanks" dxfId="210" priority="238">
      <formula>LEN(TRIM(I96))=0</formula>
    </cfRule>
  </conditionalFormatting>
  <conditionalFormatting sqref="I97">
    <cfRule type="cellIs" dxfId="209" priority="225" stopIfTrue="1" operator="lessThan">
      <formula>19.999</formula>
    </cfRule>
    <cfRule type="cellIs" dxfId="208" priority="226" stopIfTrue="1" operator="lessThan">
      <formula>39.999</formula>
    </cfRule>
    <cfRule type="cellIs" dxfId="207" priority="227" stopIfTrue="1" operator="lessThan">
      <formula>59.999</formula>
    </cfRule>
    <cfRule type="cellIs" dxfId="206" priority="228" stopIfTrue="1" operator="lessThan">
      <formula>79.999</formula>
    </cfRule>
    <cfRule type="cellIs" dxfId="205" priority="229" stopIfTrue="1" operator="lessThan">
      <formula>89.999</formula>
    </cfRule>
    <cfRule type="cellIs" dxfId="204" priority="230" stopIfTrue="1" operator="between">
      <formula>90</formula>
      <formula>100</formula>
    </cfRule>
    <cfRule type="containsBlanks" dxfId="203" priority="231">
      <formula>LEN(TRIM(I97))=0</formula>
    </cfRule>
  </conditionalFormatting>
  <conditionalFormatting sqref="I99">
    <cfRule type="cellIs" dxfId="202" priority="211" stopIfTrue="1" operator="lessThan">
      <formula>19.999</formula>
    </cfRule>
    <cfRule type="cellIs" dxfId="201" priority="212" stopIfTrue="1" operator="lessThan">
      <formula>39.999</formula>
    </cfRule>
    <cfRule type="cellIs" dxfId="200" priority="213" stopIfTrue="1" operator="lessThan">
      <formula>59.999</formula>
    </cfRule>
    <cfRule type="cellIs" dxfId="199" priority="214" stopIfTrue="1" operator="lessThan">
      <formula>79.999</formula>
    </cfRule>
    <cfRule type="cellIs" dxfId="198" priority="215" stopIfTrue="1" operator="lessThan">
      <formula>89.999</formula>
    </cfRule>
    <cfRule type="cellIs" dxfId="197" priority="216" stopIfTrue="1" operator="between">
      <formula>90</formula>
      <formula>100</formula>
    </cfRule>
    <cfRule type="containsBlanks" dxfId="196" priority="217">
      <formula>LEN(TRIM(I99))=0</formula>
    </cfRule>
  </conditionalFormatting>
  <conditionalFormatting sqref="I100">
    <cfRule type="cellIs" dxfId="195" priority="204" stopIfTrue="1" operator="lessThan">
      <formula>19.999</formula>
    </cfRule>
    <cfRule type="cellIs" dxfId="194" priority="205" stopIfTrue="1" operator="lessThan">
      <formula>39.999</formula>
    </cfRule>
    <cfRule type="cellIs" dxfId="193" priority="206" stopIfTrue="1" operator="lessThan">
      <formula>59.999</formula>
    </cfRule>
    <cfRule type="cellIs" dxfId="192" priority="207" stopIfTrue="1" operator="lessThan">
      <formula>79.999</formula>
    </cfRule>
    <cfRule type="cellIs" dxfId="191" priority="208" stopIfTrue="1" operator="lessThan">
      <formula>89.999</formula>
    </cfRule>
    <cfRule type="cellIs" dxfId="190" priority="209" stopIfTrue="1" operator="between">
      <formula>90</formula>
      <formula>100</formula>
    </cfRule>
    <cfRule type="containsBlanks" dxfId="189" priority="210">
      <formula>LEN(TRIM(I100))=0</formula>
    </cfRule>
  </conditionalFormatting>
  <conditionalFormatting sqref="I102">
    <cfRule type="cellIs" dxfId="188" priority="190" stopIfTrue="1" operator="lessThan">
      <formula>19.999</formula>
    </cfRule>
    <cfRule type="cellIs" dxfId="187" priority="191" stopIfTrue="1" operator="lessThan">
      <formula>39.999</formula>
    </cfRule>
    <cfRule type="cellIs" dxfId="186" priority="192" stopIfTrue="1" operator="lessThan">
      <formula>59.999</formula>
    </cfRule>
    <cfRule type="cellIs" dxfId="185" priority="193" stopIfTrue="1" operator="lessThan">
      <formula>79.999</formula>
    </cfRule>
    <cfRule type="cellIs" dxfId="184" priority="194" stopIfTrue="1" operator="lessThan">
      <formula>89.999</formula>
    </cfRule>
    <cfRule type="cellIs" dxfId="183" priority="195" stopIfTrue="1" operator="between">
      <formula>90</formula>
      <formula>100</formula>
    </cfRule>
    <cfRule type="containsBlanks" dxfId="182" priority="196">
      <formula>LEN(TRIM(I102))=0</formula>
    </cfRule>
  </conditionalFormatting>
  <conditionalFormatting sqref="I103">
    <cfRule type="cellIs" dxfId="181" priority="183" stopIfTrue="1" operator="lessThan">
      <formula>19.999</formula>
    </cfRule>
    <cfRule type="cellIs" dxfId="180" priority="184" stopIfTrue="1" operator="lessThan">
      <formula>39.999</formula>
    </cfRule>
    <cfRule type="cellIs" dxfId="179" priority="185" stopIfTrue="1" operator="lessThan">
      <formula>59.999</formula>
    </cfRule>
    <cfRule type="cellIs" dxfId="178" priority="186" stopIfTrue="1" operator="lessThan">
      <formula>79.999</formula>
    </cfRule>
    <cfRule type="cellIs" dxfId="177" priority="187" stopIfTrue="1" operator="lessThan">
      <formula>89.999</formula>
    </cfRule>
    <cfRule type="cellIs" dxfId="176" priority="188" stopIfTrue="1" operator="between">
      <formula>90</formula>
      <formula>100</formula>
    </cfRule>
    <cfRule type="containsBlanks" dxfId="175" priority="189">
      <formula>LEN(TRIM(I103))=0</formula>
    </cfRule>
  </conditionalFormatting>
  <conditionalFormatting sqref="I104">
    <cfRule type="cellIs" dxfId="174" priority="176" stopIfTrue="1" operator="lessThan">
      <formula>19.999</formula>
    </cfRule>
    <cfRule type="cellIs" dxfId="173" priority="177" stopIfTrue="1" operator="lessThan">
      <formula>39.999</formula>
    </cfRule>
    <cfRule type="cellIs" dxfId="172" priority="178" stopIfTrue="1" operator="lessThan">
      <formula>59.999</formula>
    </cfRule>
    <cfRule type="cellIs" dxfId="171" priority="179" stopIfTrue="1" operator="lessThan">
      <formula>79.999</formula>
    </cfRule>
    <cfRule type="cellIs" dxfId="170" priority="180" stopIfTrue="1" operator="lessThan">
      <formula>89.999</formula>
    </cfRule>
    <cfRule type="cellIs" dxfId="169" priority="181" stopIfTrue="1" operator="between">
      <formula>90</formula>
      <formula>100</formula>
    </cfRule>
    <cfRule type="containsBlanks" dxfId="168" priority="182">
      <formula>LEN(TRIM(I104))=0</formula>
    </cfRule>
  </conditionalFormatting>
  <conditionalFormatting sqref="I105:I106">
    <cfRule type="cellIs" dxfId="167" priority="169" stopIfTrue="1" operator="lessThan">
      <formula>19.999</formula>
    </cfRule>
    <cfRule type="cellIs" dxfId="166" priority="170" stopIfTrue="1" operator="lessThan">
      <formula>39.999</formula>
    </cfRule>
    <cfRule type="cellIs" dxfId="165" priority="171" stopIfTrue="1" operator="lessThan">
      <formula>59.999</formula>
    </cfRule>
    <cfRule type="cellIs" dxfId="164" priority="172" stopIfTrue="1" operator="lessThan">
      <formula>79.999</formula>
    </cfRule>
    <cfRule type="cellIs" dxfId="163" priority="173" stopIfTrue="1" operator="lessThan">
      <formula>89.999</formula>
    </cfRule>
    <cfRule type="cellIs" dxfId="162" priority="174" stopIfTrue="1" operator="between">
      <formula>90</formula>
      <formula>100</formula>
    </cfRule>
    <cfRule type="containsBlanks" dxfId="161" priority="175">
      <formula>LEN(TRIM(I105))=0</formula>
    </cfRule>
  </conditionalFormatting>
  <conditionalFormatting sqref="I107">
    <cfRule type="cellIs" dxfId="160" priority="162" stopIfTrue="1" operator="lessThan">
      <formula>19.999</formula>
    </cfRule>
    <cfRule type="cellIs" dxfId="159" priority="163" stopIfTrue="1" operator="lessThan">
      <formula>39.999</formula>
    </cfRule>
    <cfRule type="cellIs" dxfId="158" priority="164" stopIfTrue="1" operator="lessThan">
      <formula>59.999</formula>
    </cfRule>
    <cfRule type="cellIs" dxfId="157" priority="165" stopIfTrue="1" operator="lessThan">
      <formula>79.999</formula>
    </cfRule>
    <cfRule type="cellIs" dxfId="156" priority="166" stopIfTrue="1" operator="lessThan">
      <formula>89.999</formula>
    </cfRule>
    <cfRule type="cellIs" dxfId="155" priority="167" stopIfTrue="1" operator="between">
      <formula>90</formula>
      <formula>100</formula>
    </cfRule>
    <cfRule type="containsBlanks" dxfId="154" priority="168">
      <formula>LEN(TRIM(I107))=0</formula>
    </cfRule>
  </conditionalFormatting>
  <conditionalFormatting sqref="I108">
    <cfRule type="cellIs" dxfId="153" priority="155" stopIfTrue="1" operator="lessThan">
      <formula>19.999</formula>
    </cfRule>
    <cfRule type="cellIs" dxfId="152" priority="156" stopIfTrue="1" operator="lessThan">
      <formula>39.999</formula>
    </cfRule>
    <cfRule type="cellIs" dxfId="151" priority="157" stopIfTrue="1" operator="lessThan">
      <formula>59.999</formula>
    </cfRule>
    <cfRule type="cellIs" dxfId="150" priority="158" stopIfTrue="1" operator="lessThan">
      <formula>79.999</formula>
    </cfRule>
    <cfRule type="cellIs" dxfId="149" priority="159" stopIfTrue="1" operator="lessThan">
      <formula>89.999</formula>
    </cfRule>
    <cfRule type="cellIs" dxfId="148" priority="160" stopIfTrue="1" operator="between">
      <formula>90</formula>
      <formula>100</formula>
    </cfRule>
    <cfRule type="containsBlanks" dxfId="147" priority="161">
      <formula>LEN(TRIM(I108))=0</formula>
    </cfRule>
  </conditionalFormatting>
  <conditionalFormatting sqref="I110">
    <cfRule type="cellIs" dxfId="146" priority="148" stopIfTrue="1" operator="lessThan">
      <formula>19.999</formula>
    </cfRule>
    <cfRule type="cellIs" dxfId="145" priority="149" stopIfTrue="1" operator="lessThan">
      <formula>39.999</formula>
    </cfRule>
    <cfRule type="cellIs" dxfId="144" priority="150" stopIfTrue="1" operator="lessThan">
      <formula>59.999</formula>
    </cfRule>
    <cfRule type="cellIs" dxfId="143" priority="151" stopIfTrue="1" operator="lessThan">
      <formula>79.999</formula>
    </cfRule>
    <cfRule type="cellIs" dxfId="142" priority="152" stopIfTrue="1" operator="lessThan">
      <formula>89.999</formula>
    </cfRule>
    <cfRule type="cellIs" dxfId="141" priority="153" stopIfTrue="1" operator="between">
      <formula>90</formula>
      <formula>100</formula>
    </cfRule>
    <cfRule type="containsBlanks" dxfId="140" priority="154">
      <formula>LEN(TRIM(I110))=0</formula>
    </cfRule>
  </conditionalFormatting>
  <conditionalFormatting sqref="I111">
    <cfRule type="cellIs" dxfId="139" priority="141" stopIfTrue="1" operator="lessThan">
      <formula>19.999</formula>
    </cfRule>
    <cfRule type="cellIs" dxfId="138" priority="142" stopIfTrue="1" operator="lessThan">
      <formula>39.999</formula>
    </cfRule>
    <cfRule type="cellIs" dxfId="137" priority="143" stopIfTrue="1" operator="lessThan">
      <formula>59.999</formula>
    </cfRule>
    <cfRule type="cellIs" dxfId="136" priority="144" stopIfTrue="1" operator="lessThan">
      <formula>79.999</formula>
    </cfRule>
    <cfRule type="cellIs" dxfId="135" priority="145" stopIfTrue="1" operator="lessThan">
      <formula>89.999</formula>
    </cfRule>
    <cfRule type="cellIs" dxfId="134" priority="146" stopIfTrue="1" operator="between">
      <formula>90</formula>
      <formula>100</formula>
    </cfRule>
    <cfRule type="containsBlanks" dxfId="133" priority="147">
      <formula>LEN(TRIM(I111))=0</formula>
    </cfRule>
  </conditionalFormatting>
  <conditionalFormatting sqref="I112">
    <cfRule type="cellIs" dxfId="132" priority="134" stopIfTrue="1" operator="lessThan">
      <formula>19.999</formula>
    </cfRule>
    <cfRule type="cellIs" dxfId="131" priority="135" stopIfTrue="1" operator="lessThan">
      <formula>39.999</formula>
    </cfRule>
    <cfRule type="cellIs" dxfId="130" priority="136" stopIfTrue="1" operator="lessThan">
      <formula>59.999</formula>
    </cfRule>
    <cfRule type="cellIs" dxfId="129" priority="137" stopIfTrue="1" operator="lessThan">
      <formula>79.999</formula>
    </cfRule>
    <cfRule type="cellIs" dxfId="128" priority="138" stopIfTrue="1" operator="lessThan">
      <formula>89.999</formula>
    </cfRule>
    <cfRule type="cellIs" dxfId="127" priority="139" stopIfTrue="1" operator="between">
      <formula>90</formula>
      <formula>100</formula>
    </cfRule>
    <cfRule type="containsBlanks" dxfId="126" priority="140">
      <formula>LEN(TRIM(I112))=0</formula>
    </cfRule>
  </conditionalFormatting>
  <conditionalFormatting sqref="I113">
    <cfRule type="cellIs" dxfId="125" priority="127" stopIfTrue="1" operator="lessThan">
      <formula>19.999</formula>
    </cfRule>
    <cfRule type="cellIs" dxfId="124" priority="128" stopIfTrue="1" operator="lessThan">
      <formula>39.999</formula>
    </cfRule>
    <cfRule type="cellIs" dxfId="123" priority="129" stopIfTrue="1" operator="lessThan">
      <formula>59.999</formula>
    </cfRule>
    <cfRule type="cellIs" dxfId="122" priority="130" stopIfTrue="1" operator="lessThan">
      <formula>79.999</formula>
    </cfRule>
    <cfRule type="cellIs" dxfId="121" priority="131" stopIfTrue="1" operator="lessThan">
      <formula>89.999</formula>
    </cfRule>
    <cfRule type="cellIs" dxfId="120" priority="132" stopIfTrue="1" operator="between">
      <formula>90</formula>
      <formula>100</formula>
    </cfRule>
    <cfRule type="containsBlanks" dxfId="119" priority="133">
      <formula>LEN(TRIM(I113))=0</formula>
    </cfRule>
  </conditionalFormatting>
  <conditionalFormatting sqref="I117">
    <cfRule type="cellIs" dxfId="118" priority="120" stopIfTrue="1" operator="lessThan">
      <formula>19.999</formula>
    </cfRule>
    <cfRule type="cellIs" dxfId="117" priority="121" stopIfTrue="1" operator="lessThan">
      <formula>39.999</formula>
    </cfRule>
    <cfRule type="cellIs" dxfId="116" priority="122" stopIfTrue="1" operator="lessThan">
      <formula>59.999</formula>
    </cfRule>
    <cfRule type="cellIs" dxfId="115" priority="123" stopIfTrue="1" operator="lessThan">
      <formula>79.999</formula>
    </cfRule>
    <cfRule type="cellIs" dxfId="114" priority="124" stopIfTrue="1" operator="lessThan">
      <formula>89.999</formula>
    </cfRule>
    <cfRule type="cellIs" dxfId="113" priority="125" stopIfTrue="1" operator="between">
      <formula>90</formula>
      <formula>100</formula>
    </cfRule>
    <cfRule type="containsBlanks" dxfId="112" priority="126">
      <formula>LEN(TRIM(I117))=0</formula>
    </cfRule>
  </conditionalFormatting>
  <conditionalFormatting sqref="I118">
    <cfRule type="cellIs" dxfId="111" priority="113" stopIfTrue="1" operator="lessThan">
      <formula>19.999</formula>
    </cfRule>
    <cfRule type="cellIs" dxfId="110" priority="114" stopIfTrue="1" operator="lessThan">
      <formula>39.999</formula>
    </cfRule>
    <cfRule type="cellIs" dxfId="109" priority="115" stopIfTrue="1" operator="lessThan">
      <formula>59.999</formula>
    </cfRule>
    <cfRule type="cellIs" dxfId="108" priority="116" stopIfTrue="1" operator="lessThan">
      <formula>79.999</formula>
    </cfRule>
    <cfRule type="cellIs" dxfId="107" priority="117" stopIfTrue="1" operator="lessThan">
      <formula>89.999</formula>
    </cfRule>
    <cfRule type="cellIs" dxfId="106" priority="118" stopIfTrue="1" operator="between">
      <formula>90</formula>
      <formula>100</formula>
    </cfRule>
    <cfRule type="containsBlanks" dxfId="105" priority="119">
      <formula>LEN(TRIM(I118))=0</formula>
    </cfRule>
  </conditionalFormatting>
  <conditionalFormatting sqref="I119">
    <cfRule type="cellIs" dxfId="104" priority="106" stopIfTrue="1" operator="lessThan">
      <formula>19.999</formula>
    </cfRule>
    <cfRule type="cellIs" dxfId="103" priority="107" stopIfTrue="1" operator="lessThan">
      <formula>39.999</formula>
    </cfRule>
    <cfRule type="cellIs" dxfId="102" priority="108" stopIfTrue="1" operator="lessThan">
      <formula>59.999</formula>
    </cfRule>
    <cfRule type="cellIs" dxfId="101" priority="109" stopIfTrue="1" operator="lessThan">
      <formula>79.999</formula>
    </cfRule>
    <cfRule type="cellIs" dxfId="100" priority="110" stopIfTrue="1" operator="lessThan">
      <formula>89.999</formula>
    </cfRule>
    <cfRule type="cellIs" dxfId="99" priority="111" stopIfTrue="1" operator="between">
      <formula>90</formula>
      <formula>100</formula>
    </cfRule>
    <cfRule type="containsBlanks" dxfId="98" priority="112">
      <formula>LEN(TRIM(I119))=0</formula>
    </cfRule>
  </conditionalFormatting>
  <conditionalFormatting sqref="I120">
    <cfRule type="cellIs" dxfId="97" priority="99" stopIfTrue="1" operator="lessThan">
      <formula>19.999</formula>
    </cfRule>
    <cfRule type="cellIs" dxfId="96" priority="100" stopIfTrue="1" operator="lessThan">
      <formula>39.999</formula>
    </cfRule>
    <cfRule type="cellIs" dxfId="95" priority="101" stopIfTrue="1" operator="lessThan">
      <formula>59.999</formula>
    </cfRule>
    <cfRule type="cellIs" dxfId="94" priority="102" stopIfTrue="1" operator="lessThan">
      <formula>79.999</formula>
    </cfRule>
    <cfRule type="cellIs" dxfId="93" priority="103" stopIfTrue="1" operator="lessThan">
      <formula>89.999</formula>
    </cfRule>
    <cfRule type="cellIs" dxfId="92" priority="104" stopIfTrue="1" operator="between">
      <formula>90</formula>
      <formula>100</formula>
    </cfRule>
    <cfRule type="containsBlanks" dxfId="91" priority="105">
      <formula>LEN(TRIM(I120))=0</formula>
    </cfRule>
  </conditionalFormatting>
  <conditionalFormatting sqref="I121">
    <cfRule type="cellIs" dxfId="90" priority="92" stopIfTrue="1" operator="lessThan">
      <formula>19.999</formula>
    </cfRule>
    <cfRule type="cellIs" dxfId="89" priority="93" stopIfTrue="1" operator="lessThan">
      <formula>39.999</formula>
    </cfRule>
    <cfRule type="cellIs" dxfId="88" priority="94" stopIfTrue="1" operator="lessThan">
      <formula>59.999</formula>
    </cfRule>
    <cfRule type="cellIs" dxfId="87" priority="95" stopIfTrue="1" operator="lessThan">
      <formula>79.999</formula>
    </cfRule>
    <cfRule type="cellIs" dxfId="86" priority="96" stopIfTrue="1" operator="lessThan">
      <formula>89.999</formula>
    </cfRule>
    <cfRule type="cellIs" dxfId="85" priority="97" stopIfTrue="1" operator="between">
      <formula>90</formula>
      <formula>100</formula>
    </cfRule>
    <cfRule type="containsBlanks" dxfId="84" priority="98">
      <formula>LEN(TRIM(I121))=0</formula>
    </cfRule>
  </conditionalFormatting>
  <conditionalFormatting sqref="I122">
    <cfRule type="cellIs" dxfId="83" priority="85" stopIfTrue="1" operator="lessThan">
      <formula>19.999</formula>
    </cfRule>
    <cfRule type="cellIs" dxfId="82" priority="86" stopIfTrue="1" operator="lessThan">
      <formula>39.999</formula>
    </cfRule>
    <cfRule type="cellIs" dxfId="81" priority="87" stopIfTrue="1" operator="lessThan">
      <formula>59.999</formula>
    </cfRule>
    <cfRule type="cellIs" dxfId="80" priority="88" stopIfTrue="1" operator="lessThan">
      <formula>79.999</formula>
    </cfRule>
    <cfRule type="cellIs" dxfId="79" priority="89" stopIfTrue="1" operator="lessThan">
      <formula>89.999</formula>
    </cfRule>
    <cfRule type="cellIs" dxfId="78" priority="90" stopIfTrue="1" operator="between">
      <formula>90</formula>
      <formula>100</formula>
    </cfRule>
    <cfRule type="containsBlanks" dxfId="77" priority="91">
      <formula>LEN(TRIM(I122))=0</formula>
    </cfRule>
  </conditionalFormatting>
  <conditionalFormatting sqref="I123">
    <cfRule type="cellIs" dxfId="76" priority="78" stopIfTrue="1" operator="lessThan">
      <formula>19.999</formula>
    </cfRule>
    <cfRule type="cellIs" dxfId="75" priority="79" stopIfTrue="1" operator="lessThan">
      <formula>39.999</formula>
    </cfRule>
    <cfRule type="cellIs" dxfId="74" priority="80" stopIfTrue="1" operator="lessThan">
      <formula>59.999</formula>
    </cfRule>
    <cfRule type="cellIs" dxfId="73" priority="81" stopIfTrue="1" operator="lessThan">
      <formula>79.999</formula>
    </cfRule>
    <cfRule type="cellIs" dxfId="72" priority="82" stopIfTrue="1" operator="lessThan">
      <formula>89.999</formula>
    </cfRule>
    <cfRule type="cellIs" dxfId="71" priority="83" stopIfTrue="1" operator="between">
      <formula>90</formula>
      <formula>100</formula>
    </cfRule>
    <cfRule type="containsBlanks" dxfId="70" priority="84">
      <formula>LEN(TRIM(I123))=0</formula>
    </cfRule>
  </conditionalFormatting>
  <conditionalFormatting sqref="I124">
    <cfRule type="cellIs" dxfId="69" priority="71" stopIfTrue="1" operator="lessThan">
      <formula>19.999</formula>
    </cfRule>
    <cfRule type="cellIs" dxfId="68" priority="72" stopIfTrue="1" operator="lessThan">
      <formula>39.999</formula>
    </cfRule>
    <cfRule type="cellIs" dxfId="67" priority="73" stopIfTrue="1" operator="lessThan">
      <formula>59.999</formula>
    </cfRule>
    <cfRule type="cellIs" dxfId="66" priority="74" stopIfTrue="1" operator="lessThan">
      <formula>79.999</formula>
    </cfRule>
    <cfRule type="cellIs" dxfId="65" priority="75" stopIfTrue="1" operator="lessThan">
      <formula>89.999</formula>
    </cfRule>
    <cfRule type="cellIs" dxfId="64" priority="76" stopIfTrue="1" operator="between">
      <formula>90</formula>
      <formula>100</formula>
    </cfRule>
    <cfRule type="containsBlanks" dxfId="63" priority="77">
      <formula>LEN(TRIM(I124))=0</formula>
    </cfRule>
  </conditionalFormatting>
  <conditionalFormatting sqref="I125">
    <cfRule type="cellIs" dxfId="62" priority="64" stopIfTrue="1" operator="lessThan">
      <formula>19.999</formula>
    </cfRule>
    <cfRule type="cellIs" dxfId="61" priority="65" stopIfTrue="1" operator="lessThan">
      <formula>39.999</formula>
    </cfRule>
    <cfRule type="cellIs" dxfId="60" priority="66" stopIfTrue="1" operator="lessThan">
      <formula>59.999</formula>
    </cfRule>
    <cfRule type="cellIs" dxfId="59" priority="67" stopIfTrue="1" operator="lessThan">
      <formula>79.999</formula>
    </cfRule>
    <cfRule type="cellIs" dxfId="58" priority="68" stopIfTrue="1" operator="lessThan">
      <formula>89.999</formula>
    </cfRule>
    <cfRule type="cellIs" dxfId="57" priority="69" stopIfTrue="1" operator="between">
      <formula>90</formula>
      <formula>100</formula>
    </cfRule>
    <cfRule type="containsBlanks" dxfId="56" priority="70">
      <formula>LEN(TRIM(I125))=0</formula>
    </cfRule>
  </conditionalFormatting>
  <conditionalFormatting sqref="I126">
    <cfRule type="cellIs" dxfId="55" priority="57" stopIfTrue="1" operator="lessThan">
      <formula>19.999</formula>
    </cfRule>
    <cfRule type="cellIs" dxfId="54" priority="58" stopIfTrue="1" operator="lessThan">
      <formula>39.999</formula>
    </cfRule>
    <cfRule type="cellIs" dxfId="53" priority="59" stopIfTrue="1" operator="lessThan">
      <formula>59.999</formula>
    </cfRule>
    <cfRule type="cellIs" dxfId="52" priority="60" stopIfTrue="1" operator="lessThan">
      <formula>79.999</formula>
    </cfRule>
    <cfRule type="cellIs" dxfId="51" priority="61" stopIfTrue="1" operator="lessThan">
      <formula>89.999</formula>
    </cfRule>
    <cfRule type="cellIs" dxfId="50" priority="62" stopIfTrue="1" operator="between">
      <formula>90</formula>
      <formula>100</formula>
    </cfRule>
    <cfRule type="containsBlanks" dxfId="49" priority="63">
      <formula>LEN(TRIM(I126))=0</formula>
    </cfRule>
  </conditionalFormatting>
  <conditionalFormatting sqref="I128">
    <cfRule type="cellIs" dxfId="48" priority="50" stopIfTrue="1" operator="lessThan">
      <formula>19.999</formula>
    </cfRule>
    <cfRule type="cellIs" dxfId="47" priority="51" stopIfTrue="1" operator="lessThan">
      <formula>39.999</formula>
    </cfRule>
    <cfRule type="cellIs" dxfId="46" priority="52" stopIfTrue="1" operator="lessThan">
      <formula>59.999</formula>
    </cfRule>
    <cfRule type="cellIs" dxfId="45" priority="53" stopIfTrue="1" operator="lessThan">
      <formula>79.999</formula>
    </cfRule>
    <cfRule type="cellIs" dxfId="44" priority="54" stopIfTrue="1" operator="lessThan">
      <formula>89.999</formula>
    </cfRule>
    <cfRule type="cellIs" dxfId="43" priority="55" stopIfTrue="1" operator="between">
      <formula>90</formula>
      <formula>100</formula>
    </cfRule>
    <cfRule type="containsBlanks" dxfId="42" priority="56">
      <formula>LEN(TRIM(I128))=0</formula>
    </cfRule>
  </conditionalFormatting>
  <conditionalFormatting sqref="I129">
    <cfRule type="cellIs" dxfId="41" priority="43" stopIfTrue="1" operator="lessThan">
      <formula>19.999</formula>
    </cfRule>
    <cfRule type="cellIs" dxfId="40" priority="44" stopIfTrue="1" operator="lessThan">
      <formula>39.999</formula>
    </cfRule>
    <cfRule type="cellIs" dxfId="39" priority="45" stopIfTrue="1" operator="lessThan">
      <formula>59.999</formula>
    </cfRule>
    <cfRule type="cellIs" dxfId="38" priority="46" stopIfTrue="1" operator="lessThan">
      <formula>79.999</formula>
    </cfRule>
    <cfRule type="cellIs" dxfId="37" priority="47" stopIfTrue="1" operator="lessThan">
      <formula>89.999</formula>
    </cfRule>
    <cfRule type="cellIs" dxfId="36" priority="48" stopIfTrue="1" operator="between">
      <formula>90</formula>
      <formula>100</formula>
    </cfRule>
    <cfRule type="containsBlanks" dxfId="35" priority="49">
      <formula>LEN(TRIM(I129))=0</formula>
    </cfRule>
  </conditionalFormatting>
  <conditionalFormatting sqref="I130">
    <cfRule type="cellIs" dxfId="34" priority="36" stopIfTrue="1" operator="lessThan">
      <formula>19.999</formula>
    </cfRule>
    <cfRule type="cellIs" dxfId="33" priority="37" stopIfTrue="1" operator="lessThan">
      <formula>39.999</formula>
    </cfRule>
    <cfRule type="cellIs" dxfId="32" priority="38" stopIfTrue="1" operator="lessThan">
      <formula>59.999</formula>
    </cfRule>
    <cfRule type="cellIs" dxfId="31" priority="39" stopIfTrue="1" operator="lessThan">
      <formula>79.999</formula>
    </cfRule>
    <cfRule type="cellIs" dxfId="30" priority="40" stopIfTrue="1" operator="lessThan">
      <formula>89.999</formula>
    </cfRule>
    <cfRule type="cellIs" dxfId="29" priority="41" stopIfTrue="1" operator="between">
      <formula>90</formula>
      <formula>100</formula>
    </cfRule>
    <cfRule type="containsBlanks" dxfId="28" priority="42">
      <formula>LEN(TRIM(I130))=0</formula>
    </cfRule>
  </conditionalFormatting>
  <conditionalFormatting sqref="I131">
    <cfRule type="cellIs" dxfId="27" priority="29" stopIfTrue="1" operator="lessThan">
      <formula>19.999</formula>
    </cfRule>
    <cfRule type="cellIs" dxfId="26" priority="30" stopIfTrue="1" operator="lessThan">
      <formula>39.999</formula>
    </cfRule>
    <cfRule type="cellIs" dxfId="25" priority="31" stopIfTrue="1" operator="lessThan">
      <formula>59.999</formula>
    </cfRule>
    <cfRule type="cellIs" dxfId="24" priority="32" stopIfTrue="1" operator="lessThan">
      <formula>79.999</formula>
    </cfRule>
    <cfRule type="cellIs" dxfId="23" priority="33" stopIfTrue="1" operator="lessThan">
      <formula>89.999</formula>
    </cfRule>
    <cfRule type="cellIs" dxfId="22" priority="34" stopIfTrue="1" operator="between">
      <formula>90</formula>
      <formula>100</formula>
    </cfRule>
    <cfRule type="containsBlanks" dxfId="21" priority="35">
      <formula>LEN(TRIM(I131))=0</formula>
    </cfRule>
  </conditionalFormatting>
  <conditionalFormatting sqref="I132">
    <cfRule type="cellIs" dxfId="20" priority="22" stopIfTrue="1" operator="lessThan">
      <formula>19.999</formula>
    </cfRule>
    <cfRule type="cellIs" dxfId="19" priority="23" stopIfTrue="1" operator="lessThan">
      <formula>39.999</formula>
    </cfRule>
    <cfRule type="cellIs" dxfId="18" priority="24" stopIfTrue="1" operator="lessThan">
      <formula>59.999</formula>
    </cfRule>
    <cfRule type="cellIs" dxfId="17" priority="25" stopIfTrue="1" operator="lessThan">
      <formula>79.999</formula>
    </cfRule>
    <cfRule type="cellIs" dxfId="16" priority="26" stopIfTrue="1" operator="lessThan">
      <formula>89.999</formula>
    </cfRule>
    <cfRule type="cellIs" dxfId="15" priority="27" stopIfTrue="1" operator="between">
      <formula>90</formula>
      <formula>100</formula>
    </cfRule>
    <cfRule type="containsBlanks" dxfId="14" priority="28">
      <formula>LEN(TRIM(I132))=0</formula>
    </cfRule>
  </conditionalFormatting>
  <conditionalFormatting sqref="I98">
    <cfRule type="cellIs" dxfId="13" priority="15" stopIfTrue="1" operator="lessThan">
      <formula>19.999</formula>
    </cfRule>
    <cfRule type="cellIs" dxfId="12" priority="16" stopIfTrue="1" operator="lessThan">
      <formula>39.999</formula>
    </cfRule>
    <cfRule type="cellIs" dxfId="11" priority="17" stopIfTrue="1" operator="lessThan">
      <formula>59.999</formula>
    </cfRule>
    <cfRule type="cellIs" dxfId="10" priority="18" stopIfTrue="1" operator="lessThan">
      <formula>79.999</formula>
    </cfRule>
    <cfRule type="cellIs" dxfId="9" priority="19" stopIfTrue="1" operator="lessThan">
      <formula>89.999</formula>
    </cfRule>
    <cfRule type="cellIs" dxfId="8" priority="20" stopIfTrue="1" operator="between">
      <formula>90</formula>
      <formula>100</formula>
    </cfRule>
    <cfRule type="containsBlanks" dxfId="7" priority="21">
      <formula>LEN(TRIM(I98))=0</formula>
    </cfRule>
  </conditionalFormatting>
  <conditionalFormatting sqref="I114">
    <cfRule type="cellIs" dxfId="6" priority="8" stopIfTrue="1" operator="lessThan">
      <formula>19.999</formula>
    </cfRule>
    <cfRule type="cellIs" dxfId="5" priority="9" stopIfTrue="1" operator="lessThan">
      <formula>39.999</formula>
    </cfRule>
    <cfRule type="cellIs" dxfId="4" priority="10" stopIfTrue="1" operator="lessThan">
      <formula>59.999</formula>
    </cfRule>
    <cfRule type="cellIs" dxfId="3" priority="11" stopIfTrue="1" operator="lessThan">
      <formula>79.999</formula>
    </cfRule>
    <cfRule type="cellIs" dxfId="2" priority="12" stopIfTrue="1" operator="lessThan">
      <formula>89.999</formula>
    </cfRule>
    <cfRule type="cellIs" dxfId="1" priority="13" stopIfTrue="1" operator="between">
      <formula>90</formula>
      <formula>100</formula>
    </cfRule>
    <cfRule type="containsBlanks" dxfId="0" priority="14">
      <formula>LEN(TRIM(I114))=0</formula>
    </cfRule>
  </conditionalFormatting>
  <pageMargins left="0.7" right="0.7" top="0.75" bottom="0.75" header="0.3" footer="0.3"/>
  <pageSetup paperSize="9" scale="43" orientation="portrait" r:id="rId1"/>
  <rowBreaks count="2" manualBreakCount="2">
    <brk id="58" max="9" man="1"/>
    <brk id="110" max="9" man="1"/>
  </rowBreaks>
  <ignoredErrors>
    <ignoredError sqref="E19:G19 E27:G27 E2:G2 G7:G8 G11:G12 G15:G16 C2 B27:C27 B19:C19" unlocked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tint="-0.24988555558946501"/>
  </sheetPr>
  <dimension ref="B2:D140"/>
  <sheetViews>
    <sheetView showGridLines="0" showRowColHeaders="0" zoomScale="70" zoomScaleNormal="70" workbookViewId="0">
      <selection activeCell="C116" sqref="C116:D116"/>
    </sheetView>
  </sheetViews>
  <sheetFormatPr defaultRowHeight="15" x14ac:dyDescent="0.25"/>
  <cols>
    <col min="1" max="1" width="9.140625" style="180"/>
    <col min="2" max="2" width="79.42578125" style="180" customWidth="1"/>
    <col min="3" max="3" width="69.5703125" style="180" customWidth="1"/>
    <col min="4" max="4" width="9.140625" style="180" customWidth="1"/>
    <col min="5" max="16384" width="9.140625" style="180"/>
  </cols>
  <sheetData>
    <row r="2" spans="2:4" ht="23.25" x14ac:dyDescent="0.35">
      <c r="B2" s="425" t="s">
        <v>781</v>
      </c>
      <c r="C2" s="425"/>
      <c r="D2" s="425"/>
    </row>
    <row r="4" spans="2:4" x14ac:dyDescent="0.25">
      <c r="B4" s="427" t="s">
        <v>782</v>
      </c>
      <c r="C4" s="427"/>
      <c r="D4" s="427"/>
    </row>
    <row r="5" spans="2:4" x14ac:dyDescent="0.25">
      <c r="B5" s="309" t="s">
        <v>783</v>
      </c>
      <c r="C5" s="428" t="s">
        <v>784</v>
      </c>
      <c r="D5" s="428"/>
    </row>
    <row r="6" spans="2:4" x14ac:dyDescent="0.25">
      <c r="B6" s="310" t="s">
        <v>785</v>
      </c>
      <c r="C6" s="429"/>
      <c r="D6" s="429"/>
    </row>
    <row r="7" spans="2:4" x14ac:dyDescent="0.25">
      <c r="B7" s="310" t="s">
        <v>786</v>
      </c>
      <c r="C7" s="429"/>
      <c r="D7" s="429"/>
    </row>
    <row r="8" spans="2:4" ht="18" customHeight="1" x14ac:dyDescent="0.25">
      <c r="B8" s="426" t="s">
        <v>787</v>
      </c>
      <c r="C8" s="429" t="s">
        <v>788</v>
      </c>
      <c r="D8" s="429"/>
    </row>
    <row r="9" spans="2:4" x14ac:dyDescent="0.25">
      <c r="B9" s="426"/>
      <c r="C9" s="429" t="s">
        <v>789</v>
      </c>
      <c r="D9" s="429"/>
    </row>
    <row r="10" spans="2:4" ht="32.25" customHeight="1" x14ac:dyDescent="0.25">
      <c r="B10" s="426"/>
      <c r="C10" s="429" t="s">
        <v>790</v>
      </c>
      <c r="D10" s="429"/>
    </row>
    <row r="11" spans="2:4" ht="30" x14ac:dyDescent="0.25">
      <c r="B11" s="310" t="s">
        <v>791</v>
      </c>
      <c r="C11" s="429" t="s">
        <v>792</v>
      </c>
      <c r="D11" s="429"/>
    </row>
    <row r="12" spans="2:4" ht="19.5" customHeight="1" x14ac:dyDescent="0.25">
      <c r="B12" s="426" t="s">
        <v>793</v>
      </c>
      <c r="C12" s="429" t="s">
        <v>794</v>
      </c>
      <c r="D12" s="429"/>
    </row>
    <row r="13" spans="2:4" ht="30.75" customHeight="1" x14ac:dyDescent="0.25">
      <c r="B13" s="426"/>
      <c r="C13" s="429" t="s">
        <v>795</v>
      </c>
      <c r="D13" s="429"/>
    </row>
    <row r="14" spans="2:4" ht="30.75" customHeight="1" x14ac:dyDescent="0.25">
      <c r="B14" s="426"/>
      <c r="C14" s="429" t="s">
        <v>796</v>
      </c>
      <c r="D14" s="429"/>
    </row>
    <row r="15" spans="2:4" ht="30" x14ac:dyDescent="0.25">
      <c r="B15" s="310" t="s">
        <v>797</v>
      </c>
      <c r="C15" s="429" t="s">
        <v>798</v>
      </c>
      <c r="D15" s="429"/>
    </row>
    <row r="16" spans="2:4" ht="30" x14ac:dyDescent="0.25">
      <c r="B16" s="310" t="s">
        <v>799</v>
      </c>
      <c r="C16" s="429" t="s">
        <v>800</v>
      </c>
      <c r="D16" s="429"/>
    </row>
    <row r="17" spans="2:4" ht="28.5" customHeight="1" x14ac:dyDescent="0.25">
      <c r="B17" s="310"/>
      <c r="C17" s="429" t="s">
        <v>801</v>
      </c>
      <c r="D17" s="429"/>
    </row>
    <row r="18" spans="2:4" ht="29.25" customHeight="1" x14ac:dyDescent="0.25">
      <c r="B18" s="310"/>
      <c r="C18" s="429" t="s">
        <v>802</v>
      </c>
      <c r="D18" s="429"/>
    </row>
    <row r="19" spans="2:4" ht="46.5" customHeight="1" x14ac:dyDescent="0.25">
      <c r="B19" s="310"/>
      <c r="C19" s="429" t="s">
        <v>803</v>
      </c>
      <c r="D19" s="429"/>
    </row>
    <row r="20" spans="2:4" ht="28.5" customHeight="1" x14ac:dyDescent="0.25">
      <c r="B20" s="426" t="s">
        <v>804</v>
      </c>
      <c r="C20" s="429" t="s">
        <v>805</v>
      </c>
      <c r="D20" s="429"/>
    </row>
    <row r="21" spans="2:4" ht="32.25" customHeight="1" x14ac:dyDescent="0.25">
      <c r="B21" s="426"/>
      <c r="C21" s="429" t="s">
        <v>806</v>
      </c>
      <c r="D21" s="429"/>
    </row>
    <row r="22" spans="2:4" ht="45" customHeight="1" x14ac:dyDescent="0.25">
      <c r="B22" s="426" t="s">
        <v>807</v>
      </c>
      <c r="C22" s="429" t="s">
        <v>808</v>
      </c>
      <c r="D22" s="429"/>
    </row>
    <row r="23" spans="2:4" ht="30.75" customHeight="1" x14ac:dyDescent="0.25">
      <c r="B23" s="426"/>
      <c r="C23" s="429" t="s">
        <v>809</v>
      </c>
      <c r="D23" s="429"/>
    </row>
    <row r="24" spans="2:4" x14ac:dyDescent="0.25">
      <c r="B24" s="310" t="s">
        <v>810</v>
      </c>
      <c r="C24" s="429"/>
      <c r="D24" s="429"/>
    </row>
    <row r="25" spans="2:4" x14ac:dyDescent="0.25">
      <c r="B25" s="310" t="s">
        <v>811</v>
      </c>
      <c r="C25" s="429"/>
      <c r="D25" s="429"/>
    </row>
    <row r="26" spans="2:4" ht="30" x14ac:dyDescent="0.25">
      <c r="B26" s="310" t="s">
        <v>812</v>
      </c>
      <c r="C26" s="429"/>
      <c r="D26" s="429"/>
    </row>
    <row r="27" spans="2:4" ht="30.75" customHeight="1" x14ac:dyDescent="0.25">
      <c r="B27" s="426" t="s">
        <v>813</v>
      </c>
      <c r="C27" s="429" t="s">
        <v>814</v>
      </c>
      <c r="D27" s="429"/>
    </row>
    <row r="28" spans="2:4" x14ac:dyDescent="0.25">
      <c r="B28" s="426"/>
      <c r="C28" s="429" t="s">
        <v>815</v>
      </c>
      <c r="D28" s="429"/>
    </row>
    <row r="29" spans="2:4" x14ac:dyDescent="0.25">
      <c r="B29" s="426"/>
      <c r="C29" s="429" t="s">
        <v>816</v>
      </c>
      <c r="D29" s="429"/>
    </row>
    <row r="30" spans="2:4" x14ac:dyDescent="0.25">
      <c r="B30" s="426"/>
      <c r="C30" s="429" t="s">
        <v>817</v>
      </c>
      <c r="D30" s="429"/>
    </row>
    <row r="31" spans="2:4" x14ac:dyDescent="0.25">
      <c r="B31" s="426"/>
      <c r="C31" s="429" t="s">
        <v>818</v>
      </c>
      <c r="D31" s="429"/>
    </row>
    <row r="32" spans="2:4" ht="30" customHeight="1" x14ac:dyDescent="0.25">
      <c r="B32" s="426"/>
      <c r="C32" s="429" t="s">
        <v>819</v>
      </c>
      <c r="D32" s="429"/>
    </row>
    <row r="33" spans="2:4" ht="30.75" customHeight="1" x14ac:dyDescent="0.25">
      <c r="B33" s="426"/>
      <c r="C33" s="429" t="s">
        <v>820</v>
      </c>
      <c r="D33" s="429"/>
    </row>
    <row r="34" spans="2:4" ht="29.25" customHeight="1" x14ac:dyDescent="0.25">
      <c r="B34" s="426"/>
      <c r="C34" s="429" t="s">
        <v>821</v>
      </c>
      <c r="D34" s="429"/>
    </row>
    <row r="35" spans="2:4" ht="50.25" customHeight="1" x14ac:dyDescent="0.25">
      <c r="B35" s="426"/>
      <c r="C35" s="429" t="s">
        <v>822</v>
      </c>
      <c r="D35" s="429"/>
    </row>
    <row r="36" spans="2:4" x14ac:dyDescent="0.25">
      <c r="B36" s="430" t="s">
        <v>823</v>
      </c>
      <c r="C36" s="430"/>
      <c r="D36" s="430"/>
    </row>
    <row r="37" spans="2:4" x14ac:dyDescent="0.25">
      <c r="B37" s="311" t="s">
        <v>824</v>
      </c>
      <c r="C37" s="428" t="s">
        <v>825</v>
      </c>
      <c r="D37" s="428"/>
    </row>
    <row r="38" spans="2:4" ht="30" x14ac:dyDescent="0.25">
      <c r="B38" s="310" t="s">
        <v>826</v>
      </c>
      <c r="C38" s="429"/>
      <c r="D38" s="429"/>
    </row>
    <row r="39" spans="2:4" x14ac:dyDescent="0.25">
      <c r="B39" s="310" t="s">
        <v>827</v>
      </c>
      <c r="C39" s="429"/>
      <c r="D39" s="429"/>
    </row>
    <row r="40" spans="2:4" ht="30" x14ac:dyDescent="0.25">
      <c r="B40" s="310" t="s">
        <v>828</v>
      </c>
      <c r="C40" s="429"/>
      <c r="D40" s="429"/>
    </row>
    <row r="41" spans="2:4" ht="30" x14ac:dyDescent="0.25">
      <c r="B41" s="310" t="s">
        <v>829</v>
      </c>
      <c r="C41" s="429" t="s">
        <v>830</v>
      </c>
      <c r="D41" s="429"/>
    </row>
    <row r="42" spans="2:4" ht="33" customHeight="1" x14ac:dyDescent="0.25">
      <c r="B42" s="310" t="s">
        <v>831</v>
      </c>
      <c r="C42" s="429" t="s">
        <v>832</v>
      </c>
      <c r="D42" s="429"/>
    </row>
    <row r="43" spans="2:4" ht="30" customHeight="1" x14ac:dyDescent="0.25">
      <c r="B43" s="426" t="s">
        <v>833</v>
      </c>
      <c r="C43" s="429" t="s">
        <v>834</v>
      </c>
      <c r="D43" s="429"/>
    </row>
    <row r="44" spans="2:4" ht="30.75" customHeight="1" x14ac:dyDescent="0.25">
      <c r="B44" s="426"/>
      <c r="C44" s="429" t="s">
        <v>835</v>
      </c>
      <c r="D44" s="429"/>
    </row>
    <row r="45" spans="2:4" ht="18" customHeight="1" x14ac:dyDescent="0.25">
      <c r="B45" s="426"/>
      <c r="C45" s="429" t="s">
        <v>836</v>
      </c>
      <c r="D45" s="429"/>
    </row>
    <row r="46" spans="2:4" x14ac:dyDescent="0.25">
      <c r="B46" s="310" t="s">
        <v>837</v>
      </c>
      <c r="C46" s="429"/>
      <c r="D46" s="429"/>
    </row>
    <row r="47" spans="2:4" ht="30" x14ac:dyDescent="0.25">
      <c r="B47" s="310" t="s">
        <v>838</v>
      </c>
      <c r="C47" s="429"/>
      <c r="D47" s="429"/>
    </row>
    <row r="48" spans="2:4" x14ac:dyDescent="0.25">
      <c r="B48" s="430" t="s">
        <v>839</v>
      </c>
      <c r="C48" s="430"/>
      <c r="D48" s="430"/>
    </row>
    <row r="49" spans="2:4" x14ac:dyDescent="0.25">
      <c r="B49" s="311" t="s">
        <v>840</v>
      </c>
      <c r="C49" s="428" t="s">
        <v>841</v>
      </c>
      <c r="D49" s="428"/>
    </row>
    <row r="50" spans="2:4" x14ac:dyDescent="0.25">
      <c r="B50" s="310" t="s">
        <v>842</v>
      </c>
      <c r="C50" s="429" t="s">
        <v>843</v>
      </c>
      <c r="D50" s="429"/>
    </row>
    <row r="51" spans="2:4" ht="34.5" customHeight="1" x14ac:dyDescent="0.25">
      <c r="B51" s="426" t="s">
        <v>844</v>
      </c>
      <c r="C51" s="429" t="s">
        <v>845</v>
      </c>
      <c r="D51" s="429"/>
    </row>
    <row r="52" spans="2:4" x14ac:dyDescent="0.25">
      <c r="B52" s="426"/>
      <c r="C52" s="429" t="s">
        <v>846</v>
      </c>
      <c r="D52" s="429"/>
    </row>
    <row r="53" spans="2:4" x14ac:dyDescent="0.25">
      <c r="B53" s="426"/>
      <c r="C53" s="429" t="s">
        <v>847</v>
      </c>
      <c r="D53" s="429"/>
    </row>
    <row r="54" spans="2:4" ht="29.25" customHeight="1" x14ac:dyDescent="0.25">
      <c r="B54" s="426"/>
      <c r="C54" s="429" t="s">
        <v>848</v>
      </c>
      <c r="D54" s="429"/>
    </row>
    <row r="55" spans="2:4" x14ac:dyDescent="0.25">
      <c r="B55" s="426"/>
      <c r="C55" s="429" t="s">
        <v>849</v>
      </c>
      <c r="D55" s="429"/>
    </row>
    <row r="56" spans="2:4" ht="29.25" customHeight="1" x14ac:dyDescent="0.25">
      <c r="B56" s="426"/>
      <c r="C56" s="429" t="s">
        <v>850</v>
      </c>
      <c r="D56" s="429"/>
    </row>
    <row r="57" spans="2:4" ht="33" customHeight="1" x14ac:dyDescent="0.25">
      <c r="B57" s="426"/>
      <c r="C57" s="429" t="s">
        <v>851</v>
      </c>
      <c r="D57" s="429"/>
    </row>
    <row r="58" spans="2:4" ht="30" customHeight="1" x14ac:dyDescent="0.25">
      <c r="B58" s="426"/>
      <c r="C58" s="429" t="s">
        <v>852</v>
      </c>
      <c r="D58" s="429"/>
    </row>
    <row r="59" spans="2:4" ht="32.25" customHeight="1" x14ac:dyDescent="0.25">
      <c r="B59" s="426"/>
      <c r="C59" s="429" t="s">
        <v>853</v>
      </c>
      <c r="D59" s="429"/>
    </row>
    <row r="60" spans="2:4" ht="30" x14ac:dyDescent="0.25">
      <c r="B60" s="310" t="s">
        <v>854</v>
      </c>
      <c r="C60" s="429"/>
      <c r="D60" s="429"/>
    </row>
    <row r="61" spans="2:4" x14ac:dyDescent="0.25">
      <c r="B61" s="310" t="s">
        <v>855</v>
      </c>
      <c r="C61" s="429"/>
      <c r="D61" s="429"/>
    </row>
    <row r="62" spans="2:4" ht="45" x14ac:dyDescent="0.25">
      <c r="B62" s="310" t="s">
        <v>856</v>
      </c>
      <c r="C62" s="429"/>
      <c r="D62" s="429"/>
    </row>
    <row r="63" spans="2:4" ht="32.25" customHeight="1" x14ac:dyDescent="0.25">
      <c r="B63" s="426" t="s">
        <v>857</v>
      </c>
      <c r="C63" s="429" t="s">
        <v>858</v>
      </c>
      <c r="D63" s="429"/>
    </row>
    <row r="64" spans="2:4" x14ac:dyDescent="0.25">
      <c r="B64" s="426"/>
      <c r="C64" s="429" t="s">
        <v>859</v>
      </c>
      <c r="D64" s="429"/>
    </row>
    <row r="65" spans="2:4" ht="31.5" customHeight="1" x14ac:dyDescent="0.25">
      <c r="B65" s="426"/>
      <c r="C65" s="429" t="s">
        <v>860</v>
      </c>
      <c r="D65" s="429"/>
    </row>
    <row r="66" spans="2:4" x14ac:dyDescent="0.25">
      <c r="B66" s="430" t="s">
        <v>861</v>
      </c>
      <c r="C66" s="430"/>
      <c r="D66" s="430"/>
    </row>
    <row r="67" spans="2:4" x14ac:dyDescent="0.25">
      <c r="B67" s="311" t="s">
        <v>862</v>
      </c>
      <c r="C67" s="428" t="s">
        <v>863</v>
      </c>
      <c r="D67" s="428"/>
    </row>
    <row r="68" spans="2:4" ht="30" x14ac:dyDescent="0.25">
      <c r="B68" s="310" t="s">
        <v>864</v>
      </c>
      <c r="C68" s="429"/>
      <c r="D68" s="429"/>
    </row>
    <row r="69" spans="2:4" ht="28.5" customHeight="1" x14ac:dyDescent="0.25">
      <c r="B69" s="426" t="s">
        <v>865</v>
      </c>
      <c r="C69" s="429" t="s">
        <v>866</v>
      </c>
      <c r="D69" s="429"/>
    </row>
    <row r="70" spans="2:4" ht="30.75" customHeight="1" x14ac:dyDescent="0.25">
      <c r="B70" s="426"/>
      <c r="C70" s="429" t="s">
        <v>867</v>
      </c>
      <c r="D70" s="429"/>
    </row>
    <row r="71" spans="2:4" ht="39" customHeight="1" x14ac:dyDescent="0.25">
      <c r="B71" s="426"/>
      <c r="C71" s="429" t="s">
        <v>868</v>
      </c>
      <c r="D71" s="429"/>
    </row>
    <row r="72" spans="2:4" ht="30.75" customHeight="1" x14ac:dyDescent="0.25">
      <c r="B72" s="426"/>
      <c r="C72" s="429" t="s">
        <v>869</v>
      </c>
      <c r="D72" s="429"/>
    </row>
    <row r="73" spans="2:4" ht="30" customHeight="1" x14ac:dyDescent="0.25">
      <c r="B73" s="426"/>
      <c r="C73" s="429" t="s">
        <v>870</v>
      </c>
      <c r="D73" s="429"/>
    </row>
    <row r="74" spans="2:4" ht="45.75" customHeight="1" x14ac:dyDescent="0.25">
      <c r="B74" s="426"/>
      <c r="C74" s="429" t="s">
        <v>871</v>
      </c>
      <c r="D74" s="429"/>
    </row>
    <row r="75" spans="2:4" ht="48" customHeight="1" x14ac:dyDescent="0.25">
      <c r="B75" s="426"/>
      <c r="C75" s="429" t="s">
        <v>872</v>
      </c>
      <c r="D75" s="429"/>
    </row>
    <row r="76" spans="2:4" ht="30" customHeight="1" x14ac:dyDescent="0.25">
      <c r="B76" s="426" t="s">
        <v>873</v>
      </c>
      <c r="C76" s="429" t="s">
        <v>874</v>
      </c>
      <c r="D76" s="429"/>
    </row>
    <row r="77" spans="2:4" x14ac:dyDescent="0.25">
      <c r="B77" s="426"/>
      <c r="C77" s="429" t="s">
        <v>875</v>
      </c>
      <c r="D77" s="429"/>
    </row>
    <row r="78" spans="2:4" x14ac:dyDescent="0.25">
      <c r="B78" s="426"/>
      <c r="C78" s="429" t="s">
        <v>876</v>
      </c>
      <c r="D78" s="429"/>
    </row>
    <row r="79" spans="2:4" x14ac:dyDescent="0.25">
      <c r="B79" s="426"/>
      <c r="C79" s="429" t="s">
        <v>877</v>
      </c>
      <c r="D79" s="429"/>
    </row>
    <row r="80" spans="2:4" x14ac:dyDescent="0.25">
      <c r="B80" s="426"/>
      <c r="C80" s="429" t="s">
        <v>878</v>
      </c>
      <c r="D80" s="429"/>
    </row>
    <row r="81" spans="2:4" ht="32.25" customHeight="1" x14ac:dyDescent="0.25">
      <c r="B81" s="426"/>
      <c r="C81" s="429" t="s">
        <v>879</v>
      </c>
      <c r="D81" s="429"/>
    </row>
    <row r="82" spans="2:4" x14ac:dyDescent="0.25">
      <c r="B82" s="426"/>
      <c r="C82" s="429" t="s">
        <v>880</v>
      </c>
      <c r="D82" s="429"/>
    </row>
    <row r="83" spans="2:4" x14ac:dyDescent="0.25">
      <c r="B83" s="430" t="s">
        <v>881</v>
      </c>
      <c r="C83" s="430"/>
      <c r="D83" s="430"/>
    </row>
    <row r="84" spans="2:4" x14ac:dyDescent="0.25">
      <c r="B84" s="311" t="s">
        <v>882</v>
      </c>
      <c r="C84" s="428" t="s">
        <v>883</v>
      </c>
      <c r="D84" s="428"/>
    </row>
    <row r="85" spans="2:4" ht="30" x14ac:dyDescent="0.25">
      <c r="B85" s="310" t="s">
        <v>884</v>
      </c>
      <c r="C85" s="429" t="s">
        <v>885</v>
      </c>
      <c r="D85" s="429"/>
    </row>
    <row r="86" spans="2:4" ht="45.75" customHeight="1" x14ac:dyDescent="0.25">
      <c r="B86" s="310" t="s">
        <v>886</v>
      </c>
      <c r="C86" s="429" t="s">
        <v>887</v>
      </c>
      <c r="D86" s="429"/>
    </row>
    <row r="87" spans="2:4" ht="33.75" customHeight="1" x14ac:dyDescent="0.25">
      <c r="B87" s="310" t="s">
        <v>888</v>
      </c>
      <c r="C87" s="429" t="s">
        <v>889</v>
      </c>
      <c r="D87" s="429"/>
    </row>
    <row r="88" spans="2:4" ht="30" x14ac:dyDescent="0.25">
      <c r="B88" s="310" t="s">
        <v>890</v>
      </c>
      <c r="C88" s="429"/>
      <c r="D88" s="429"/>
    </row>
    <row r="89" spans="2:4" x14ac:dyDescent="0.25">
      <c r="B89" s="426" t="s">
        <v>891</v>
      </c>
      <c r="C89" s="429" t="s">
        <v>892</v>
      </c>
      <c r="D89" s="429"/>
    </row>
    <row r="90" spans="2:4" x14ac:dyDescent="0.25">
      <c r="B90" s="426"/>
      <c r="C90" s="429" t="s">
        <v>893</v>
      </c>
      <c r="D90" s="429"/>
    </row>
    <row r="91" spans="2:4" ht="30.75" customHeight="1" x14ac:dyDescent="0.25">
      <c r="B91" s="426"/>
      <c r="C91" s="429" t="s">
        <v>894</v>
      </c>
      <c r="D91" s="429"/>
    </row>
    <row r="92" spans="2:4" x14ac:dyDescent="0.25">
      <c r="B92" s="426"/>
      <c r="C92" s="429" t="s">
        <v>895</v>
      </c>
      <c r="D92" s="429"/>
    </row>
    <row r="93" spans="2:4" ht="29.25" customHeight="1" x14ac:dyDescent="0.25">
      <c r="B93" s="426"/>
      <c r="C93" s="429" t="s">
        <v>896</v>
      </c>
      <c r="D93" s="429"/>
    </row>
    <row r="94" spans="2:4" x14ac:dyDescent="0.25">
      <c r="B94" s="426"/>
      <c r="C94" s="429" t="s">
        <v>897</v>
      </c>
      <c r="D94" s="429"/>
    </row>
    <row r="95" spans="2:4" ht="32.25" customHeight="1" x14ac:dyDescent="0.25">
      <c r="B95" s="426"/>
      <c r="C95" s="429" t="s">
        <v>898</v>
      </c>
      <c r="D95" s="429"/>
    </row>
    <row r="96" spans="2:4" x14ac:dyDescent="0.25">
      <c r="B96" s="426" t="s">
        <v>899</v>
      </c>
      <c r="C96" s="429"/>
      <c r="D96" s="429"/>
    </row>
    <row r="97" spans="2:4" x14ac:dyDescent="0.25">
      <c r="B97" s="426"/>
      <c r="C97" s="429"/>
      <c r="D97" s="429"/>
    </row>
    <row r="98" spans="2:4" ht="29.25" customHeight="1" x14ac:dyDescent="0.25">
      <c r="B98" s="426" t="s">
        <v>900</v>
      </c>
      <c r="C98" s="429" t="s">
        <v>901</v>
      </c>
      <c r="D98" s="429"/>
    </row>
    <row r="99" spans="2:4" ht="29.25" customHeight="1" x14ac:dyDescent="0.25">
      <c r="B99" s="426"/>
      <c r="C99" s="429" t="s">
        <v>902</v>
      </c>
      <c r="D99" s="429"/>
    </row>
    <row r="100" spans="2:4" ht="29.25" customHeight="1" x14ac:dyDescent="0.25">
      <c r="B100" s="426"/>
      <c r="C100" s="429" t="s">
        <v>903</v>
      </c>
      <c r="D100" s="429"/>
    </row>
    <row r="101" spans="2:4" ht="28.5" customHeight="1" x14ac:dyDescent="0.25">
      <c r="B101" s="426"/>
      <c r="C101" s="429" t="s">
        <v>904</v>
      </c>
      <c r="D101" s="429"/>
    </row>
    <row r="102" spans="2:4" ht="30.75" customHeight="1" x14ac:dyDescent="0.25">
      <c r="B102" s="426"/>
      <c r="C102" s="429" t="s">
        <v>905</v>
      </c>
      <c r="D102" s="429"/>
    </row>
    <row r="103" spans="2:4" ht="30" customHeight="1" x14ac:dyDescent="0.25">
      <c r="B103" s="426"/>
      <c r="C103" s="429" t="s">
        <v>906</v>
      </c>
      <c r="D103" s="429"/>
    </row>
    <row r="104" spans="2:4" ht="31.5" customHeight="1" x14ac:dyDescent="0.25">
      <c r="B104" s="426"/>
      <c r="C104" s="429" t="s">
        <v>907</v>
      </c>
      <c r="D104" s="429"/>
    </row>
    <row r="105" spans="2:4" x14ac:dyDescent="0.25">
      <c r="B105" s="426" t="s">
        <v>908</v>
      </c>
      <c r="C105" s="429" t="s">
        <v>909</v>
      </c>
      <c r="D105" s="429"/>
    </row>
    <row r="106" spans="2:4" x14ac:dyDescent="0.25">
      <c r="B106" s="426"/>
      <c r="C106" s="429" t="s">
        <v>910</v>
      </c>
      <c r="D106" s="429"/>
    </row>
    <row r="107" spans="2:4" ht="29.25" customHeight="1" x14ac:dyDescent="0.25">
      <c r="B107" s="426"/>
      <c r="C107" s="429" t="s">
        <v>911</v>
      </c>
      <c r="D107" s="429"/>
    </row>
    <row r="108" spans="2:4" ht="30.75" customHeight="1" x14ac:dyDescent="0.25">
      <c r="B108" s="426"/>
      <c r="C108" s="429" t="s">
        <v>912</v>
      </c>
      <c r="D108" s="429"/>
    </row>
    <row r="109" spans="2:4" x14ac:dyDescent="0.25">
      <c r="B109" s="426"/>
      <c r="C109" s="429" t="s">
        <v>913</v>
      </c>
      <c r="D109" s="429"/>
    </row>
    <row r="110" spans="2:4" x14ac:dyDescent="0.25">
      <c r="B110" s="426"/>
      <c r="C110" s="429" t="s">
        <v>914</v>
      </c>
      <c r="D110" s="429"/>
    </row>
    <row r="111" spans="2:4" ht="33" customHeight="1" x14ac:dyDescent="0.25">
      <c r="B111" s="426" t="s">
        <v>915</v>
      </c>
      <c r="C111" s="429" t="s">
        <v>916</v>
      </c>
      <c r="D111" s="429"/>
    </row>
    <row r="112" spans="2:4" ht="28.5" customHeight="1" x14ac:dyDescent="0.25">
      <c r="B112" s="426"/>
      <c r="C112" s="429" t="s">
        <v>917</v>
      </c>
      <c r="D112" s="429"/>
    </row>
    <row r="113" spans="2:4" ht="29.25" customHeight="1" x14ac:dyDescent="0.25">
      <c r="B113" s="426"/>
      <c r="C113" s="429" t="s">
        <v>918</v>
      </c>
      <c r="D113" s="429"/>
    </row>
    <row r="114" spans="2:4" ht="31.5" customHeight="1" x14ac:dyDescent="0.25">
      <c r="B114" s="426"/>
      <c r="C114" s="429" t="s">
        <v>919</v>
      </c>
      <c r="D114" s="429"/>
    </row>
    <row r="115" spans="2:4" x14ac:dyDescent="0.25">
      <c r="B115" s="426"/>
      <c r="C115" s="429" t="s">
        <v>920</v>
      </c>
      <c r="D115" s="429"/>
    </row>
    <row r="116" spans="2:4" ht="33" customHeight="1" x14ac:dyDescent="0.25">
      <c r="B116" s="426"/>
      <c r="C116" s="429" t="s">
        <v>921</v>
      </c>
      <c r="D116" s="429"/>
    </row>
    <row r="117" spans="2:4" ht="30" customHeight="1" x14ac:dyDescent="0.25">
      <c r="B117" s="426" t="s">
        <v>922</v>
      </c>
      <c r="C117" s="429" t="s">
        <v>923</v>
      </c>
      <c r="D117" s="429"/>
    </row>
    <row r="118" spans="2:4" ht="33.75" customHeight="1" x14ac:dyDescent="0.25">
      <c r="B118" s="426"/>
      <c r="C118" s="429" t="s">
        <v>924</v>
      </c>
      <c r="D118" s="429"/>
    </row>
    <row r="119" spans="2:4" x14ac:dyDescent="0.25">
      <c r="B119" s="426" t="s">
        <v>925</v>
      </c>
      <c r="C119" s="429" t="s">
        <v>926</v>
      </c>
      <c r="D119" s="429"/>
    </row>
    <row r="120" spans="2:4" x14ac:dyDescent="0.25">
      <c r="B120" s="426"/>
      <c r="C120" s="429" t="s">
        <v>927</v>
      </c>
      <c r="D120" s="429"/>
    </row>
    <row r="121" spans="2:4" ht="30" customHeight="1" x14ac:dyDescent="0.25">
      <c r="B121" s="426" t="s">
        <v>928</v>
      </c>
      <c r="C121" s="429" t="s">
        <v>929</v>
      </c>
      <c r="D121" s="429"/>
    </row>
    <row r="122" spans="2:4" ht="17.25" customHeight="1" x14ac:dyDescent="0.25">
      <c r="B122" s="426"/>
      <c r="C122" s="429" t="s">
        <v>930</v>
      </c>
      <c r="D122" s="429"/>
    </row>
    <row r="123" spans="2:4" x14ac:dyDescent="0.25">
      <c r="B123" s="426"/>
      <c r="C123" s="429" t="s">
        <v>931</v>
      </c>
      <c r="D123" s="429"/>
    </row>
    <row r="124" spans="2:4" x14ac:dyDescent="0.25">
      <c r="B124" s="426"/>
      <c r="C124" s="429" t="s">
        <v>932</v>
      </c>
      <c r="D124" s="429"/>
    </row>
    <row r="125" spans="2:4" x14ac:dyDescent="0.25">
      <c r="B125" s="426"/>
      <c r="C125" s="429" t="s">
        <v>933</v>
      </c>
      <c r="D125" s="429"/>
    </row>
    <row r="126" spans="2:4" ht="32.25" customHeight="1" x14ac:dyDescent="0.25">
      <c r="B126" s="426"/>
      <c r="C126" s="429" t="s">
        <v>934</v>
      </c>
      <c r="D126" s="429"/>
    </row>
    <row r="127" spans="2:4" x14ac:dyDescent="0.25">
      <c r="B127" s="430" t="s">
        <v>935</v>
      </c>
      <c r="C127" s="430"/>
      <c r="D127" s="430"/>
    </row>
    <row r="128" spans="2:4" x14ac:dyDescent="0.25">
      <c r="B128" s="311" t="s">
        <v>936</v>
      </c>
      <c r="C128" s="428" t="s">
        <v>937</v>
      </c>
      <c r="D128" s="428"/>
    </row>
    <row r="129" spans="2:4" x14ac:dyDescent="0.25">
      <c r="B129" s="310" t="s">
        <v>938</v>
      </c>
      <c r="C129" s="429" t="s">
        <v>939</v>
      </c>
      <c r="D129" s="429"/>
    </row>
    <row r="130" spans="2:4" x14ac:dyDescent="0.25">
      <c r="B130" s="426" t="s">
        <v>940</v>
      </c>
      <c r="C130" s="429" t="s">
        <v>941</v>
      </c>
      <c r="D130" s="429"/>
    </row>
    <row r="131" spans="2:4" x14ac:dyDescent="0.25">
      <c r="B131" s="426"/>
      <c r="C131" s="429" t="s">
        <v>942</v>
      </c>
      <c r="D131" s="429"/>
    </row>
    <row r="132" spans="2:4" ht="30.75" customHeight="1" x14ac:dyDescent="0.25">
      <c r="B132" s="426"/>
      <c r="C132" s="429" t="s">
        <v>943</v>
      </c>
      <c r="D132" s="429"/>
    </row>
    <row r="133" spans="2:4" ht="33.75" customHeight="1" x14ac:dyDescent="0.25">
      <c r="B133" s="426"/>
      <c r="C133" s="429" t="s">
        <v>944</v>
      </c>
      <c r="D133" s="429"/>
    </row>
    <row r="134" spans="2:4" ht="30" x14ac:dyDescent="0.25">
      <c r="B134" s="310" t="s">
        <v>945</v>
      </c>
      <c r="C134" s="429"/>
      <c r="D134" s="429"/>
    </row>
    <row r="135" spans="2:4" x14ac:dyDescent="0.25">
      <c r="B135" s="430" t="s">
        <v>946</v>
      </c>
      <c r="C135" s="430"/>
      <c r="D135" s="430"/>
    </row>
    <row r="136" spans="2:4" x14ac:dyDescent="0.25">
      <c r="B136" s="311" t="s">
        <v>947</v>
      </c>
      <c r="C136" s="428" t="s">
        <v>948</v>
      </c>
      <c r="D136" s="428"/>
    </row>
    <row r="137" spans="2:4" ht="30" x14ac:dyDescent="0.25">
      <c r="B137" s="310" t="s">
        <v>949</v>
      </c>
      <c r="C137" s="429"/>
      <c r="D137" s="429"/>
    </row>
    <row r="138" spans="2:4" ht="30" x14ac:dyDescent="0.25">
      <c r="B138" s="310" t="s">
        <v>950</v>
      </c>
      <c r="C138" s="429"/>
      <c r="D138" s="429"/>
    </row>
    <row r="139" spans="2:4" ht="31.5" customHeight="1" x14ac:dyDescent="0.25">
      <c r="B139" s="426" t="s">
        <v>951</v>
      </c>
      <c r="C139" s="429" t="s">
        <v>952</v>
      </c>
      <c r="D139" s="429"/>
    </row>
    <row r="140" spans="2:4" ht="30.75" customHeight="1" x14ac:dyDescent="0.25">
      <c r="B140" s="426"/>
      <c r="C140" s="429" t="s">
        <v>953</v>
      </c>
      <c r="D140" s="429"/>
    </row>
  </sheetData>
  <sheetProtection formatCells="0" formatColumns="0" formatRows="0" insertColumns="0" insertRows="0" insertHyperlinks="0" deleteColumns="0" deleteRows="0" sort="0" autoFilter="0" pivotTables="0"/>
  <mergeCells count="157">
    <mergeCell ref="C124:D124"/>
    <mergeCell ref="C125:D125"/>
    <mergeCell ref="C134:D134"/>
    <mergeCell ref="B135:D135"/>
    <mergeCell ref="C136:D136"/>
    <mergeCell ref="B127:D127"/>
    <mergeCell ref="C128:D128"/>
    <mergeCell ref="C129:D129"/>
    <mergeCell ref="C126:D126"/>
    <mergeCell ref="C137:D137"/>
    <mergeCell ref="C138:D138"/>
    <mergeCell ref="C133:D133"/>
    <mergeCell ref="B139:B140"/>
    <mergeCell ref="C139:D139"/>
    <mergeCell ref="C140:D140"/>
    <mergeCell ref="B130:B133"/>
    <mergeCell ref="C130:D130"/>
    <mergeCell ref="C131:D131"/>
    <mergeCell ref="C132:D132"/>
    <mergeCell ref="B105:B110"/>
    <mergeCell ref="C105:D105"/>
    <mergeCell ref="C106:D106"/>
    <mergeCell ref="C107:D107"/>
    <mergeCell ref="C108:D108"/>
    <mergeCell ref="C109:D109"/>
    <mergeCell ref="C110:D110"/>
    <mergeCell ref="B121:B126"/>
    <mergeCell ref="C121:D121"/>
    <mergeCell ref="C122:D122"/>
    <mergeCell ref="B111:B116"/>
    <mergeCell ref="C111:D111"/>
    <mergeCell ref="C112:D112"/>
    <mergeCell ref="C113:D113"/>
    <mergeCell ref="C114:D114"/>
    <mergeCell ref="C115:D115"/>
    <mergeCell ref="C116:D116"/>
    <mergeCell ref="B117:B118"/>
    <mergeCell ref="C117:D117"/>
    <mergeCell ref="C118:D118"/>
    <mergeCell ref="B119:B120"/>
    <mergeCell ref="C119:D119"/>
    <mergeCell ref="C120:D120"/>
    <mergeCell ref="C123:D123"/>
    <mergeCell ref="B96:B97"/>
    <mergeCell ref="C96:D97"/>
    <mergeCell ref="B98:B104"/>
    <mergeCell ref="C98:D98"/>
    <mergeCell ref="C99:D99"/>
    <mergeCell ref="C100:D100"/>
    <mergeCell ref="C101:D101"/>
    <mergeCell ref="C102:D102"/>
    <mergeCell ref="C103:D103"/>
    <mergeCell ref="C104:D104"/>
    <mergeCell ref="C84:D84"/>
    <mergeCell ref="C85:D85"/>
    <mergeCell ref="C86:D86"/>
    <mergeCell ref="C87:D87"/>
    <mergeCell ref="C88:D88"/>
    <mergeCell ref="B89:B95"/>
    <mergeCell ref="C89:D89"/>
    <mergeCell ref="C90:D90"/>
    <mergeCell ref="C91:D91"/>
    <mergeCell ref="C92:D92"/>
    <mergeCell ref="C93:D93"/>
    <mergeCell ref="C94:D94"/>
    <mergeCell ref="C95:D95"/>
    <mergeCell ref="B76:B82"/>
    <mergeCell ref="C76:D76"/>
    <mergeCell ref="C77:D77"/>
    <mergeCell ref="C78:D78"/>
    <mergeCell ref="C79:D79"/>
    <mergeCell ref="C80:D80"/>
    <mergeCell ref="C81:D81"/>
    <mergeCell ref="C82:D82"/>
    <mergeCell ref="B83:D83"/>
    <mergeCell ref="C68:D68"/>
    <mergeCell ref="B69:B75"/>
    <mergeCell ref="C69:D69"/>
    <mergeCell ref="C70:D70"/>
    <mergeCell ref="C71:D71"/>
    <mergeCell ref="C72:D72"/>
    <mergeCell ref="C73:D73"/>
    <mergeCell ref="C74:D74"/>
    <mergeCell ref="C75:D75"/>
    <mergeCell ref="C60:D60"/>
    <mergeCell ref="C61:D61"/>
    <mergeCell ref="C62:D62"/>
    <mergeCell ref="B63:B65"/>
    <mergeCell ref="C63:D63"/>
    <mergeCell ref="C64:D64"/>
    <mergeCell ref="C65:D65"/>
    <mergeCell ref="B66:D66"/>
    <mergeCell ref="C67:D67"/>
    <mergeCell ref="B48:D48"/>
    <mergeCell ref="C49:D49"/>
    <mergeCell ref="C50:D50"/>
    <mergeCell ref="B51:B59"/>
    <mergeCell ref="C51:D51"/>
    <mergeCell ref="C52:D52"/>
    <mergeCell ref="C53:D53"/>
    <mergeCell ref="C54:D54"/>
    <mergeCell ref="C55:D55"/>
    <mergeCell ref="C56:D56"/>
    <mergeCell ref="C57:D57"/>
    <mergeCell ref="C58:D58"/>
    <mergeCell ref="C59:D59"/>
    <mergeCell ref="C40:D40"/>
    <mergeCell ref="C41:D41"/>
    <mergeCell ref="C42:D42"/>
    <mergeCell ref="B43:B45"/>
    <mergeCell ref="C43:D43"/>
    <mergeCell ref="C44:D44"/>
    <mergeCell ref="C45:D45"/>
    <mergeCell ref="C46:D46"/>
    <mergeCell ref="C47:D47"/>
    <mergeCell ref="C31:D31"/>
    <mergeCell ref="C32:D32"/>
    <mergeCell ref="C33:D33"/>
    <mergeCell ref="C34:D34"/>
    <mergeCell ref="C35:D35"/>
    <mergeCell ref="B36:D36"/>
    <mergeCell ref="C37:D37"/>
    <mergeCell ref="C38:D38"/>
    <mergeCell ref="C39:D39"/>
    <mergeCell ref="C22:D22"/>
    <mergeCell ref="C23:D23"/>
    <mergeCell ref="C24:D24"/>
    <mergeCell ref="C25:D25"/>
    <mergeCell ref="C26:D26"/>
    <mergeCell ref="C27:D27"/>
    <mergeCell ref="C28:D28"/>
    <mergeCell ref="C29:D29"/>
    <mergeCell ref="C30:D30"/>
    <mergeCell ref="B2:D2"/>
    <mergeCell ref="B27:B35"/>
    <mergeCell ref="B8:B10"/>
    <mergeCell ref="B12:B14"/>
    <mergeCell ref="B20:B21"/>
    <mergeCell ref="B22:B23"/>
    <mergeCell ref="B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s>
  <pageMargins left="0.7" right="0.7" top="0.75" bottom="0.75" header="0.3" footer="0.3"/>
  <pageSetup paperSize="9" scale="46" orientation="landscape" r:id="rId1"/>
  <rowBreaks count="4" manualBreakCount="4">
    <brk id="35" max="4" man="1"/>
    <brk id="65" max="4" man="1"/>
    <brk id="104" max="4" man="1"/>
    <brk id="140" max="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70"/>
  <sheetViews>
    <sheetView workbookViewId="0">
      <selection activeCell="I17" sqref="I17"/>
    </sheetView>
  </sheetViews>
  <sheetFormatPr defaultRowHeight="15" x14ac:dyDescent="0.25"/>
  <cols>
    <col min="1" max="1" width="5.28515625" customWidth="1"/>
    <col min="2" max="2" width="10.28515625" customWidth="1"/>
    <col min="3" max="3" width="10.5703125" customWidth="1"/>
    <col min="4" max="4" width="110.7109375" customWidth="1"/>
    <col min="10" max="10" width="42.85546875" customWidth="1"/>
    <col min="11" max="11" width="3.28515625" customWidth="1"/>
    <col min="22" max="22" width="11.5703125" customWidth="1"/>
    <col min="23" max="23" width="5.28515625" customWidth="1"/>
    <col min="24" max="24" width="11.28515625" customWidth="1"/>
    <col min="25" max="25" width="4.42578125" customWidth="1"/>
    <col min="26" max="26" width="12.42578125" customWidth="1"/>
    <col min="27" max="27" width="4.42578125" customWidth="1"/>
    <col min="28" max="28" width="12.42578125" customWidth="1"/>
  </cols>
  <sheetData>
    <row r="1" spans="2:29" x14ac:dyDescent="0.25">
      <c r="U1" s="91"/>
      <c r="V1" s="91"/>
      <c r="W1" s="91"/>
      <c r="X1" s="91"/>
      <c r="Y1" s="91"/>
      <c r="Z1" s="91"/>
      <c r="AA1" s="91"/>
      <c r="AB1" s="91"/>
      <c r="AC1" s="91"/>
    </row>
    <row r="2" spans="2:29" x14ac:dyDescent="0.25">
      <c r="B2" s="90" t="s">
        <v>1500</v>
      </c>
      <c r="C2" s="91"/>
      <c r="D2" s="91"/>
      <c r="E2" s="91"/>
      <c r="F2" s="91"/>
      <c r="G2" s="91"/>
      <c r="H2" s="91"/>
      <c r="I2" s="91"/>
      <c r="J2" s="91"/>
      <c r="K2" s="91"/>
      <c r="L2" s="91"/>
      <c r="M2" s="91"/>
      <c r="N2" s="91"/>
      <c r="O2" s="91"/>
      <c r="P2" s="91"/>
      <c r="Q2" s="91"/>
      <c r="R2" s="91"/>
      <c r="S2" s="91"/>
      <c r="T2" s="91"/>
      <c r="U2" s="91"/>
      <c r="V2" s="104"/>
      <c r="W2" s="104"/>
      <c r="X2" s="104"/>
      <c r="Y2" s="104"/>
      <c r="Z2" s="104"/>
      <c r="AA2" s="104"/>
      <c r="AB2" s="104"/>
      <c r="AC2" s="91"/>
    </row>
    <row r="3" spans="2:29" ht="15.75" x14ac:dyDescent="0.25">
      <c r="B3" s="95" t="s">
        <v>1501</v>
      </c>
      <c r="C3" s="95" t="s">
        <v>1502</v>
      </c>
      <c r="D3" s="96" t="s">
        <v>1503</v>
      </c>
      <c r="E3" s="431" t="s">
        <v>1504</v>
      </c>
      <c r="F3" s="431"/>
      <c r="G3" s="431"/>
      <c r="H3" s="431"/>
      <c r="I3" s="431"/>
      <c r="J3" s="431"/>
      <c r="K3" s="431"/>
      <c r="L3" s="431"/>
      <c r="M3" s="431"/>
      <c r="N3" s="431"/>
      <c r="O3" s="431"/>
      <c r="P3" s="431"/>
      <c r="Q3" s="431"/>
      <c r="R3" s="431"/>
      <c r="S3" s="431"/>
      <c r="T3" s="431"/>
      <c r="U3" s="91"/>
      <c r="V3" s="102" t="s">
        <v>1505</v>
      </c>
      <c r="W3" s="105"/>
      <c r="X3" s="102" t="s">
        <v>1506</v>
      </c>
      <c r="Y3" s="106"/>
      <c r="Z3" s="103" t="s">
        <v>1507</v>
      </c>
      <c r="AA3" s="106"/>
      <c r="AB3" s="103" t="s">
        <v>1508</v>
      </c>
      <c r="AC3" s="91"/>
    </row>
    <row r="4" spans="2:29" x14ac:dyDescent="0.25">
      <c r="B4" s="97" t="s">
        <v>1509</v>
      </c>
      <c r="C4" s="92" t="s">
        <v>1510</v>
      </c>
      <c r="D4" s="93" t="s">
        <v>1511</v>
      </c>
      <c r="E4" s="84" t="s">
        <v>1512</v>
      </c>
      <c r="F4" s="85"/>
      <c r="G4" s="86"/>
      <c r="H4" s="86"/>
      <c r="I4" s="86"/>
      <c r="J4" s="86"/>
      <c r="K4" s="86"/>
      <c r="L4" s="86"/>
      <c r="M4" s="86"/>
      <c r="N4" s="86"/>
      <c r="O4" s="86"/>
      <c r="P4" s="86"/>
      <c r="Q4" s="87"/>
      <c r="R4" s="88"/>
      <c r="S4" s="89"/>
      <c r="T4" s="86"/>
      <c r="U4" s="91"/>
      <c r="V4" s="102" t="s">
        <v>1513</v>
      </c>
      <c r="W4" s="104"/>
      <c r="X4" s="104"/>
      <c r="Y4" s="104"/>
      <c r="Z4" s="104"/>
      <c r="AA4" s="104"/>
      <c r="AB4" s="104"/>
      <c r="AC4" s="91"/>
    </row>
    <row r="5" spans="2:29" x14ac:dyDescent="0.25">
      <c r="B5" s="101">
        <v>0.33</v>
      </c>
      <c r="C5" s="94" t="s">
        <v>1514</v>
      </c>
      <c r="D5" s="93" t="s">
        <v>1515</v>
      </c>
      <c r="E5" s="84" t="s">
        <v>1516</v>
      </c>
      <c r="F5" s="85"/>
      <c r="G5" s="86"/>
      <c r="H5" s="86"/>
      <c r="I5" s="86"/>
      <c r="J5" s="86"/>
      <c r="K5" s="86"/>
      <c r="L5" s="86"/>
      <c r="M5" s="86"/>
      <c r="N5" s="86"/>
      <c r="O5" s="86"/>
      <c r="P5" s="86"/>
      <c r="Q5" s="86"/>
      <c r="R5" s="86"/>
      <c r="S5" s="86"/>
      <c r="T5" s="86"/>
      <c r="U5" s="91"/>
      <c r="V5" s="104"/>
      <c r="W5" s="104"/>
      <c r="X5" s="104"/>
      <c r="Y5" s="104"/>
      <c r="Z5" s="104"/>
      <c r="AA5" s="104"/>
      <c r="AB5" s="104"/>
      <c r="AC5" s="91"/>
    </row>
    <row r="6" spans="2:29" x14ac:dyDescent="0.25">
      <c r="B6" s="98">
        <v>0.66</v>
      </c>
      <c r="C6" s="94" t="s">
        <v>1517</v>
      </c>
      <c r="D6" s="93" t="s">
        <v>1518</v>
      </c>
      <c r="E6" s="84" t="s">
        <v>1519</v>
      </c>
      <c r="F6" s="85"/>
      <c r="G6" s="86"/>
      <c r="H6" s="86"/>
      <c r="I6" s="86"/>
      <c r="J6" s="86"/>
      <c r="K6" s="86"/>
      <c r="L6" s="86"/>
      <c r="M6" s="86"/>
      <c r="N6" s="86"/>
      <c r="O6" s="86"/>
      <c r="P6" s="86"/>
      <c r="Q6" s="86"/>
      <c r="R6" s="86"/>
      <c r="S6" s="86"/>
      <c r="T6" s="86"/>
      <c r="U6" s="91"/>
      <c r="V6" s="91"/>
      <c r="W6" s="91"/>
      <c r="X6" s="91"/>
      <c r="Y6" s="91"/>
      <c r="Z6" s="91"/>
      <c r="AA6" s="91"/>
      <c r="AB6" s="91"/>
      <c r="AC6" s="91"/>
    </row>
    <row r="7" spans="2:29" x14ac:dyDescent="0.25">
      <c r="B7" s="99" t="s">
        <v>1520</v>
      </c>
      <c r="C7" s="92" t="s">
        <v>1521</v>
      </c>
      <c r="D7" s="93" t="s">
        <v>1522</v>
      </c>
      <c r="E7" s="84" t="s">
        <v>1523</v>
      </c>
      <c r="F7" s="85"/>
      <c r="G7" s="86"/>
      <c r="H7" s="86"/>
      <c r="I7" s="86"/>
      <c r="J7" s="86"/>
      <c r="K7" s="86"/>
      <c r="L7" s="86"/>
      <c r="M7" s="86"/>
      <c r="N7" s="86"/>
      <c r="O7" s="86"/>
      <c r="P7" s="86"/>
      <c r="Q7" s="86"/>
      <c r="R7" s="86"/>
      <c r="S7" s="86"/>
      <c r="T7" s="86"/>
    </row>
    <row r="10" spans="2:29" x14ac:dyDescent="0.25">
      <c r="J10" s="116" t="s">
        <v>1524</v>
      </c>
      <c r="K10">
        <v>1</v>
      </c>
    </row>
    <row r="11" spans="2:29" x14ac:dyDescent="0.25">
      <c r="J11" s="116" t="s">
        <v>1525</v>
      </c>
      <c r="K11">
        <v>1</v>
      </c>
    </row>
    <row r="12" spans="2:29" x14ac:dyDescent="0.25">
      <c r="J12" s="116" t="s">
        <v>1526</v>
      </c>
      <c r="K12">
        <v>1</v>
      </c>
    </row>
    <row r="54" spans="1:4" x14ac:dyDescent="0.25">
      <c r="A54" s="91"/>
      <c r="B54" s="91"/>
      <c r="C54" s="91"/>
      <c r="D54" s="91"/>
    </row>
    <row r="55" spans="1:4" x14ac:dyDescent="0.25">
      <c r="A55" s="91"/>
      <c r="B55" s="50" t="s">
        <v>1527</v>
      </c>
      <c r="C55" s="43"/>
      <c r="D55" s="91"/>
    </row>
    <row r="56" spans="1:4" x14ac:dyDescent="0.25">
      <c r="A56" s="91"/>
      <c r="B56" s="51" t="s">
        <v>1528</v>
      </c>
      <c r="C56" s="52" t="s">
        <v>1529</v>
      </c>
      <c r="D56" s="91"/>
    </row>
    <row r="57" spans="1:4" x14ac:dyDescent="0.25">
      <c r="A57" s="91"/>
      <c r="B57" s="53" t="s">
        <v>1530</v>
      </c>
      <c r="C57" s="52" t="s">
        <v>1531</v>
      </c>
      <c r="D57" s="91"/>
    </row>
    <row r="58" spans="1:4" x14ac:dyDescent="0.25">
      <c r="A58" s="91"/>
      <c r="B58" s="51" t="s">
        <v>1532</v>
      </c>
      <c r="C58" s="52" t="s">
        <v>1533</v>
      </c>
      <c r="D58" s="91"/>
    </row>
    <row r="59" spans="1:4" x14ac:dyDescent="0.25">
      <c r="A59" s="91"/>
      <c r="B59" s="51" t="s">
        <v>1534</v>
      </c>
      <c r="C59" s="52" t="s">
        <v>1535</v>
      </c>
      <c r="D59" s="91"/>
    </row>
    <row r="60" spans="1:4" ht="15.75" thickBot="1" x14ac:dyDescent="0.3">
      <c r="A60" s="91"/>
      <c r="B60" s="54" t="s">
        <v>1536</v>
      </c>
      <c r="C60" s="55"/>
      <c r="D60" s="91"/>
    </row>
    <row r="61" spans="1:4" ht="15.75" thickBot="1" x14ac:dyDescent="0.3">
      <c r="A61" s="91"/>
      <c r="B61" s="56" t="s">
        <v>1537</v>
      </c>
      <c r="C61" s="57" t="s">
        <v>1538</v>
      </c>
      <c r="D61" s="91"/>
    </row>
    <row r="62" spans="1:4" ht="15.75" thickBot="1" x14ac:dyDescent="0.3">
      <c r="A62" s="91"/>
      <c r="B62" s="58" t="s">
        <v>1539</v>
      </c>
      <c r="C62" s="57"/>
      <c r="D62" s="91"/>
    </row>
    <row r="63" spans="1:4" ht="15.75" thickBot="1" x14ac:dyDescent="0.3">
      <c r="A63" s="91"/>
      <c r="B63" s="59" t="s">
        <v>1540</v>
      </c>
      <c r="C63" s="52" t="s">
        <v>1541</v>
      </c>
      <c r="D63" s="91"/>
    </row>
    <row r="64" spans="1:4" ht="15.75" thickBot="1" x14ac:dyDescent="0.3">
      <c r="A64" s="91"/>
      <c r="B64" s="60" t="s">
        <v>1542</v>
      </c>
      <c r="C64" s="57" t="s">
        <v>1543</v>
      </c>
      <c r="D64" s="91"/>
    </row>
    <row r="65" spans="1:4" ht="15.75" thickBot="1" x14ac:dyDescent="0.3">
      <c r="A65" s="91"/>
      <c r="B65" s="61" t="s">
        <v>1544</v>
      </c>
      <c r="C65" s="57"/>
      <c r="D65" s="91"/>
    </row>
    <row r="66" spans="1:4" ht="15.75" thickBot="1" x14ac:dyDescent="0.3">
      <c r="A66" s="91"/>
      <c r="B66" s="62" t="s">
        <v>1545</v>
      </c>
      <c r="C66" s="52" t="s">
        <v>1546</v>
      </c>
      <c r="D66" s="91"/>
    </row>
    <row r="67" spans="1:4" x14ac:dyDescent="0.25">
      <c r="A67" s="91"/>
      <c r="B67" s="91"/>
      <c r="C67" s="91"/>
      <c r="D67" s="91"/>
    </row>
    <row r="68" spans="1:4" x14ac:dyDescent="0.25">
      <c r="A68" s="91"/>
      <c r="B68" s="91"/>
      <c r="C68" s="91"/>
      <c r="D68" s="91"/>
    </row>
    <row r="69" spans="1:4" x14ac:dyDescent="0.25">
      <c r="A69" s="91"/>
      <c r="B69" s="91"/>
      <c r="C69" s="91"/>
      <c r="D69" s="91"/>
    </row>
    <row r="70" spans="1:4" x14ac:dyDescent="0.25">
      <c r="A70" s="91"/>
      <c r="B70" s="91"/>
      <c r="C70" s="91"/>
      <c r="D70" s="91"/>
    </row>
  </sheetData>
  <mergeCells count="1">
    <mergeCell ref="E3:T3"/>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59990234076967686"/>
  </sheetPr>
  <dimension ref="C2:K56"/>
  <sheetViews>
    <sheetView showGridLines="0" showRowColHeaders="0" zoomScale="70" zoomScaleNormal="70" workbookViewId="0">
      <selection activeCell="C7" sqref="C7:D10"/>
    </sheetView>
  </sheetViews>
  <sheetFormatPr defaultRowHeight="15" x14ac:dyDescent="0.25"/>
  <cols>
    <col min="1" max="1" width="9.140625" style="163"/>
    <col min="2" max="2" width="7.28515625" style="163" customWidth="1"/>
    <col min="3" max="3" width="10.85546875" style="163" customWidth="1"/>
    <col min="4" max="4" width="11" style="163" customWidth="1"/>
    <col min="5" max="5" width="3.42578125" style="163" customWidth="1"/>
    <col min="6" max="7" width="41.7109375" style="163" customWidth="1"/>
    <col min="8" max="8" width="63.7109375" style="163" customWidth="1"/>
    <col min="9" max="9" width="77" style="163" customWidth="1"/>
    <col min="10" max="16384" width="9.140625" style="163"/>
  </cols>
  <sheetData>
    <row r="2" spans="3:11" ht="33" customHeight="1" x14ac:dyDescent="0.3">
      <c r="C2" s="441" t="s">
        <v>954</v>
      </c>
      <c r="D2" s="441"/>
      <c r="E2" s="304"/>
      <c r="F2" s="445" t="s">
        <v>955</v>
      </c>
      <c r="G2" s="446"/>
      <c r="H2" s="446"/>
      <c r="I2" s="446"/>
    </row>
    <row r="3" spans="3:11" ht="28.5" customHeight="1" x14ac:dyDescent="0.25">
      <c r="C3" s="441"/>
      <c r="D3" s="441"/>
      <c r="E3" s="304"/>
      <c r="F3" s="443" t="s">
        <v>956</v>
      </c>
      <c r="G3" s="444"/>
      <c r="H3" s="444"/>
      <c r="I3" s="444"/>
    </row>
    <row r="4" spans="3:11" ht="15.75" thickBot="1" x14ac:dyDescent="0.3">
      <c r="F4" s="275"/>
      <c r="G4" s="275"/>
      <c r="H4" s="275"/>
    </row>
    <row r="5" spans="3:11" ht="25.5" customHeight="1" x14ac:dyDescent="0.25">
      <c r="C5" s="442" t="s">
        <v>957</v>
      </c>
      <c r="D5" s="442"/>
      <c r="E5" s="180"/>
      <c r="F5" s="274" t="s">
        <v>958</v>
      </c>
      <c r="G5" s="274" t="s">
        <v>959</v>
      </c>
      <c r="H5" s="274" t="s">
        <v>960</v>
      </c>
      <c r="I5" s="273" t="s">
        <v>961</v>
      </c>
    </row>
    <row r="6" spans="3:11" ht="23.25" customHeight="1" thickBot="1" x14ac:dyDescent="0.3">
      <c r="C6" s="272"/>
      <c r="D6" s="272"/>
      <c r="E6" s="180"/>
      <c r="F6" s="447" t="s">
        <v>962</v>
      </c>
      <c r="G6" s="447"/>
      <c r="H6" s="447"/>
      <c r="I6" s="447"/>
      <c r="J6" s="180"/>
    </row>
    <row r="7" spans="3:11" s="258" customFormat="1" ht="12" customHeight="1" x14ac:dyDescent="0.25">
      <c r="C7" s="435" t="s">
        <v>963</v>
      </c>
      <c r="D7" s="435"/>
      <c r="F7" s="271"/>
      <c r="G7" s="268"/>
      <c r="H7" s="268"/>
      <c r="I7" s="268"/>
      <c r="J7" s="259"/>
    </row>
    <row r="8" spans="3:11" ht="37.5" customHeight="1" x14ac:dyDescent="0.25">
      <c r="C8" s="435"/>
      <c r="D8" s="435"/>
      <c r="E8" s="180"/>
      <c r="F8" s="437" t="s">
        <v>964</v>
      </c>
      <c r="G8" s="256" t="s">
        <v>965</v>
      </c>
      <c r="H8" s="255" t="s">
        <v>966</v>
      </c>
      <c r="I8" s="255" t="s">
        <v>967</v>
      </c>
      <c r="J8" s="180"/>
    </row>
    <row r="9" spans="3:11" ht="50.25" customHeight="1" x14ac:dyDescent="0.25">
      <c r="C9" s="435"/>
      <c r="D9" s="435"/>
      <c r="E9" s="180"/>
      <c r="F9" s="437"/>
      <c r="G9" s="256" t="s">
        <v>968</v>
      </c>
      <c r="H9" s="255" t="s">
        <v>969</v>
      </c>
      <c r="I9" s="255" t="s">
        <v>970</v>
      </c>
    </row>
    <row r="10" spans="3:11" ht="38.25" customHeight="1" thickBot="1" x14ac:dyDescent="0.3">
      <c r="C10" s="435"/>
      <c r="D10" s="435"/>
      <c r="F10" s="438"/>
      <c r="G10" s="270"/>
      <c r="H10" s="257" t="s">
        <v>971</v>
      </c>
      <c r="I10" s="263"/>
      <c r="J10" s="180"/>
      <c r="K10" s="180"/>
    </row>
    <row r="11" spans="3:11" ht="12" customHeight="1" x14ac:dyDescent="0.25">
      <c r="C11" s="434" t="s">
        <v>972</v>
      </c>
      <c r="D11" s="434"/>
      <c r="E11" s="180"/>
      <c r="F11" s="266"/>
      <c r="G11" s="266"/>
      <c r="H11" s="261"/>
      <c r="I11" s="262"/>
      <c r="J11" s="180"/>
      <c r="K11" s="180"/>
    </row>
    <row r="12" spans="3:11" ht="64.5" customHeight="1" x14ac:dyDescent="0.25">
      <c r="C12" s="435"/>
      <c r="D12" s="435"/>
      <c r="E12" s="180"/>
      <c r="F12" s="437" t="s">
        <v>973</v>
      </c>
      <c r="G12" s="432" t="s">
        <v>974</v>
      </c>
      <c r="H12" s="253" t="s">
        <v>975</v>
      </c>
      <c r="I12" s="253" t="s">
        <v>976</v>
      </c>
      <c r="J12" s="180"/>
    </row>
    <row r="13" spans="3:11" ht="41.25" customHeight="1" x14ac:dyDescent="0.25">
      <c r="C13" s="435"/>
      <c r="D13" s="435"/>
      <c r="E13" s="180"/>
      <c r="F13" s="437"/>
      <c r="G13" s="432"/>
      <c r="H13" s="253" t="s">
        <v>977</v>
      </c>
      <c r="I13" s="253" t="s">
        <v>978</v>
      </c>
      <c r="J13" s="180"/>
    </row>
    <row r="14" spans="3:11" ht="39.75" customHeight="1" thickBot="1" x14ac:dyDescent="0.3">
      <c r="C14" s="436"/>
      <c r="D14" s="436"/>
      <c r="E14" s="180"/>
      <c r="F14" s="438"/>
      <c r="G14" s="267"/>
      <c r="H14" s="253" t="s">
        <v>979</v>
      </c>
      <c r="I14" s="253" t="s">
        <v>980</v>
      </c>
      <c r="J14" s="180"/>
    </row>
    <row r="15" spans="3:11" ht="9.75" customHeight="1" x14ac:dyDescent="0.25">
      <c r="C15" s="434" t="s">
        <v>981</v>
      </c>
      <c r="D15" s="434"/>
      <c r="E15" s="180"/>
      <c r="F15" s="256"/>
      <c r="G15" s="253"/>
      <c r="H15" s="265"/>
      <c r="I15" s="265"/>
      <c r="J15" s="180"/>
    </row>
    <row r="16" spans="3:11" ht="54" customHeight="1" x14ac:dyDescent="0.25">
      <c r="C16" s="435"/>
      <c r="D16" s="435"/>
      <c r="F16" s="437" t="s">
        <v>982</v>
      </c>
      <c r="G16" s="432" t="s">
        <v>983</v>
      </c>
      <c r="H16" s="255" t="s">
        <v>984</v>
      </c>
      <c r="I16" s="255" t="s">
        <v>985</v>
      </c>
      <c r="J16" s="180"/>
    </row>
    <row r="17" spans="3:10" ht="71.25" customHeight="1" x14ac:dyDescent="0.25">
      <c r="C17" s="435"/>
      <c r="D17" s="435"/>
      <c r="F17" s="437"/>
      <c r="G17" s="432"/>
      <c r="H17" s="255" t="s">
        <v>986</v>
      </c>
      <c r="I17" s="255"/>
      <c r="J17" s="180"/>
    </row>
    <row r="18" spans="3:10" ht="67.5" customHeight="1" thickBot="1" x14ac:dyDescent="0.3">
      <c r="C18" s="436"/>
      <c r="D18" s="436"/>
      <c r="F18" s="437"/>
      <c r="G18" s="255"/>
      <c r="H18" s="255" t="s">
        <v>987</v>
      </c>
      <c r="I18" s="255"/>
      <c r="J18" s="180"/>
    </row>
    <row r="19" spans="3:10" ht="27.75" customHeight="1" thickBot="1" x14ac:dyDescent="0.3">
      <c r="C19" s="440"/>
      <c r="D19" s="440"/>
      <c r="E19" s="180"/>
      <c r="F19" s="439" t="s">
        <v>988</v>
      </c>
      <c r="G19" s="439"/>
      <c r="H19" s="439"/>
      <c r="I19" s="439"/>
    </row>
    <row r="20" spans="3:10" s="258" customFormat="1" ht="9" customHeight="1" x14ac:dyDescent="0.25">
      <c r="C20" s="269"/>
      <c r="D20" s="269"/>
      <c r="E20" s="259"/>
      <c r="F20" s="260"/>
      <c r="G20" s="260"/>
      <c r="H20" s="268"/>
      <c r="I20" s="260"/>
    </row>
    <row r="21" spans="3:10" ht="37.5" customHeight="1" x14ac:dyDescent="0.25">
      <c r="C21" s="435" t="s">
        <v>989</v>
      </c>
      <c r="D21" s="435"/>
      <c r="E21" s="180"/>
      <c r="F21" s="437" t="s">
        <v>990</v>
      </c>
      <c r="G21" s="255" t="s">
        <v>991</v>
      </c>
      <c r="H21" s="255" t="s">
        <v>992</v>
      </c>
      <c r="I21" s="255" t="s">
        <v>993</v>
      </c>
      <c r="J21" s="180"/>
    </row>
    <row r="22" spans="3:10" ht="25.5" customHeight="1" x14ac:dyDescent="0.25">
      <c r="C22" s="435"/>
      <c r="D22" s="435"/>
      <c r="E22" s="180"/>
      <c r="F22" s="437"/>
      <c r="G22" s="432" t="s">
        <v>994</v>
      </c>
      <c r="H22" s="432" t="s">
        <v>995</v>
      </c>
      <c r="I22" s="255" t="s">
        <v>996</v>
      </c>
    </row>
    <row r="23" spans="3:10" ht="42" customHeight="1" thickBot="1" x14ac:dyDescent="0.3">
      <c r="C23" s="436"/>
      <c r="D23" s="436"/>
      <c r="F23" s="438"/>
      <c r="G23" s="433"/>
      <c r="H23" s="433"/>
      <c r="I23" s="257" t="s">
        <v>997</v>
      </c>
      <c r="J23" s="180"/>
    </row>
    <row r="24" spans="3:10" s="259" customFormat="1" ht="8.25" customHeight="1" x14ac:dyDescent="0.25">
      <c r="C24" s="264"/>
      <c r="D24" s="264"/>
      <c r="F24" s="256"/>
      <c r="G24" s="255"/>
      <c r="H24" s="255"/>
      <c r="I24" s="255"/>
    </row>
    <row r="25" spans="3:10" ht="65.25" customHeight="1" x14ac:dyDescent="0.25">
      <c r="C25" s="435" t="s">
        <v>998</v>
      </c>
      <c r="D25" s="435"/>
      <c r="E25" s="180"/>
      <c r="F25" s="437" t="s">
        <v>999</v>
      </c>
      <c r="G25" s="253" t="s">
        <v>1000</v>
      </c>
      <c r="H25" s="253" t="s">
        <v>1001</v>
      </c>
      <c r="I25" s="253" t="s">
        <v>1002</v>
      </c>
      <c r="J25" s="180"/>
    </row>
    <row r="26" spans="3:10" ht="45" customHeight="1" x14ac:dyDescent="0.25">
      <c r="C26" s="435"/>
      <c r="D26" s="435"/>
      <c r="F26" s="437"/>
      <c r="G26" s="253" t="s">
        <v>1003</v>
      </c>
      <c r="H26" s="253" t="s">
        <v>1004</v>
      </c>
      <c r="I26" s="253" t="s">
        <v>1005</v>
      </c>
      <c r="J26" s="180"/>
    </row>
    <row r="27" spans="3:10" ht="52.5" customHeight="1" thickBot="1" x14ac:dyDescent="0.3">
      <c r="C27" s="436"/>
      <c r="D27" s="436"/>
      <c r="F27" s="437"/>
      <c r="G27" s="253" t="s">
        <v>1006</v>
      </c>
      <c r="H27" s="253"/>
      <c r="I27" s="267" t="s">
        <v>1007</v>
      </c>
      <c r="J27" s="180"/>
    </row>
    <row r="28" spans="3:10" s="258" customFormat="1" ht="12.75" customHeight="1" x14ac:dyDescent="0.25">
      <c r="C28" s="264"/>
      <c r="D28" s="264"/>
      <c r="F28" s="266"/>
      <c r="G28" s="265"/>
      <c r="H28" s="265"/>
      <c r="I28" s="253"/>
      <c r="J28" s="259"/>
    </row>
    <row r="29" spans="3:10" ht="39.75" customHeight="1" x14ac:dyDescent="0.25">
      <c r="C29" s="435" t="s">
        <v>1008</v>
      </c>
      <c r="D29" s="435"/>
      <c r="F29" s="437" t="s">
        <v>1009</v>
      </c>
      <c r="G29" s="432" t="s">
        <v>1010</v>
      </c>
      <c r="H29" s="255" t="s">
        <v>1011</v>
      </c>
      <c r="I29" s="255" t="s">
        <v>1012</v>
      </c>
    </row>
    <row r="30" spans="3:10" ht="64.5" customHeight="1" x14ac:dyDescent="0.25">
      <c r="C30" s="435"/>
      <c r="D30" s="435"/>
      <c r="F30" s="437"/>
      <c r="G30" s="432"/>
      <c r="H30" s="432" t="s">
        <v>1013</v>
      </c>
      <c r="I30" s="255" t="s">
        <v>1014</v>
      </c>
    </row>
    <row r="31" spans="3:10" ht="23.25" customHeight="1" thickBot="1" x14ac:dyDescent="0.3">
      <c r="C31" s="436"/>
      <c r="D31" s="436"/>
      <c r="F31" s="438"/>
      <c r="G31" s="433"/>
      <c r="H31" s="433"/>
      <c r="I31" s="255" t="s">
        <v>1015</v>
      </c>
      <c r="J31" s="180"/>
    </row>
    <row r="32" spans="3:10" ht="8.25" customHeight="1" x14ac:dyDescent="0.25">
      <c r="C32" s="264"/>
      <c r="D32" s="264"/>
      <c r="F32" s="256"/>
      <c r="G32" s="255"/>
      <c r="H32" s="255"/>
      <c r="I32" s="261"/>
      <c r="J32" s="180"/>
    </row>
    <row r="33" spans="3:10" ht="52.5" customHeight="1" x14ac:dyDescent="0.25">
      <c r="C33" s="435" t="s">
        <v>1016</v>
      </c>
      <c r="D33" s="435"/>
      <c r="F33" s="437" t="s">
        <v>1017</v>
      </c>
      <c r="G33" s="255" t="s">
        <v>1018</v>
      </c>
      <c r="H33" s="255" t="s">
        <v>1019</v>
      </c>
      <c r="I33" s="255" t="s">
        <v>1020</v>
      </c>
    </row>
    <row r="34" spans="3:10" ht="50.25" customHeight="1" x14ac:dyDescent="0.25">
      <c r="C34" s="435"/>
      <c r="D34" s="435"/>
      <c r="F34" s="437"/>
      <c r="G34" s="255" t="s">
        <v>1021</v>
      </c>
      <c r="H34" s="255" t="s">
        <v>1022</v>
      </c>
      <c r="I34" s="432" t="s">
        <v>1023</v>
      </c>
      <c r="J34" s="180"/>
    </row>
    <row r="35" spans="3:10" ht="33.75" customHeight="1" x14ac:dyDescent="0.25">
      <c r="C35" s="435"/>
      <c r="D35" s="435"/>
      <c r="F35" s="437"/>
      <c r="G35" s="432" t="s">
        <v>1024</v>
      </c>
      <c r="H35" s="255" t="s">
        <v>1025</v>
      </c>
      <c r="I35" s="432"/>
      <c r="J35" s="180"/>
    </row>
    <row r="36" spans="3:10" ht="25.5" customHeight="1" thickBot="1" x14ac:dyDescent="0.3">
      <c r="C36" s="436"/>
      <c r="D36" s="436"/>
      <c r="F36" s="438"/>
      <c r="G36" s="433"/>
      <c r="H36" s="257" t="s">
        <v>1026</v>
      </c>
      <c r="I36" s="433"/>
      <c r="J36" s="180"/>
    </row>
    <row r="37" spans="3:10" s="258" customFormat="1" ht="10.5" customHeight="1" x14ac:dyDescent="0.25">
      <c r="C37" s="434" t="s">
        <v>1027</v>
      </c>
      <c r="D37" s="434"/>
      <c r="F37" s="256"/>
      <c r="G37" s="255"/>
      <c r="H37" s="255"/>
      <c r="I37" s="255"/>
      <c r="J37" s="259"/>
    </row>
    <row r="38" spans="3:10" ht="37.5" customHeight="1" x14ac:dyDescent="0.25">
      <c r="C38" s="435"/>
      <c r="D38" s="435"/>
      <c r="F38" s="437" t="s">
        <v>1028</v>
      </c>
      <c r="G38" s="255" t="s">
        <v>1029</v>
      </c>
      <c r="H38" s="255" t="s">
        <v>1030</v>
      </c>
      <c r="I38" s="255" t="s">
        <v>1031</v>
      </c>
      <c r="J38" s="180"/>
    </row>
    <row r="39" spans="3:10" ht="37.5" customHeight="1" x14ac:dyDescent="0.25">
      <c r="C39" s="435"/>
      <c r="D39" s="435"/>
      <c r="F39" s="437"/>
      <c r="G39" s="255" t="s">
        <v>1032</v>
      </c>
      <c r="H39" s="255" t="s">
        <v>1033</v>
      </c>
      <c r="I39" s="255" t="s">
        <v>1034</v>
      </c>
      <c r="J39" s="180"/>
    </row>
    <row r="40" spans="3:10" ht="43.5" customHeight="1" thickBot="1" x14ac:dyDescent="0.3">
      <c r="C40" s="436"/>
      <c r="D40" s="436"/>
      <c r="F40" s="438"/>
      <c r="G40" s="257" t="s">
        <v>1035</v>
      </c>
      <c r="H40" s="263"/>
      <c r="I40" s="255"/>
      <c r="J40" s="180"/>
    </row>
    <row r="41" spans="3:10" s="258" customFormat="1" ht="12" customHeight="1" x14ac:dyDescent="0.25">
      <c r="C41" s="434" t="s">
        <v>1036</v>
      </c>
      <c r="D41" s="434"/>
      <c r="F41" s="448" t="s">
        <v>1037</v>
      </c>
      <c r="G41" s="255"/>
      <c r="H41" s="262"/>
      <c r="I41" s="261"/>
      <c r="J41" s="259"/>
    </row>
    <row r="42" spans="3:10" ht="52.5" customHeight="1" x14ac:dyDescent="0.25">
      <c r="C42" s="435"/>
      <c r="D42" s="435"/>
      <c r="F42" s="449"/>
      <c r="G42" s="255" t="s">
        <v>1038</v>
      </c>
      <c r="H42" s="255" t="s">
        <v>1039</v>
      </c>
      <c r="I42" s="255" t="s">
        <v>1040</v>
      </c>
      <c r="J42" s="180"/>
    </row>
    <row r="43" spans="3:10" ht="36" customHeight="1" x14ac:dyDescent="0.25">
      <c r="C43" s="435"/>
      <c r="D43" s="435"/>
      <c r="F43" s="449"/>
      <c r="G43" s="255" t="s">
        <v>1041</v>
      </c>
      <c r="H43" s="255" t="s">
        <v>1042</v>
      </c>
      <c r="I43" s="255" t="s">
        <v>1043</v>
      </c>
      <c r="J43" s="180"/>
    </row>
    <row r="44" spans="3:10" ht="39.75" customHeight="1" thickBot="1" x14ac:dyDescent="0.3">
      <c r="C44" s="436"/>
      <c r="D44" s="436"/>
      <c r="F44" s="450"/>
      <c r="G44" s="257"/>
      <c r="H44" s="257" t="s">
        <v>1044</v>
      </c>
      <c r="I44" s="257" t="s">
        <v>1045</v>
      </c>
      <c r="J44" s="180"/>
    </row>
    <row r="45" spans="3:10" ht="24" customHeight="1" thickBot="1" x14ac:dyDescent="0.3">
      <c r="C45" s="451"/>
      <c r="D45" s="451"/>
      <c r="F45" s="439" t="s">
        <v>1046</v>
      </c>
      <c r="G45" s="439"/>
      <c r="H45" s="439"/>
      <c r="I45" s="439"/>
      <c r="J45" s="180"/>
    </row>
    <row r="46" spans="3:10" s="258" customFormat="1" ht="7.5" customHeight="1" x14ac:dyDescent="0.25">
      <c r="C46" s="434" t="s">
        <v>1047</v>
      </c>
      <c r="D46" s="434"/>
      <c r="F46" s="260"/>
      <c r="G46" s="260"/>
      <c r="H46" s="260"/>
      <c r="I46" s="260"/>
      <c r="J46" s="259"/>
    </row>
    <row r="47" spans="3:10" ht="54.75" customHeight="1" x14ac:dyDescent="0.25">
      <c r="C47" s="435"/>
      <c r="D47" s="435"/>
      <c r="F47" s="437" t="s">
        <v>1048</v>
      </c>
      <c r="G47" s="255" t="s">
        <v>1049</v>
      </c>
      <c r="H47" s="255" t="s">
        <v>1050</v>
      </c>
      <c r="I47" s="255" t="s">
        <v>1051</v>
      </c>
      <c r="J47" s="180"/>
    </row>
    <row r="48" spans="3:10" ht="39.75" customHeight="1" thickBot="1" x14ac:dyDescent="0.3">
      <c r="C48" s="436"/>
      <c r="D48" s="436"/>
      <c r="F48" s="438"/>
      <c r="G48" s="257" t="s">
        <v>1052</v>
      </c>
      <c r="H48" s="257" t="s">
        <v>1053</v>
      </c>
      <c r="I48" s="257" t="s">
        <v>1054</v>
      </c>
      <c r="J48" s="180"/>
    </row>
    <row r="49" spans="3:10" ht="9.75" customHeight="1" x14ac:dyDescent="0.25">
      <c r="C49" s="434" t="s">
        <v>1055</v>
      </c>
      <c r="D49" s="434"/>
      <c r="F49" s="256"/>
      <c r="G49" s="255"/>
      <c r="H49" s="255"/>
      <c r="I49" s="255"/>
      <c r="J49" s="180"/>
    </row>
    <row r="50" spans="3:10" ht="36" customHeight="1" x14ac:dyDescent="0.25">
      <c r="C50" s="435"/>
      <c r="D50" s="435"/>
      <c r="F50" s="437" t="s">
        <v>1056</v>
      </c>
      <c r="G50" s="255" t="s">
        <v>1057</v>
      </c>
      <c r="H50" s="255" t="s">
        <v>1058</v>
      </c>
      <c r="I50" s="255" t="s">
        <v>1059</v>
      </c>
    </row>
    <row r="51" spans="3:10" ht="51" customHeight="1" x14ac:dyDescent="0.25">
      <c r="C51" s="435"/>
      <c r="D51" s="435"/>
      <c r="F51" s="437"/>
      <c r="G51" s="255" t="s">
        <v>1060</v>
      </c>
      <c r="H51" s="255" t="s">
        <v>1061</v>
      </c>
      <c r="I51" s="255" t="s">
        <v>1062</v>
      </c>
      <c r="J51" s="180"/>
    </row>
    <row r="52" spans="3:10" ht="54.75" customHeight="1" thickBot="1" x14ac:dyDescent="0.3">
      <c r="C52" s="436"/>
      <c r="D52" s="436"/>
      <c r="F52" s="438"/>
      <c r="G52" s="257"/>
      <c r="H52" s="257" t="s">
        <v>1063</v>
      </c>
      <c r="I52" s="257" t="s">
        <v>1064</v>
      </c>
    </row>
    <row r="53" spans="3:10" ht="9.75" customHeight="1" x14ac:dyDescent="0.25">
      <c r="C53" s="434" t="s">
        <v>1065</v>
      </c>
      <c r="D53" s="434"/>
      <c r="F53" s="256"/>
      <c r="G53" s="255"/>
      <c r="H53" s="255"/>
      <c r="I53" s="255"/>
    </row>
    <row r="54" spans="3:10" ht="48.75" customHeight="1" x14ac:dyDescent="0.25">
      <c r="C54" s="435"/>
      <c r="D54" s="435"/>
      <c r="E54" s="180"/>
      <c r="F54" s="437" t="s">
        <v>1066</v>
      </c>
      <c r="G54" s="255" t="s">
        <v>1067</v>
      </c>
      <c r="H54" s="255" t="s">
        <v>1068</v>
      </c>
      <c r="I54" s="255" t="s">
        <v>1069</v>
      </c>
    </row>
    <row r="55" spans="3:10" ht="39" customHeight="1" thickBot="1" x14ac:dyDescent="0.3">
      <c r="C55" s="436"/>
      <c r="D55" s="436"/>
      <c r="F55" s="437"/>
      <c r="G55" s="255"/>
      <c r="H55" s="254" t="s">
        <v>1070</v>
      </c>
      <c r="I55" s="253" t="s">
        <v>1071</v>
      </c>
      <c r="J55" s="180"/>
    </row>
    <row r="56" spans="3:10" x14ac:dyDescent="0.25">
      <c r="F56" s="252"/>
      <c r="G56" s="252"/>
      <c r="H56" s="252"/>
      <c r="I56" s="252"/>
    </row>
  </sheetData>
  <sheetProtection formatCells="0" formatColumns="0" formatRows="0" insertColumns="0" insertRows="0" insertHyperlinks="0" deleteColumns="0" deleteRows="0" sort="0" autoFilter="0" pivotTables="0"/>
  <mergeCells count="41">
    <mergeCell ref="F54:F55"/>
    <mergeCell ref="F33:F36"/>
    <mergeCell ref="C53:D55"/>
    <mergeCell ref="C41:D44"/>
    <mergeCell ref="F41:F44"/>
    <mergeCell ref="F45:I45"/>
    <mergeCell ref="C33:D36"/>
    <mergeCell ref="I34:I36"/>
    <mergeCell ref="F47:F48"/>
    <mergeCell ref="C45:D45"/>
    <mergeCell ref="G35:G36"/>
    <mergeCell ref="C2:D3"/>
    <mergeCell ref="C5:D5"/>
    <mergeCell ref="F3:I3"/>
    <mergeCell ref="F2:I2"/>
    <mergeCell ref="F6:I6"/>
    <mergeCell ref="F8:F10"/>
    <mergeCell ref="C11:D14"/>
    <mergeCell ref="F16:F18"/>
    <mergeCell ref="F38:F40"/>
    <mergeCell ref="C29:D31"/>
    <mergeCell ref="C37:D40"/>
    <mergeCell ref="C25:D27"/>
    <mergeCell ref="F21:F23"/>
    <mergeCell ref="C21:D23"/>
    <mergeCell ref="C15:D18"/>
    <mergeCell ref="C7:D10"/>
    <mergeCell ref="G12:G13"/>
    <mergeCell ref="F25:F27"/>
    <mergeCell ref="C19:D19"/>
    <mergeCell ref="G22:G23"/>
    <mergeCell ref="F29:F31"/>
    <mergeCell ref="F12:F14"/>
    <mergeCell ref="H30:H31"/>
    <mergeCell ref="C46:D48"/>
    <mergeCell ref="C49:D52"/>
    <mergeCell ref="G16:G17"/>
    <mergeCell ref="G29:G31"/>
    <mergeCell ref="F50:F52"/>
    <mergeCell ref="F19:I19"/>
    <mergeCell ref="H22:H23"/>
  </mergeCells>
  <pageMargins left="0.7" right="0.7" top="0.75" bottom="0.75" header="0.3" footer="0.3"/>
  <pageSetup paperSize="9" scale="46" orientation="landscape" r:id="rId1"/>
  <rowBreaks count="1" manualBreakCount="1">
    <brk id="3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L141"/>
  <sheetViews>
    <sheetView zoomScale="115" zoomScaleNormal="115" workbookViewId="0">
      <selection activeCell="F3" sqref="F3"/>
    </sheetView>
  </sheetViews>
  <sheetFormatPr defaultColWidth="11.42578125" defaultRowHeight="15" x14ac:dyDescent="0.25"/>
  <cols>
    <col min="1" max="1" width="5" style="25" customWidth="1"/>
    <col min="2" max="2" width="45.7109375" style="25" customWidth="1"/>
    <col min="3" max="3" width="6" style="25" customWidth="1"/>
    <col min="4" max="4" width="62.28515625" style="25" customWidth="1"/>
    <col min="5" max="5" width="7.28515625" style="21" customWidth="1"/>
    <col min="6" max="6" width="111.42578125" style="21" customWidth="1"/>
    <col min="7" max="7" width="5.28515625" style="25" customWidth="1"/>
    <col min="8" max="16384" width="11.42578125" style="25"/>
  </cols>
  <sheetData>
    <row r="1" spans="1:12" ht="11.25" customHeight="1" x14ac:dyDescent="0.25">
      <c r="B1" s="26" t="s">
        <v>1164</v>
      </c>
      <c r="C1" s="21"/>
      <c r="D1" s="26" t="s">
        <v>1165</v>
      </c>
      <c r="F1" s="26" t="s">
        <v>1166</v>
      </c>
      <c r="G1" s="122" t="s">
        <v>1167</v>
      </c>
      <c r="H1" s="39"/>
      <c r="I1" s="39"/>
      <c r="J1" s="39"/>
      <c r="K1" s="39"/>
      <c r="L1" s="39"/>
    </row>
    <row r="2" spans="1:12" ht="11.25" customHeight="1" x14ac:dyDescent="0.25">
      <c r="A2" s="21" t="s">
        <v>1168</v>
      </c>
      <c r="B2" s="21" t="s">
        <v>1169</v>
      </c>
      <c r="C2" s="21" t="s">
        <v>1170</v>
      </c>
      <c r="D2" s="21" t="s">
        <v>1171</v>
      </c>
      <c r="E2" s="21" t="s">
        <v>1172</v>
      </c>
      <c r="F2" s="21" t="s">
        <v>1173</v>
      </c>
      <c r="G2" s="123">
        <v>1</v>
      </c>
    </row>
    <row r="3" spans="1:12" ht="11.25" customHeight="1" x14ac:dyDescent="0.25">
      <c r="A3" s="21"/>
      <c r="B3" s="21"/>
      <c r="C3" s="21"/>
      <c r="D3" s="21"/>
      <c r="E3" s="21" t="s">
        <v>1174</v>
      </c>
      <c r="F3" s="21" t="s">
        <v>1175</v>
      </c>
      <c r="G3" s="123">
        <v>1</v>
      </c>
    </row>
    <row r="4" spans="1:12" ht="11.25" customHeight="1" x14ac:dyDescent="0.25">
      <c r="A4" s="21"/>
      <c r="B4" s="21"/>
      <c r="D4" s="27"/>
      <c r="E4" s="21" t="s">
        <v>1176</v>
      </c>
      <c r="F4" s="21" t="s">
        <v>1177</v>
      </c>
      <c r="G4" s="123">
        <v>1</v>
      </c>
    </row>
    <row r="5" spans="1:12" ht="11.25" customHeight="1" x14ac:dyDescent="0.25">
      <c r="A5" s="21"/>
      <c r="B5" s="21"/>
      <c r="D5" s="27"/>
      <c r="E5" s="21" t="s">
        <v>1178</v>
      </c>
      <c r="F5" s="21" t="s">
        <v>1179</v>
      </c>
      <c r="G5" s="123">
        <v>1</v>
      </c>
    </row>
    <row r="6" spans="1:12" ht="11.25" customHeight="1" x14ac:dyDescent="0.25">
      <c r="A6" s="21"/>
      <c r="B6" s="21"/>
      <c r="D6" s="27"/>
      <c r="E6" s="21" t="s">
        <v>1180</v>
      </c>
      <c r="F6" s="22" t="s">
        <v>1181</v>
      </c>
      <c r="G6" s="123">
        <v>1</v>
      </c>
    </row>
    <row r="7" spans="1:12" ht="11.25" customHeight="1" x14ac:dyDescent="0.25">
      <c r="A7" s="21"/>
      <c r="B7" s="21"/>
      <c r="D7" s="27"/>
      <c r="E7" s="21" t="s">
        <v>1182</v>
      </c>
      <c r="F7" s="21" t="s">
        <v>1183</v>
      </c>
      <c r="G7" s="123">
        <v>1</v>
      </c>
    </row>
    <row r="8" spans="1:12" ht="11.25" customHeight="1" x14ac:dyDescent="0.25">
      <c r="A8" s="21"/>
      <c r="B8" s="21"/>
      <c r="G8" s="123"/>
    </row>
    <row r="9" spans="1:12" ht="11.25" customHeight="1" x14ac:dyDescent="0.25">
      <c r="A9" s="21"/>
      <c r="B9" s="21"/>
      <c r="C9" s="21" t="s">
        <v>1184</v>
      </c>
      <c r="D9" s="21" t="s">
        <v>1185</v>
      </c>
      <c r="E9" s="21" t="s">
        <v>1186</v>
      </c>
      <c r="F9" s="22" t="s">
        <v>1187</v>
      </c>
      <c r="G9" s="123">
        <v>1</v>
      </c>
    </row>
    <row r="10" spans="1:12" ht="11.25" customHeight="1" x14ac:dyDescent="0.25">
      <c r="A10" s="21"/>
      <c r="B10" s="21"/>
      <c r="C10" s="21"/>
      <c r="E10" s="21" t="s">
        <v>1188</v>
      </c>
      <c r="F10" s="22" t="s">
        <v>1189</v>
      </c>
      <c r="G10" s="123">
        <v>1</v>
      </c>
    </row>
    <row r="11" spans="1:12" ht="11.25" customHeight="1" x14ac:dyDescent="0.25">
      <c r="A11" s="21"/>
      <c r="B11" s="21"/>
      <c r="C11" s="21"/>
      <c r="D11" s="21"/>
      <c r="E11" s="21" t="s">
        <v>1190</v>
      </c>
      <c r="F11" s="113" t="s">
        <v>1191</v>
      </c>
      <c r="G11" s="123">
        <v>1</v>
      </c>
    </row>
    <row r="12" spans="1:12" ht="11.25" customHeight="1" x14ac:dyDescent="0.25">
      <c r="A12" s="21"/>
      <c r="B12" s="21"/>
      <c r="C12" s="21"/>
      <c r="D12" s="21"/>
      <c r="E12" s="21" t="s">
        <v>1192</v>
      </c>
      <c r="F12" s="21" t="s">
        <v>1193</v>
      </c>
      <c r="G12" s="123">
        <v>1</v>
      </c>
    </row>
    <row r="13" spans="1:12" ht="11.25" customHeight="1" x14ac:dyDescent="0.25">
      <c r="A13" s="21"/>
      <c r="B13" s="21"/>
      <c r="C13" s="21"/>
      <c r="D13" s="21"/>
      <c r="E13" s="21" t="s">
        <v>1194</v>
      </c>
      <c r="F13" s="21" t="s">
        <v>1195</v>
      </c>
      <c r="G13" s="123">
        <v>1</v>
      </c>
    </row>
    <row r="14" spans="1:12" ht="11.25" customHeight="1" x14ac:dyDescent="0.25">
      <c r="A14" s="21"/>
      <c r="B14" s="21"/>
      <c r="C14" s="21"/>
      <c r="D14" s="21"/>
      <c r="E14" s="21" t="s">
        <v>1196</v>
      </c>
      <c r="F14" s="22" t="s">
        <v>1197</v>
      </c>
      <c r="G14" s="123">
        <v>1</v>
      </c>
    </row>
    <row r="15" spans="1:12" ht="11.25" customHeight="1" x14ac:dyDescent="0.25">
      <c r="A15" s="21"/>
      <c r="B15" s="21"/>
      <c r="C15" s="21"/>
      <c r="D15" s="21"/>
      <c r="E15" s="21" t="s">
        <v>1198</v>
      </c>
      <c r="F15" s="114" t="s">
        <v>1199</v>
      </c>
      <c r="G15" s="123">
        <v>1</v>
      </c>
    </row>
    <row r="16" spans="1:12" ht="11.25" customHeight="1" x14ac:dyDescent="0.25">
      <c r="A16" s="21"/>
      <c r="B16" s="21"/>
      <c r="C16" s="21"/>
      <c r="D16" s="21"/>
      <c r="E16" s="21" t="s">
        <v>1200</v>
      </c>
      <c r="F16" s="22" t="s">
        <v>1201</v>
      </c>
      <c r="G16" s="123">
        <v>1</v>
      </c>
    </row>
    <row r="17" spans="1:7" ht="11.25" customHeight="1" x14ac:dyDescent="0.25">
      <c r="A17" s="23"/>
      <c r="B17" s="27"/>
      <c r="C17" s="21"/>
      <c r="D17" s="27"/>
      <c r="E17" s="21" t="s">
        <v>1202</v>
      </c>
      <c r="F17" s="22" t="s">
        <v>1203</v>
      </c>
      <c r="G17" s="123">
        <v>1</v>
      </c>
    </row>
    <row r="18" spans="1:7" ht="11.25" customHeight="1" x14ac:dyDescent="0.25">
      <c r="A18" s="23"/>
      <c r="B18" s="27"/>
      <c r="C18" s="27"/>
      <c r="E18" s="21" t="s">
        <v>1204</v>
      </c>
      <c r="F18" s="22" t="s">
        <v>1205</v>
      </c>
      <c r="G18" s="123">
        <v>1</v>
      </c>
    </row>
    <row r="19" spans="1:7" ht="11.25" customHeight="1" x14ac:dyDescent="0.25">
      <c r="A19" s="23"/>
      <c r="B19" s="27"/>
      <c r="C19" s="27"/>
      <c r="D19" s="27"/>
      <c r="E19" s="27"/>
      <c r="F19" s="27"/>
      <c r="G19" s="123"/>
    </row>
    <row r="20" spans="1:7" ht="11.25" customHeight="1" x14ac:dyDescent="0.25">
      <c r="A20" s="21"/>
      <c r="C20" s="21" t="s">
        <v>1206</v>
      </c>
      <c r="D20" s="21" t="s">
        <v>1207</v>
      </c>
      <c r="E20" s="21" t="s">
        <v>1208</v>
      </c>
      <c r="F20" s="21" t="s">
        <v>1209</v>
      </c>
      <c r="G20" s="123">
        <v>1</v>
      </c>
    </row>
    <row r="21" spans="1:7" ht="11.25" customHeight="1" x14ac:dyDescent="0.25">
      <c r="A21" s="21"/>
      <c r="C21" s="21"/>
      <c r="D21" s="21"/>
      <c r="E21" s="21" t="s">
        <v>1210</v>
      </c>
      <c r="F21" s="21" t="s">
        <v>1211</v>
      </c>
      <c r="G21" s="123">
        <v>1</v>
      </c>
    </row>
    <row r="22" spans="1:7" ht="11.25" customHeight="1" x14ac:dyDescent="0.25">
      <c r="A22" s="21"/>
      <c r="C22" s="27"/>
      <c r="E22" s="21" t="s">
        <v>1212</v>
      </c>
      <c r="F22" s="22" t="s">
        <v>1213</v>
      </c>
      <c r="G22" s="123">
        <v>1</v>
      </c>
    </row>
    <row r="23" spans="1:7" ht="11.25" customHeight="1" x14ac:dyDescent="0.25">
      <c r="A23" s="21"/>
      <c r="C23" s="27"/>
      <c r="E23" s="21" t="s">
        <v>1214</v>
      </c>
      <c r="F23" s="27" t="s">
        <v>1215</v>
      </c>
      <c r="G23" s="123">
        <v>1</v>
      </c>
    </row>
    <row r="24" spans="1:7" ht="11.25" customHeight="1" x14ac:dyDescent="0.25">
      <c r="A24" s="21"/>
      <c r="C24" s="21"/>
      <c r="D24" s="21"/>
      <c r="E24" s="21" t="s">
        <v>1216</v>
      </c>
      <c r="F24" s="22" t="s">
        <v>1217</v>
      </c>
      <c r="G24" s="123">
        <v>1</v>
      </c>
    </row>
    <row r="25" spans="1:7" ht="11.25" customHeight="1" x14ac:dyDescent="0.25">
      <c r="A25" s="21"/>
      <c r="C25" s="21"/>
      <c r="D25" s="21"/>
      <c r="E25" s="21" t="s">
        <v>1218</v>
      </c>
      <c r="F25" s="27" t="s">
        <v>1219</v>
      </c>
      <c r="G25" s="123">
        <v>1</v>
      </c>
    </row>
    <row r="26" spans="1:7" ht="11.25" customHeight="1" x14ac:dyDescent="0.25">
      <c r="A26" s="21"/>
      <c r="C26" s="21"/>
      <c r="D26" s="21"/>
      <c r="E26" s="27"/>
      <c r="F26" s="25"/>
      <c r="G26" s="123"/>
    </row>
    <row r="27" spans="1:7" ht="11.25" customHeight="1" x14ac:dyDescent="0.25">
      <c r="A27" s="21" t="s">
        <v>1220</v>
      </c>
      <c r="B27" s="21" t="s">
        <v>1221</v>
      </c>
      <c r="C27" s="21" t="s">
        <v>1222</v>
      </c>
      <c r="D27" s="21" t="s">
        <v>1223</v>
      </c>
      <c r="E27" s="21" t="s">
        <v>1224</v>
      </c>
      <c r="F27" s="21" t="s">
        <v>1225</v>
      </c>
      <c r="G27" s="123">
        <v>1</v>
      </c>
    </row>
    <row r="28" spans="1:7" ht="11.25" customHeight="1" x14ac:dyDescent="0.25">
      <c r="A28" s="21"/>
      <c r="B28" s="21"/>
      <c r="C28" s="21"/>
      <c r="D28" s="21"/>
      <c r="E28" s="21" t="s">
        <v>1226</v>
      </c>
      <c r="F28" s="22" t="s">
        <v>1227</v>
      </c>
      <c r="G28" s="123">
        <v>1</v>
      </c>
    </row>
    <row r="29" spans="1:7" ht="11.25" customHeight="1" x14ac:dyDescent="0.25">
      <c r="A29" s="21"/>
      <c r="B29" s="21"/>
      <c r="C29" s="21"/>
      <c r="D29" s="21"/>
      <c r="E29" s="21" t="s">
        <v>1228</v>
      </c>
      <c r="F29" s="22" t="s">
        <v>1229</v>
      </c>
      <c r="G29" s="123">
        <v>1</v>
      </c>
    </row>
    <row r="30" spans="1:7" ht="11.25" customHeight="1" x14ac:dyDescent="0.25">
      <c r="A30" s="21"/>
      <c r="C30" s="21"/>
      <c r="D30" s="21"/>
      <c r="E30" s="21" t="s">
        <v>1230</v>
      </c>
      <c r="F30" s="22" t="s">
        <v>1231</v>
      </c>
      <c r="G30" s="123">
        <v>1</v>
      </c>
    </row>
    <row r="31" spans="1:7" ht="11.25" customHeight="1" x14ac:dyDescent="0.25">
      <c r="A31" s="21"/>
      <c r="C31" s="21"/>
      <c r="D31" s="21"/>
      <c r="E31" s="21" t="s">
        <v>1232</v>
      </c>
      <c r="F31" s="21" t="s">
        <v>1233</v>
      </c>
      <c r="G31" s="123">
        <v>1</v>
      </c>
    </row>
    <row r="32" spans="1:7" ht="11.25" customHeight="1" x14ac:dyDescent="0.25">
      <c r="A32" s="21"/>
      <c r="C32" s="21"/>
      <c r="D32" s="21"/>
      <c r="E32" s="21" t="s">
        <v>1234</v>
      </c>
      <c r="F32" s="21" t="s">
        <v>1235</v>
      </c>
      <c r="G32" s="123">
        <v>1</v>
      </c>
    </row>
    <row r="33" spans="1:7" ht="11.25" customHeight="1" x14ac:dyDescent="0.25">
      <c r="A33" s="21"/>
      <c r="B33" s="21"/>
      <c r="E33" s="21" t="s">
        <v>1236</v>
      </c>
      <c r="F33" s="22" t="s">
        <v>1237</v>
      </c>
      <c r="G33" s="123">
        <v>1</v>
      </c>
    </row>
    <row r="34" spans="1:7" ht="11.25" customHeight="1" x14ac:dyDescent="0.25">
      <c r="A34" s="21"/>
      <c r="B34" s="21"/>
      <c r="E34" s="21" t="s">
        <v>1238</v>
      </c>
      <c r="F34" s="22" t="s">
        <v>1239</v>
      </c>
      <c r="G34" s="123">
        <v>1</v>
      </c>
    </row>
    <row r="35" spans="1:7" ht="11.25" customHeight="1" x14ac:dyDescent="0.25">
      <c r="A35" s="21"/>
      <c r="B35" s="21"/>
      <c r="C35" s="21"/>
      <c r="G35" s="123"/>
    </row>
    <row r="36" spans="1:7" ht="11.25" customHeight="1" x14ac:dyDescent="0.25">
      <c r="A36" s="21"/>
      <c r="B36" s="21"/>
      <c r="C36" s="21" t="s">
        <v>1240</v>
      </c>
      <c r="D36" s="21" t="s">
        <v>1241</v>
      </c>
      <c r="E36" s="21" t="s">
        <v>1242</v>
      </c>
      <c r="F36" s="21" t="s">
        <v>1243</v>
      </c>
      <c r="G36" s="123">
        <v>1</v>
      </c>
    </row>
    <row r="37" spans="1:7" ht="11.25" customHeight="1" x14ac:dyDescent="0.25">
      <c r="A37" s="21"/>
      <c r="B37" s="21"/>
      <c r="C37" s="21"/>
      <c r="D37" s="21"/>
      <c r="E37" s="21" t="s">
        <v>1244</v>
      </c>
      <c r="F37" s="27" t="s">
        <v>1245</v>
      </c>
      <c r="G37" s="123">
        <v>1</v>
      </c>
    </row>
    <row r="38" spans="1:7" ht="11.25" customHeight="1" x14ac:dyDescent="0.25">
      <c r="A38" s="21"/>
      <c r="B38" s="21"/>
      <c r="D38" s="19"/>
      <c r="E38" s="21" t="s">
        <v>1246</v>
      </c>
      <c r="F38" s="21" t="s">
        <v>1247</v>
      </c>
      <c r="G38" s="123">
        <v>1</v>
      </c>
    </row>
    <row r="39" spans="1:7" ht="11.25" customHeight="1" x14ac:dyDescent="0.25">
      <c r="A39" s="21"/>
      <c r="B39" s="21"/>
      <c r="D39" s="19"/>
      <c r="E39" s="21" t="s">
        <v>1248</v>
      </c>
      <c r="F39" s="21" t="s">
        <v>1249</v>
      </c>
      <c r="G39" s="123">
        <v>1</v>
      </c>
    </row>
    <row r="40" spans="1:7" ht="11.25" customHeight="1" x14ac:dyDescent="0.25">
      <c r="A40" s="21"/>
      <c r="B40" s="21"/>
      <c r="D40" s="19"/>
      <c r="G40" s="123"/>
    </row>
    <row r="41" spans="1:7" ht="11.25" customHeight="1" x14ac:dyDescent="0.25">
      <c r="A41" s="21" t="s">
        <v>1250</v>
      </c>
      <c r="B41" s="21" t="s">
        <v>1251</v>
      </c>
      <c r="C41" s="21" t="s">
        <v>1252</v>
      </c>
      <c r="D41" s="21" t="s">
        <v>1253</v>
      </c>
      <c r="E41" s="21" t="s">
        <v>1254</v>
      </c>
      <c r="F41" s="21" t="s">
        <v>1255</v>
      </c>
      <c r="G41" s="123">
        <v>1</v>
      </c>
    </row>
    <row r="42" spans="1:7" ht="11.25" customHeight="1" x14ac:dyDescent="0.25">
      <c r="A42" s="21"/>
      <c r="B42" s="21"/>
      <c r="E42" s="21" t="s">
        <v>1256</v>
      </c>
      <c r="F42" s="21" t="s">
        <v>1257</v>
      </c>
      <c r="G42" s="123">
        <v>1</v>
      </c>
    </row>
    <row r="43" spans="1:7" ht="11.25" customHeight="1" x14ac:dyDescent="0.25">
      <c r="G43" s="123"/>
    </row>
    <row r="44" spans="1:7" ht="11.25" customHeight="1" x14ac:dyDescent="0.25">
      <c r="C44" s="21" t="s">
        <v>1258</v>
      </c>
      <c r="D44" s="21" t="s">
        <v>1259</v>
      </c>
      <c r="E44" s="21" t="s">
        <v>1260</v>
      </c>
      <c r="F44" s="19" t="s">
        <v>1261</v>
      </c>
      <c r="G44" s="123">
        <v>1</v>
      </c>
    </row>
    <row r="45" spans="1:7" ht="11.25" customHeight="1" x14ac:dyDescent="0.25">
      <c r="E45" s="21" t="s">
        <v>1262</v>
      </c>
      <c r="F45" s="21" t="s">
        <v>1263</v>
      </c>
      <c r="G45" s="123">
        <v>1</v>
      </c>
    </row>
    <row r="46" spans="1:7" ht="11.25" customHeight="1" x14ac:dyDescent="0.25">
      <c r="G46" s="123"/>
    </row>
    <row r="47" spans="1:7" ht="11.25" customHeight="1" x14ac:dyDescent="0.25">
      <c r="A47" s="21"/>
      <c r="C47" s="21" t="s">
        <v>1264</v>
      </c>
      <c r="D47" s="22" t="s">
        <v>1265</v>
      </c>
      <c r="E47" s="27" t="s">
        <v>1266</v>
      </c>
      <c r="F47" s="22" t="s">
        <v>1267</v>
      </c>
      <c r="G47" s="123">
        <v>1</v>
      </c>
    </row>
    <row r="48" spans="1:7" ht="11.25" customHeight="1" x14ac:dyDescent="0.25">
      <c r="D48" s="27"/>
      <c r="E48" s="27" t="s">
        <v>1268</v>
      </c>
      <c r="F48" s="22" t="s">
        <v>1269</v>
      </c>
      <c r="G48" s="123">
        <v>1</v>
      </c>
    </row>
    <row r="49" spans="3:7" ht="11.25" customHeight="1" x14ac:dyDescent="0.25">
      <c r="D49" s="27"/>
      <c r="E49" s="27" t="s">
        <v>1270</v>
      </c>
      <c r="F49" s="22" t="s">
        <v>1271</v>
      </c>
      <c r="G49" s="123">
        <v>1</v>
      </c>
    </row>
    <row r="50" spans="3:7" ht="11.25" customHeight="1" x14ac:dyDescent="0.25">
      <c r="D50" s="27"/>
      <c r="E50" s="27" t="s">
        <v>1272</v>
      </c>
      <c r="F50" s="22" t="s">
        <v>1273</v>
      </c>
      <c r="G50" s="123">
        <v>1</v>
      </c>
    </row>
    <row r="51" spans="3:7" ht="11.25" customHeight="1" x14ac:dyDescent="0.25">
      <c r="C51" s="27"/>
      <c r="D51" s="27"/>
      <c r="E51" s="27" t="s">
        <v>1274</v>
      </c>
      <c r="F51" s="22" t="s">
        <v>1275</v>
      </c>
      <c r="G51" s="123">
        <v>1</v>
      </c>
    </row>
    <row r="52" spans="3:7" ht="11.25" customHeight="1" x14ac:dyDescent="0.25">
      <c r="C52" s="27"/>
      <c r="D52" s="27"/>
      <c r="E52" s="27" t="s">
        <v>1276</v>
      </c>
      <c r="F52" s="22" t="s">
        <v>1277</v>
      </c>
      <c r="G52" s="123">
        <v>1</v>
      </c>
    </row>
    <row r="53" spans="3:7" ht="11.25" customHeight="1" x14ac:dyDescent="0.25">
      <c r="C53" s="27"/>
      <c r="D53" s="27"/>
      <c r="E53" s="27" t="s">
        <v>1278</v>
      </c>
      <c r="F53" s="22" t="s">
        <v>1279</v>
      </c>
      <c r="G53" s="123">
        <v>1</v>
      </c>
    </row>
    <row r="54" spans="3:7" ht="11.25" customHeight="1" x14ac:dyDescent="0.25">
      <c r="C54" s="27"/>
      <c r="D54" s="27"/>
      <c r="E54" s="27" t="s">
        <v>1280</v>
      </c>
      <c r="F54" s="22" t="s">
        <v>1281</v>
      </c>
      <c r="G54" s="123">
        <v>1</v>
      </c>
    </row>
    <row r="55" spans="3:7" ht="11.25" customHeight="1" x14ac:dyDescent="0.25">
      <c r="C55" s="27"/>
      <c r="D55" s="27"/>
      <c r="E55" s="27" t="s">
        <v>1282</v>
      </c>
      <c r="F55" s="22" t="s">
        <v>1283</v>
      </c>
      <c r="G55" s="123">
        <v>1</v>
      </c>
    </row>
    <row r="56" spans="3:7" ht="11.25" customHeight="1" x14ac:dyDescent="0.25">
      <c r="C56" s="27"/>
      <c r="D56" s="27"/>
      <c r="E56" s="27" t="s">
        <v>1284</v>
      </c>
      <c r="F56" s="22" t="s">
        <v>1285</v>
      </c>
      <c r="G56" s="123">
        <v>1</v>
      </c>
    </row>
    <row r="57" spans="3:7" ht="11.25" customHeight="1" x14ac:dyDescent="0.25">
      <c r="C57" s="27"/>
      <c r="E57" s="25"/>
      <c r="F57" s="25"/>
    </row>
    <row r="58" spans="3:7" ht="11.25" customHeight="1" x14ac:dyDescent="0.25">
      <c r="C58" s="27"/>
      <c r="E58" s="25"/>
      <c r="F58" s="25"/>
    </row>
    <row r="59" spans="3:7" ht="11.25" customHeight="1" x14ac:dyDescent="0.25">
      <c r="C59" s="27"/>
      <c r="E59" s="25"/>
      <c r="F59" s="25"/>
    </row>
    <row r="60" spans="3:7" ht="11.25" customHeight="1" x14ac:dyDescent="0.25">
      <c r="C60" s="27"/>
      <c r="E60" s="25"/>
      <c r="F60" s="25"/>
    </row>
    <row r="61" spans="3:7" ht="11.25" customHeight="1" x14ac:dyDescent="0.25"/>
    <row r="62" spans="3:7" ht="11.25" customHeight="1" x14ac:dyDescent="0.25"/>
    <row r="63" spans="3:7" ht="11.25" customHeight="1" x14ac:dyDescent="0.25"/>
    <row r="64" spans="3:7" ht="11.25" customHeight="1" x14ac:dyDescent="0.25"/>
    <row r="65" spans="5:6" ht="11.25" customHeight="1" x14ac:dyDescent="0.25"/>
    <row r="66" spans="5:6" ht="11.25" customHeight="1" x14ac:dyDescent="0.25"/>
    <row r="67" spans="5:6" ht="11.25" customHeight="1" x14ac:dyDescent="0.25"/>
    <row r="68" spans="5:6" ht="11.25" customHeight="1" x14ac:dyDescent="0.25"/>
    <row r="69" spans="5:6" ht="11.25" customHeight="1" x14ac:dyDescent="0.25"/>
    <row r="70" spans="5:6" ht="11.25" customHeight="1" x14ac:dyDescent="0.25"/>
    <row r="71" spans="5:6" ht="11.25" customHeight="1" x14ac:dyDescent="0.25"/>
    <row r="72" spans="5:6" ht="11.25" customHeight="1" x14ac:dyDescent="0.25">
      <c r="E72" s="25"/>
      <c r="F72" s="25"/>
    </row>
    <row r="73" spans="5:6" ht="11.25" customHeight="1" x14ac:dyDescent="0.25">
      <c r="E73" s="25"/>
      <c r="F73" s="25"/>
    </row>
    <row r="74" spans="5:6" ht="11.25" customHeight="1" x14ac:dyDescent="0.25">
      <c r="E74" s="25"/>
      <c r="F74" s="25"/>
    </row>
    <row r="75" spans="5:6" ht="11.25" customHeight="1" x14ac:dyDescent="0.25">
      <c r="E75" s="25"/>
      <c r="F75" s="25"/>
    </row>
    <row r="76" spans="5:6" ht="11.25" customHeight="1" x14ac:dyDescent="0.25">
      <c r="E76" s="25"/>
      <c r="F76" s="25"/>
    </row>
    <row r="77" spans="5:6" ht="11.25" customHeight="1" x14ac:dyDescent="0.25">
      <c r="E77" s="25"/>
      <c r="F77" s="25"/>
    </row>
    <row r="78" spans="5:6" ht="11.25" customHeight="1" x14ac:dyDescent="0.25">
      <c r="E78" s="25"/>
      <c r="F78" s="25"/>
    </row>
    <row r="79" spans="5:6" ht="11.25" customHeight="1" x14ac:dyDescent="0.25">
      <c r="E79" s="25"/>
      <c r="F79" s="25"/>
    </row>
    <row r="80" spans="5:6" ht="11.25" customHeight="1" x14ac:dyDescent="0.25">
      <c r="E80" s="25"/>
      <c r="F80" s="25"/>
    </row>
    <row r="81" spans="5:6" ht="11.25" customHeight="1" x14ac:dyDescent="0.25">
      <c r="E81" s="25"/>
      <c r="F81" s="25"/>
    </row>
    <row r="82" spans="5:6" ht="11.25" customHeight="1" x14ac:dyDescent="0.25">
      <c r="E82" s="25"/>
      <c r="F82" s="25"/>
    </row>
    <row r="83" spans="5:6" ht="11.25" customHeight="1" x14ac:dyDescent="0.25">
      <c r="E83" s="25"/>
      <c r="F83" s="25"/>
    </row>
    <row r="84" spans="5:6" ht="11.25" customHeight="1" x14ac:dyDescent="0.25">
      <c r="E84" s="25"/>
      <c r="F84" s="25"/>
    </row>
    <row r="85" spans="5:6" ht="11.25" customHeight="1" x14ac:dyDescent="0.25">
      <c r="E85" s="25"/>
      <c r="F85" s="25"/>
    </row>
    <row r="86" spans="5:6" ht="11.25" customHeight="1" x14ac:dyDescent="0.25">
      <c r="E86" s="25"/>
      <c r="F86" s="25"/>
    </row>
    <row r="87" spans="5:6" ht="11.25" customHeight="1" x14ac:dyDescent="0.25">
      <c r="E87" s="25"/>
      <c r="F87" s="25"/>
    </row>
    <row r="88" spans="5:6" ht="11.25" customHeight="1" x14ac:dyDescent="0.25">
      <c r="E88" s="25"/>
      <c r="F88" s="25"/>
    </row>
    <row r="89" spans="5:6" ht="11.25" customHeight="1" x14ac:dyDescent="0.25">
      <c r="E89" s="25"/>
      <c r="F89" s="25"/>
    </row>
    <row r="90" spans="5:6" ht="11.25" customHeight="1" x14ac:dyDescent="0.25">
      <c r="E90" s="25"/>
      <c r="F90" s="25"/>
    </row>
    <row r="91" spans="5:6" ht="11.25" customHeight="1" x14ac:dyDescent="0.25">
      <c r="E91" s="25"/>
      <c r="F91" s="25"/>
    </row>
    <row r="92" spans="5:6" ht="11.25" customHeight="1" x14ac:dyDescent="0.25">
      <c r="E92" s="25"/>
      <c r="F92" s="25"/>
    </row>
    <row r="93" spans="5:6" ht="11.25" customHeight="1" x14ac:dyDescent="0.25">
      <c r="E93" s="25"/>
      <c r="F93" s="25"/>
    </row>
    <row r="94" spans="5:6" ht="11.25" customHeight="1" x14ac:dyDescent="0.25">
      <c r="E94" s="25"/>
      <c r="F94" s="25"/>
    </row>
    <row r="95" spans="5:6" ht="11.25" customHeight="1" x14ac:dyDescent="0.25">
      <c r="E95" s="25"/>
      <c r="F95" s="25"/>
    </row>
    <row r="96" spans="5:6" ht="11.25" customHeight="1" x14ac:dyDescent="0.25">
      <c r="E96" s="25"/>
      <c r="F96" s="25"/>
    </row>
    <row r="97" spans="5:6" ht="11.25" customHeight="1" x14ac:dyDescent="0.25">
      <c r="E97" s="25"/>
      <c r="F97" s="25"/>
    </row>
    <row r="98" spans="5:6" ht="11.25" customHeight="1" x14ac:dyDescent="0.25">
      <c r="E98" s="25"/>
      <c r="F98" s="25"/>
    </row>
    <row r="99" spans="5:6" ht="11.25" customHeight="1" x14ac:dyDescent="0.25">
      <c r="E99" s="25"/>
      <c r="F99" s="25"/>
    </row>
    <row r="100" spans="5:6" ht="11.25" customHeight="1" x14ac:dyDescent="0.25">
      <c r="E100" s="25"/>
      <c r="F100" s="25"/>
    </row>
    <row r="101" spans="5:6" ht="12" customHeight="1" x14ac:dyDescent="0.25">
      <c r="E101" s="25"/>
      <c r="F101" s="25"/>
    </row>
    <row r="102" spans="5:6" ht="12" customHeight="1" x14ac:dyDescent="0.25">
      <c r="E102" s="25"/>
      <c r="F102" s="25"/>
    </row>
    <row r="103" spans="5:6" ht="12" customHeight="1" x14ac:dyDescent="0.25">
      <c r="E103" s="25"/>
      <c r="F103" s="25"/>
    </row>
    <row r="104" spans="5:6" ht="12" customHeight="1" x14ac:dyDescent="0.25">
      <c r="E104" s="25"/>
      <c r="F104" s="25"/>
    </row>
    <row r="105" spans="5:6" ht="12" customHeight="1" x14ac:dyDescent="0.25">
      <c r="E105" s="25"/>
      <c r="F105" s="25"/>
    </row>
    <row r="106" spans="5:6" ht="12" customHeight="1" x14ac:dyDescent="0.25">
      <c r="E106" s="25"/>
      <c r="F106" s="25"/>
    </row>
    <row r="107" spans="5:6" ht="12" customHeight="1" x14ac:dyDescent="0.25">
      <c r="E107" s="25"/>
      <c r="F107" s="25"/>
    </row>
    <row r="108" spans="5:6" ht="12" customHeight="1" x14ac:dyDescent="0.25">
      <c r="E108" s="25"/>
      <c r="F108" s="25"/>
    </row>
    <row r="109" spans="5:6" ht="12" customHeight="1" x14ac:dyDescent="0.25">
      <c r="E109" s="25"/>
      <c r="F109" s="25"/>
    </row>
    <row r="110" spans="5:6" ht="12" customHeight="1" x14ac:dyDescent="0.25">
      <c r="E110" s="25"/>
      <c r="F110" s="25"/>
    </row>
    <row r="111" spans="5:6" ht="12" customHeight="1" x14ac:dyDescent="0.25">
      <c r="E111" s="25"/>
      <c r="F111" s="25"/>
    </row>
    <row r="112" spans="5:6" ht="12" customHeight="1" x14ac:dyDescent="0.25">
      <c r="E112" s="25"/>
      <c r="F112" s="25"/>
    </row>
    <row r="113" spans="5:6" ht="12" customHeight="1" x14ac:dyDescent="0.25">
      <c r="E113" s="25"/>
      <c r="F113" s="25"/>
    </row>
    <row r="114" spans="5:6" ht="12" customHeight="1" x14ac:dyDescent="0.25">
      <c r="E114" s="25"/>
      <c r="F114" s="25"/>
    </row>
    <row r="115" spans="5:6" ht="12" customHeight="1" x14ac:dyDescent="0.25">
      <c r="E115" s="25"/>
      <c r="F115" s="25"/>
    </row>
    <row r="116" spans="5:6" ht="12" customHeight="1" x14ac:dyDescent="0.25">
      <c r="E116" s="25"/>
      <c r="F116" s="25"/>
    </row>
    <row r="117" spans="5:6" ht="12" customHeight="1" x14ac:dyDescent="0.25">
      <c r="E117" s="25"/>
      <c r="F117" s="25"/>
    </row>
    <row r="118" spans="5:6" ht="12" customHeight="1" x14ac:dyDescent="0.25">
      <c r="E118" s="25"/>
      <c r="F118" s="25"/>
    </row>
    <row r="119" spans="5:6" ht="12" customHeight="1" x14ac:dyDescent="0.25">
      <c r="E119" s="25"/>
      <c r="F119" s="25"/>
    </row>
    <row r="120" spans="5:6" ht="12" customHeight="1" x14ac:dyDescent="0.25">
      <c r="E120" s="25"/>
      <c r="F120" s="25"/>
    </row>
    <row r="121" spans="5:6" ht="12" customHeight="1" x14ac:dyDescent="0.25">
      <c r="E121" s="25"/>
      <c r="F121" s="25"/>
    </row>
    <row r="122" spans="5:6" ht="12" customHeight="1" x14ac:dyDescent="0.25">
      <c r="E122" s="25"/>
      <c r="F122" s="25"/>
    </row>
    <row r="123" spans="5:6" ht="12" customHeight="1" x14ac:dyDescent="0.25">
      <c r="E123" s="25"/>
      <c r="F123" s="25"/>
    </row>
    <row r="124" spans="5:6" ht="12" customHeight="1" x14ac:dyDescent="0.25">
      <c r="E124" s="25"/>
      <c r="F124" s="25"/>
    </row>
    <row r="125" spans="5:6" ht="12" customHeight="1" x14ac:dyDescent="0.25">
      <c r="E125" s="25"/>
      <c r="F125" s="25"/>
    </row>
    <row r="126" spans="5:6" ht="12" customHeight="1" x14ac:dyDescent="0.25">
      <c r="E126" s="25"/>
      <c r="F126" s="25"/>
    </row>
    <row r="127" spans="5:6" ht="12" customHeight="1" x14ac:dyDescent="0.25">
      <c r="E127" s="25"/>
      <c r="F127" s="25"/>
    </row>
    <row r="128" spans="5:6" ht="12" customHeight="1" x14ac:dyDescent="0.25">
      <c r="E128" s="25"/>
      <c r="F128" s="25"/>
    </row>
    <row r="129" spans="5:6" ht="12" customHeight="1" x14ac:dyDescent="0.25">
      <c r="E129" s="25"/>
      <c r="F129" s="25"/>
    </row>
    <row r="130" spans="5:6" ht="12" customHeight="1" x14ac:dyDescent="0.25">
      <c r="E130" s="25"/>
      <c r="F130" s="25"/>
    </row>
    <row r="131" spans="5:6" ht="12" customHeight="1" x14ac:dyDescent="0.25">
      <c r="E131" s="25"/>
      <c r="F131" s="25"/>
    </row>
    <row r="132" spans="5:6" ht="12" customHeight="1" x14ac:dyDescent="0.25">
      <c r="E132" s="25"/>
      <c r="F132" s="25"/>
    </row>
    <row r="133" spans="5:6" ht="12" customHeight="1" x14ac:dyDescent="0.25">
      <c r="E133" s="25"/>
      <c r="F133" s="25"/>
    </row>
    <row r="134" spans="5:6" ht="12" customHeight="1" x14ac:dyDescent="0.25">
      <c r="E134" s="25"/>
      <c r="F134" s="25"/>
    </row>
    <row r="135" spans="5:6" ht="12" customHeight="1" x14ac:dyDescent="0.25">
      <c r="E135" s="25"/>
      <c r="F135" s="25"/>
    </row>
    <row r="136" spans="5:6" ht="12" customHeight="1" x14ac:dyDescent="0.25">
      <c r="E136" s="25"/>
      <c r="F136" s="25"/>
    </row>
    <row r="137" spans="5:6" ht="12" customHeight="1" x14ac:dyDescent="0.25">
      <c r="E137" s="25"/>
      <c r="F137" s="25"/>
    </row>
    <row r="138" spans="5:6" ht="12" customHeight="1" x14ac:dyDescent="0.25">
      <c r="E138" s="25"/>
      <c r="F138" s="25"/>
    </row>
    <row r="139" spans="5:6" ht="12" customHeight="1" x14ac:dyDescent="0.25">
      <c r="E139" s="25"/>
      <c r="F139" s="25"/>
    </row>
    <row r="140" spans="5:6" ht="12" customHeight="1" x14ac:dyDescent="0.25">
      <c r="E140" s="25"/>
      <c r="F140" s="25"/>
    </row>
    <row r="141" spans="5:6" ht="12" customHeight="1" x14ac:dyDescent="0.25">
      <c r="E141" s="25"/>
      <c r="F141" s="2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O83"/>
  <sheetViews>
    <sheetView zoomScale="115" zoomScaleNormal="115" workbookViewId="0">
      <pane xSplit="31485" topLeftCell="J1"/>
      <selection activeCell="D14" sqref="D14"/>
      <selection pane="topRight" activeCell="J33" sqref="J33"/>
    </sheetView>
  </sheetViews>
  <sheetFormatPr defaultColWidth="11.42578125" defaultRowHeight="12.75" x14ac:dyDescent="0.25"/>
  <cols>
    <col min="1" max="1" width="4.5703125" style="14" customWidth="1"/>
    <col min="2" max="2" width="32.7109375" style="14" customWidth="1"/>
    <col min="3" max="3" width="6.85546875" style="14" customWidth="1"/>
    <col min="4" max="4" width="56.140625" style="14" customWidth="1"/>
    <col min="5" max="5" width="6.28515625" style="14" customWidth="1"/>
    <col min="6" max="6" width="109" style="14" customWidth="1"/>
    <col min="7" max="7" width="5" style="14" customWidth="1"/>
    <col min="8" max="8" width="19" style="14" customWidth="1"/>
    <col min="9" max="16384" width="11.42578125" style="14"/>
  </cols>
  <sheetData>
    <row r="1" spans="1:15" ht="12" customHeight="1" x14ac:dyDescent="0.25">
      <c r="B1" s="16" t="s">
        <v>1286</v>
      </c>
      <c r="D1" s="16" t="s">
        <v>1287</v>
      </c>
      <c r="F1" s="16" t="s">
        <v>1288</v>
      </c>
      <c r="G1" s="122" t="s">
        <v>1289</v>
      </c>
      <c r="H1" s="39"/>
      <c r="I1" s="39"/>
      <c r="J1" s="39"/>
      <c r="K1" s="39"/>
      <c r="L1" s="39"/>
      <c r="M1" s="40"/>
      <c r="N1" s="40"/>
      <c r="O1" s="40"/>
    </row>
    <row r="2" spans="1:15" ht="11.25" customHeight="1" x14ac:dyDescent="0.25">
      <c r="A2" s="14" t="s">
        <v>1290</v>
      </c>
      <c r="B2" s="14" t="s">
        <v>1291</v>
      </c>
      <c r="C2" s="14" t="s">
        <v>1292</v>
      </c>
      <c r="D2" s="14" t="s">
        <v>1293</v>
      </c>
      <c r="E2" s="14" t="s">
        <v>1294</v>
      </c>
      <c r="F2" s="28" t="s">
        <v>1295</v>
      </c>
      <c r="G2" s="123">
        <v>1</v>
      </c>
    </row>
    <row r="3" spans="1:15" ht="11.25" customHeight="1" x14ac:dyDescent="0.25">
      <c r="E3" s="14" t="s">
        <v>1296</v>
      </c>
      <c r="F3" s="14" t="s">
        <v>1297</v>
      </c>
      <c r="G3" s="123">
        <v>1</v>
      </c>
    </row>
    <row r="4" spans="1:15" ht="11.25" customHeight="1" x14ac:dyDescent="0.25">
      <c r="E4" s="14" t="s">
        <v>1298</v>
      </c>
      <c r="F4" s="115" t="s">
        <v>1299</v>
      </c>
      <c r="G4" s="123">
        <v>1</v>
      </c>
    </row>
    <row r="5" spans="1:15" ht="11.25" customHeight="1" x14ac:dyDescent="0.25">
      <c r="E5" s="14" t="s">
        <v>1300</v>
      </c>
      <c r="F5" s="20" t="s">
        <v>1301</v>
      </c>
      <c r="G5" s="123">
        <v>1</v>
      </c>
    </row>
    <row r="6" spans="1:15" ht="11.25" customHeight="1" x14ac:dyDescent="0.25">
      <c r="B6" s="15"/>
      <c r="C6" s="15"/>
      <c r="D6" s="15"/>
      <c r="E6" s="15"/>
      <c r="F6" s="15"/>
      <c r="G6" s="123"/>
    </row>
    <row r="7" spans="1:15" ht="11.25" customHeight="1" x14ac:dyDescent="0.25">
      <c r="C7" s="14" t="s">
        <v>1302</v>
      </c>
      <c r="D7" s="30" t="s">
        <v>1303</v>
      </c>
      <c r="E7" s="15" t="s">
        <v>1304</v>
      </c>
      <c r="F7" s="15" t="s">
        <v>1305</v>
      </c>
      <c r="G7" s="123">
        <v>1</v>
      </c>
    </row>
    <row r="8" spans="1:15" ht="11.25" customHeight="1" x14ac:dyDescent="0.25">
      <c r="D8" s="15"/>
      <c r="E8" s="15" t="s">
        <v>1306</v>
      </c>
      <c r="F8" s="15" t="s">
        <v>1307</v>
      </c>
      <c r="G8" s="123">
        <v>1</v>
      </c>
    </row>
    <row r="9" spans="1:15" ht="11.25" customHeight="1" x14ac:dyDescent="0.25">
      <c r="D9" s="15"/>
      <c r="E9" s="15" t="s">
        <v>1308</v>
      </c>
      <c r="F9" s="15" t="s">
        <v>1309</v>
      </c>
      <c r="G9" s="123">
        <v>1</v>
      </c>
    </row>
    <row r="10" spans="1:15" ht="11.25" customHeight="1" x14ac:dyDescent="0.25">
      <c r="D10" s="15"/>
      <c r="E10" s="15" t="s">
        <v>1310</v>
      </c>
      <c r="F10" s="15" t="s">
        <v>1311</v>
      </c>
      <c r="G10" s="123">
        <v>1</v>
      </c>
    </row>
    <row r="11" spans="1:15" ht="11.25" customHeight="1" x14ac:dyDescent="0.25">
      <c r="G11" s="123"/>
    </row>
    <row r="12" spans="1:15" ht="11.25" customHeight="1" x14ac:dyDescent="0.25">
      <c r="A12" s="14" t="s">
        <v>1312</v>
      </c>
      <c r="B12" s="15" t="s">
        <v>1313</v>
      </c>
      <c r="C12" s="15" t="s">
        <v>1314</v>
      </c>
      <c r="D12" s="14" t="s">
        <v>1315</v>
      </c>
      <c r="E12" s="14" t="s">
        <v>1316</v>
      </c>
      <c r="F12" s="14" t="s">
        <v>1317</v>
      </c>
      <c r="G12" s="123">
        <v>1</v>
      </c>
    </row>
    <row r="13" spans="1:15" ht="11.25" customHeight="1" x14ac:dyDescent="0.25">
      <c r="B13" s="15"/>
      <c r="E13" s="14" t="s">
        <v>1318</v>
      </c>
      <c r="F13" s="14" t="s">
        <v>1319</v>
      </c>
      <c r="G13" s="123">
        <v>1</v>
      </c>
    </row>
    <row r="14" spans="1:15" ht="11.25" customHeight="1" x14ac:dyDescent="0.25">
      <c r="E14" s="14" t="s">
        <v>1320</v>
      </c>
      <c r="F14" s="15" t="s">
        <v>1321</v>
      </c>
      <c r="G14" s="123">
        <v>1</v>
      </c>
    </row>
    <row r="15" spans="1:15" ht="11.25" customHeight="1" x14ac:dyDescent="0.25">
      <c r="E15" s="14" t="s">
        <v>1322</v>
      </c>
      <c r="F15" s="15" t="s">
        <v>1323</v>
      </c>
      <c r="G15" s="123">
        <v>1</v>
      </c>
    </row>
    <row r="16" spans="1:15" ht="11.25" customHeight="1" x14ac:dyDescent="0.25">
      <c r="D16" s="15"/>
      <c r="E16" s="14" t="s">
        <v>1324</v>
      </c>
      <c r="F16" s="15" t="s">
        <v>1325</v>
      </c>
      <c r="G16" s="123">
        <v>1</v>
      </c>
    </row>
    <row r="17" spans="1:7" ht="11.25" customHeight="1" x14ac:dyDescent="0.25">
      <c r="D17" s="15"/>
      <c r="E17" s="14" t="s">
        <v>1326</v>
      </c>
      <c r="F17" s="15" t="s">
        <v>1327</v>
      </c>
      <c r="G17" s="123">
        <v>1</v>
      </c>
    </row>
    <row r="18" spans="1:7" ht="11.25" customHeight="1" x14ac:dyDescent="0.25">
      <c r="E18" s="14" t="s">
        <v>1328</v>
      </c>
      <c r="F18" s="20" t="s">
        <v>1329</v>
      </c>
      <c r="G18" s="123">
        <v>1</v>
      </c>
    </row>
    <row r="19" spans="1:7" ht="11.25" customHeight="1" x14ac:dyDescent="0.25">
      <c r="E19" s="14" t="s">
        <v>1330</v>
      </c>
      <c r="F19" s="20" t="s">
        <v>1331</v>
      </c>
      <c r="G19" s="123">
        <v>1</v>
      </c>
    </row>
    <row r="20" spans="1:7" ht="11.25" customHeight="1" x14ac:dyDescent="0.25">
      <c r="G20" s="123"/>
    </row>
    <row r="21" spans="1:7" ht="11.25" customHeight="1" x14ac:dyDescent="0.25">
      <c r="A21" s="14" t="s">
        <v>1332</v>
      </c>
      <c r="B21" s="14" t="s">
        <v>1333</v>
      </c>
      <c r="C21" s="14" t="s">
        <v>1334</v>
      </c>
      <c r="D21" s="14" t="s">
        <v>1335</v>
      </c>
      <c r="E21" s="15" t="s">
        <v>1336</v>
      </c>
      <c r="F21" s="14" t="s">
        <v>1337</v>
      </c>
      <c r="G21" s="123">
        <v>1</v>
      </c>
    </row>
    <row r="22" spans="1:7" ht="11.25" customHeight="1" x14ac:dyDescent="0.25">
      <c r="D22" s="28"/>
      <c r="E22" s="15" t="s">
        <v>1338</v>
      </c>
      <c r="F22" s="20" t="s">
        <v>1339</v>
      </c>
      <c r="G22" s="123">
        <v>1</v>
      </c>
    </row>
    <row r="23" spans="1:7" ht="11.25" customHeight="1" x14ac:dyDescent="0.25">
      <c r="C23" s="15"/>
      <c r="D23" s="15"/>
      <c r="E23" s="15" t="s">
        <v>1340</v>
      </c>
      <c r="F23" s="15" t="s">
        <v>1341</v>
      </c>
      <c r="G23" s="123">
        <v>1</v>
      </c>
    </row>
    <row r="24" spans="1:7" ht="11.25" customHeight="1" x14ac:dyDescent="0.25">
      <c r="B24" s="16"/>
      <c r="C24" s="15"/>
      <c r="D24" s="15"/>
      <c r="E24" s="15"/>
      <c r="F24" s="15"/>
      <c r="G24" s="123"/>
    </row>
    <row r="25" spans="1:7" ht="11.25" customHeight="1" x14ac:dyDescent="0.25">
      <c r="A25" s="14" t="s">
        <v>1342</v>
      </c>
      <c r="B25" s="15" t="s">
        <v>1343</v>
      </c>
      <c r="C25" s="14" t="s">
        <v>1344</v>
      </c>
      <c r="D25" s="14" t="s">
        <v>1345</v>
      </c>
      <c r="E25" s="14" t="s">
        <v>1346</v>
      </c>
      <c r="F25" s="14" t="s">
        <v>1347</v>
      </c>
      <c r="G25" s="123">
        <v>1</v>
      </c>
    </row>
    <row r="26" spans="1:7" ht="11.25" customHeight="1" x14ac:dyDescent="0.25">
      <c r="D26" s="28"/>
      <c r="E26" s="14" t="s">
        <v>1348</v>
      </c>
      <c r="F26" s="14" t="s">
        <v>1349</v>
      </c>
      <c r="G26" s="123">
        <v>1</v>
      </c>
    </row>
    <row r="27" spans="1:7" ht="11.25" customHeight="1" x14ac:dyDescent="0.25">
      <c r="E27" s="14" t="s">
        <v>1350</v>
      </c>
      <c r="F27" s="15" t="s">
        <v>1351</v>
      </c>
      <c r="G27" s="123">
        <v>1</v>
      </c>
    </row>
    <row r="28" spans="1:7" ht="11.25" customHeight="1" x14ac:dyDescent="0.25">
      <c r="E28" s="14" t="s">
        <v>1352</v>
      </c>
      <c r="F28" s="14" t="s">
        <v>1353</v>
      </c>
      <c r="G28" s="123">
        <v>1</v>
      </c>
    </row>
    <row r="29" spans="1:7" ht="11.25" customHeight="1" x14ac:dyDescent="0.25">
      <c r="G29" s="123"/>
    </row>
    <row r="30" spans="1:7" ht="11.25" customHeight="1" x14ac:dyDescent="0.25">
      <c r="C30" s="14" t="s">
        <v>1354</v>
      </c>
      <c r="D30" s="14" t="s">
        <v>1355</v>
      </c>
      <c r="E30" s="14" t="s">
        <v>1356</v>
      </c>
      <c r="F30" s="14" t="s">
        <v>1357</v>
      </c>
      <c r="G30" s="123">
        <v>1</v>
      </c>
    </row>
    <row r="31" spans="1:7" ht="11.25" customHeight="1" x14ac:dyDescent="0.25">
      <c r="E31" s="14" t="s">
        <v>1358</v>
      </c>
      <c r="F31" s="14" t="s">
        <v>1359</v>
      </c>
      <c r="G31" s="123">
        <v>1</v>
      </c>
    </row>
    <row r="32" spans="1:7" ht="11.25" customHeight="1" x14ac:dyDescent="0.25">
      <c r="E32" s="14" t="s">
        <v>1360</v>
      </c>
      <c r="F32" s="14" t="s">
        <v>1361</v>
      </c>
      <c r="G32" s="123">
        <v>1</v>
      </c>
    </row>
    <row r="33" spans="1:7" ht="11.25" customHeight="1" x14ac:dyDescent="0.25">
      <c r="G33" s="123"/>
    </row>
    <row r="34" spans="1:7" ht="11.25" customHeight="1" x14ac:dyDescent="0.25">
      <c r="A34" s="14" t="s">
        <v>1362</v>
      </c>
      <c r="B34" s="15" t="s">
        <v>1363</v>
      </c>
      <c r="C34" s="14" t="s">
        <v>1364</v>
      </c>
      <c r="D34" s="14" t="s">
        <v>1365</v>
      </c>
      <c r="E34" s="15" t="s">
        <v>1366</v>
      </c>
      <c r="F34" s="20" t="s">
        <v>1367</v>
      </c>
      <c r="G34" s="123">
        <v>1</v>
      </c>
    </row>
    <row r="35" spans="1:7" ht="11.25" customHeight="1" x14ac:dyDescent="0.25">
      <c r="B35" s="15"/>
      <c r="E35" s="15" t="s">
        <v>1368</v>
      </c>
      <c r="F35" s="20" t="s">
        <v>1369</v>
      </c>
      <c r="G35" s="123">
        <v>1</v>
      </c>
    </row>
    <row r="36" spans="1:7" ht="11.25" customHeight="1" x14ac:dyDescent="0.25">
      <c r="B36" s="15"/>
      <c r="E36" s="15" t="s">
        <v>1370</v>
      </c>
      <c r="F36" s="28" t="s">
        <v>1371</v>
      </c>
      <c r="G36" s="123">
        <v>1</v>
      </c>
    </row>
    <row r="37" spans="1:7" ht="11.25" customHeight="1" x14ac:dyDescent="0.25">
      <c r="B37" s="15"/>
      <c r="E37" s="15" t="s">
        <v>1372</v>
      </c>
      <c r="F37" s="20" t="s">
        <v>1373</v>
      </c>
      <c r="G37" s="123">
        <v>1</v>
      </c>
    </row>
    <row r="38" spans="1:7" ht="11.25" customHeight="1" x14ac:dyDescent="0.25">
      <c r="B38" s="15"/>
      <c r="E38" s="15"/>
      <c r="F38" s="15"/>
      <c r="G38" s="123"/>
    </row>
    <row r="39" spans="1:7" ht="11.25" customHeight="1" x14ac:dyDescent="0.25">
      <c r="B39" s="15"/>
      <c r="C39" s="14" t="s">
        <v>1374</v>
      </c>
      <c r="D39" s="15" t="s">
        <v>1375</v>
      </c>
      <c r="E39" s="15" t="s">
        <v>1376</v>
      </c>
      <c r="F39" s="15" t="s">
        <v>1377</v>
      </c>
      <c r="G39" s="123">
        <v>1</v>
      </c>
    </row>
    <row r="40" spans="1:7" ht="11.25" customHeight="1" x14ac:dyDescent="0.25">
      <c r="D40" s="15"/>
      <c r="E40" s="15" t="s">
        <v>1378</v>
      </c>
      <c r="F40" s="30" t="s">
        <v>1379</v>
      </c>
      <c r="G40" s="123">
        <v>1</v>
      </c>
    </row>
    <row r="41" spans="1:7" ht="11.25" customHeight="1" x14ac:dyDescent="0.25">
      <c r="E41" s="15" t="s">
        <v>1380</v>
      </c>
      <c r="F41" s="30" t="s">
        <v>1381</v>
      </c>
      <c r="G41" s="123">
        <v>1</v>
      </c>
    </row>
    <row r="42" spans="1:7" ht="11.25" customHeight="1" x14ac:dyDescent="0.25">
      <c r="D42" s="15"/>
      <c r="E42" s="15" t="s">
        <v>1382</v>
      </c>
      <c r="F42" s="30" t="s">
        <v>1383</v>
      </c>
      <c r="G42" s="123">
        <v>1</v>
      </c>
    </row>
    <row r="43" spans="1:7" ht="11.25" customHeight="1" x14ac:dyDescent="0.25">
      <c r="E43" s="15"/>
      <c r="F43" s="30"/>
      <c r="G43" s="123"/>
    </row>
    <row r="44" spans="1:7" ht="11.25" customHeight="1" x14ac:dyDescent="0.25">
      <c r="C44" s="14" t="s">
        <v>1384</v>
      </c>
      <c r="D44" s="14" t="s">
        <v>1385</v>
      </c>
      <c r="E44" s="15" t="s">
        <v>1386</v>
      </c>
      <c r="F44" s="28" t="s">
        <v>1387</v>
      </c>
      <c r="G44" s="123">
        <v>1</v>
      </c>
    </row>
    <row r="45" spans="1:7" ht="11.25" customHeight="1" x14ac:dyDescent="0.25">
      <c r="B45" s="16"/>
      <c r="E45" s="15" t="s">
        <v>1388</v>
      </c>
      <c r="F45" s="30" t="s">
        <v>1389</v>
      </c>
      <c r="G45" s="123">
        <v>1</v>
      </c>
    </row>
    <row r="46" spans="1:7" ht="11.25" customHeight="1" x14ac:dyDescent="0.25">
      <c r="B46" s="16"/>
      <c r="E46" s="15" t="s">
        <v>1390</v>
      </c>
      <c r="F46" s="30" t="s">
        <v>1391</v>
      </c>
      <c r="G46" s="123">
        <v>1</v>
      </c>
    </row>
    <row r="47" spans="1:7" ht="10.5" customHeight="1" x14ac:dyDescent="0.25">
      <c r="B47" s="16"/>
      <c r="E47" s="15" t="s">
        <v>1392</v>
      </c>
      <c r="F47" s="30" t="s">
        <v>1393</v>
      </c>
      <c r="G47" s="123">
        <v>1</v>
      </c>
    </row>
    <row r="48" spans="1:7" ht="11.25" customHeight="1" x14ac:dyDescent="0.25">
      <c r="B48" s="16"/>
      <c r="E48" s="15"/>
      <c r="F48" s="28"/>
      <c r="G48" s="123"/>
    </row>
    <row r="49" spans="1:7" ht="11.25" customHeight="1" x14ac:dyDescent="0.25">
      <c r="C49" s="14" t="s">
        <v>1394</v>
      </c>
      <c r="D49" s="14" t="s">
        <v>1395</v>
      </c>
      <c r="E49" s="14" t="s">
        <v>1396</v>
      </c>
      <c r="F49" s="28" t="s">
        <v>1397</v>
      </c>
      <c r="G49" s="123">
        <v>1</v>
      </c>
    </row>
    <row r="50" spans="1:7" ht="11.25" customHeight="1" x14ac:dyDescent="0.25">
      <c r="E50" s="14" t="s">
        <v>1398</v>
      </c>
      <c r="F50" s="28" t="s">
        <v>1399</v>
      </c>
      <c r="G50" s="123">
        <v>1</v>
      </c>
    </row>
    <row r="51" spans="1:7" ht="11.25" customHeight="1" x14ac:dyDescent="0.25">
      <c r="E51" s="14" t="s">
        <v>1400</v>
      </c>
      <c r="F51" s="30" t="s">
        <v>1401</v>
      </c>
      <c r="G51" s="123">
        <v>1</v>
      </c>
    </row>
    <row r="52" spans="1:7" ht="11.25" customHeight="1" x14ac:dyDescent="0.25">
      <c r="F52" s="28"/>
      <c r="G52" s="123"/>
    </row>
    <row r="53" spans="1:7" ht="11.25" customHeight="1" x14ac:dyDescent="0.25">
      <c r="C53" s="15" t="s">
        <v>1402</v>
      </c>
      <c r="D53" s="20" t="s">
        <v>1403</v>
      </c>
      <c r="E53" s="15" t="s">
        <v>1404</v>
      </c>
      <c r="F53" s="28" t="s">
        <v>1405</v>
      </c>
      <c r="G53" s="123">
        <v>1</v>
      </c>
    </row>
    <row r="54" spans="1:7" ht="11.25" customHeight="1" x14ac:dyDescent="0.25">
      <c r="E54" s="15" t="s">
        <v>1406</v>
      </c>
      <c r="F54" s="28" t="s">
        <v>1407</v>
      </c>
      <c r="G54" s="123">
        <v>1</v>
      </c>
    </row>
    <row r="55" spans="1:7" ht="11.25" customHeight="1" x14ac:dyDescent="0.25">
      <c r="E55" s="15" t="s">
        <v>1408</v>
      </c>
      <c r="F55" s="20" t="s">
        <v>1409</v>
      </c>
      <c r="G55" s="123">
        <v>1</v>
      </c>
    </row>
    <row r="56" spans="1:7" ht="11.25" customHeight="1" x14ac:dyDescent="0.25">
      <c r="E56" s="15"/>
      <c r="F56" s="28"/>
      <c r="G56" s="123"/>
    </row>
    <row r="57" spans="1:7" ht="11.25" customHeight="1" x14ac:dyDescent="0.25">
      <c r="C57" s="14" t="s">
        <v>1410</v>
      </c>
      <c r="D57" s="14" t="s">
        <v>1411</v>
      </c>
      <c r="E57" s="15" t="s">
        <v>1412</v>
      </c>
      <c r="F57" s="30" t="s">
        <v>1413</v>
      </c>
      <c r="G57" s="123">
        <v>1</v>
      </c>
    </row>
    <row r="58" spans="1:7" ht="11.25" customHeight="1" x14ac:dyDescent="0.25">
      <c r="E58" s="15" t="s">
        <v>1414</v>
      </c>
      <c r="F58" s="30" t="s">
        <v>1415</v>
      </c>
      <c r="G58" s="123">
        <v>1</v>
      </c>
    </row>
    <row r="59" spans="1:7" ht="11.25" customHeight="1" x14ac:dyDescent="0.25">
      <c r="D59" s="15"/>
      <c r="E59" s="15" t="s">
        <v>1416</v>
      </c>
      <c r="F59" s="28" t="s">
        <v>1417</v>
      </c>
      <c r="G59" s="123">
        <v>1</v>
      </c>
    </row>
    <row r="60" spans="1:7" ht="11.25" customHeight="1" x14ac:dyDescent="0.25">
      <c r="D60" s="15"/>
      <c r="E60" s="15" t="s">
        <v>1418</v>
      </c>
      <c r="F60" s="30" t="s">
        <v>1419</v>
      </c>
      <c r="G60" s="123">
        <v>1</v>
      </c>
    </row>
    <row r="61" spans="1:7" ht="11.25" customHeight="1" x14ac:dyDescent="0.25">
      <c r="G61" s="123"/>
    </row>
    <row r="62" spans="1:7" ht="11.25" customHeight="1" x14ac:dyDescent="0.25">
      <c r="A62" s="14" t="s">
        <v>1420</v>
      </c>
      <c r="B62" s="14" t="s">
        <v>1421</v>
      </c>
      <c r="C62" s="15" t="s">
        <v>1422</v>
      </c>
      <c r="D62" s="20" t="s">
        <v>1423</v>
      </c>
      <c r="E62" s="15" t="s">
        <v>1424</v>
      </c>
      <c r="F62" s="20" t="s">
        <v>1425</v>
      </c>
      <c r="G62" s="123">
        <v>1</v>
      </c>
    </row>
    <row r="63" spans="1:7" ht="11.25" customHeight="1" x14ac:dyDescent="0.25">
      <c r="E63" s="15" t="s">
        <v>1426</v>
      </c>
      <c r="F63" s="30" t="s">
        <v>1427</v>
      </c>
      <c r="G63" s="123">
        <v>1</v>
      </c>
    </row>
    <row r="64" spans="1:7" ht="11.25" customHeight="1" x14ac:dyDescent="0.25">
      <c r="F64" s="28"/>
      <c r="G64" s="123"/>
    </row>
    <row r="65" spans="2:7" ht="11.25" customHeight="1" x14ac:dyDescent="0.25">
      <c r="C65" s="14" t="s">
        <v>1428</v>
      </c>
      <c r="D65" s="14" t="s">
        <v>1429</v>
      </c>
      <c r="E65" s="14" t="s">
        <v>1430</v>
      </c>
      <c r="F65" s="28" t="s">
        <v>1431</v>
      </c>
      <c r="G65" s="123">
        <v>1</v>
      </c>
    </row>
    <row r="66" spans="2:7" ht="11.25" customHeight="1" x14ac:dyDescent="0.25">
      <c r="E66" s="14" t="s">
        <v>1432</v>
      </c>
      <c r="F66" s="28" t="s">
        <v>1433</v>
      </c>
      <c r="G66" s="123">
        <v>1</v>
      </c>
    </row>
    <row r="67" spans="2:7" ht="11.25" customHeight="1" x14ac:dyDescent="0.25">
      <c r="E67" s="14" t="s">
        <v>1434</v>
      </c>
      <c r="F67" s="28" t="s">
        <v>1435</v>
      </c>
      <c r="G67" s="123">
        <v>1</v>
      </c>
    </row>
    <row r="68" spans="2:7" ht="11.25" customHeight="1" x14ac:dyDescent="0.25">
      <c r="E68" s="14" t="s">
        <v>1436</v>
      </c>
      <c r="F68" s="28" t="s">
        <v>1437</v>
      </c>
      <c r="G68" s="123">
        <v>1</v>
      </c>
    </row>
    <row r="69" spans="2:7" ht="11.25" customHeight="1" x14ac:dyDescent="0.25">
      <c r="F69" s="28"/>
      <c r="G69" s="123"/>
    </row>
    <row r="70" spans="2:7" ht="11.25" customHeight="1" x14ac:dyDescent="0.25">
      <c r="C70" s="14" t="s">
        <v>1438</v>
      </c>
      <c r="D70" s="14" t="s">
        <v>1439</v>
      </c>
      <c r="E70" s="15" t="s">
        <v>1440</v>
      </c>
      <c r="F70" s="20" t="s">
        <v>1441</v>
      </c>
      <c r="G70" s="123">
        <v>1</v>
      </c>
    </row>
    <row r="71" spans="2:7" ht="11.25" customHeight="1" x14ac:dyDescent="0.25">
      <c r="E71" s="15" t="s">
        <v>1442</v>
      </c>
      <c r="F71" s="20" t="s">
        <v>1443</v>
      </c>
      <c r="G71" s="123">
        <v>1</v>
      </c>
    </row>
    <row r="72" spans="2:7" ht="11.25" customHeight="1" x14ac:dyDescent="0.25">
      <c r="E72" s="15" t="s">
        <v>1444</v>
      </c>
      <c r="F72" s="20" t="s">
        <v>1445</v>
      </c>
      <c r="G72" s="123">
        <v>1</v>
      </c>
    </row>
    <row r="73" spans="2:7" ht="11.25" customHeight="1" x14ac:dyDescent="0.25">
      <c r="E73" s="15" t="s">
        <v>1446</v>
      </c>
      <c r="F73" s="20" t="s">
        <v>1447</v>
      </c>
      <c r="G73" s="123">
        <v>1</v>
      </c>
    </row>
    <row r="74" spans="2:7" ht="11.25" customHeight="1" x14ac:dyDescent="0.25">
      <c r="E74" s="15" t="s">
        <v>1448</v>
      </c>
      <c r="F74" s="20" t="s">
        <v>1449</v>
      </c>
      <c r="G74" s="123">
        <v>1</v>
      </c>
    </row>
    <row r="75" spans="2:7" ht="11.25" customHeight="1" x14ac:dyDescent="0.25">
      <c r="B75" s="15"/>
      <c r="C75" s="15"/>
      <c r="D75" s="15"/>
      <c r="E75" s="15" t="s">
        <v>1450</v>
      </c>
      <c r="F75" s="20" t="s">
        <v>1451</v>
      </c>
      <c r="G75" s="123">
        <v>1</v>
      </c>
    </row>
    <row r="76" spans="2:7" ht="11.25" customHeight="1" x14ac:dyDescent="0.25">
      <c r="C76" s="15"/>
      <c r="F76" s="28"/>
      <c r="G76" s="123"/>
    </row>
    <row r="77" spans="2:7" ht="11.25" customHeight="1" x14ac:dyDescent="0.25">
      <c r="C77" s="14" t="s">
        <v>1452</v>
      </c>
      <c r="D77" s="14" t="s">
        <v>1453</v>
      </c>
      <c r="E77" s="14" t="s">
        <v>1454</v>
      </c>
      <c r="F77" s="14" t="s">
        <v>1455</v>
      </c>
      <c r="G77" s="123">
        <v>1</v>
      </c>
    </row>
    <row r="78" spans="2:7" ht="11.25" customHeight="1" x14ac:dyDescent="0.25">
      <c r="E78" s="14" t="s">
        <v>1456</v>
      </c>
      <c r="F78" s="14" t="s">
        <v>1457</v>
      </c>
      <c r="G78" s="123">
        <v>1</v>
      </c>
    </row>
    <row r="79" spans="2:7" ht="11.25" customHeight="1" x14ac:dyDescent="0.25">
      <c r="F79" s="28"/>
    </row>
    <row r="80" spans="2:7" ht="11.25" customHeight="1" x14ac:dyDescent="0.25">
      <c r="D80" s="28"/>
    </row>
    <row r="81" ht="11.25" customHeight="1" x14ac:dyDescent="0.25"/>
    <row r="82" ht="11.25" customHeight="1" x14ac:dyDescent="0.25"/>
    <row r="83" ht="11.25" customHeight="1" x14ac:dyDescent="0.2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M64"/>
  <sheetViews>
    <sheetView workbookViewId="0">
      <selection activeCell="D22" sqref="D22"/>
    </sheetView>
  </sheetViews>
  <sheetFormatPr defaultColWidth="11.42578125" defaultRowHeight="15" x14ac:dyDescent="0.25"/>
  <cols>
    <col min="1" max="1" width="4.85546875" style="17" customWidth="1"/>
    <col min="2" max="2" width="40" style="17" customWidth="1"/>
    <col min="3" max="3" width="5.5703125" style="17" customWidth="1"/>
    <col min="4" max="4" width="43.5703125" style="17" customWidth="1"/>
    <col min="5" max="5" width="4.7109375" style="14" customWidth="1"/>
    <col min="6" max="6" width="114.7109375" style="14" customWidth="1"/>
    <col min="7" max="7" width="3.85546875" style="14" customWidth="1"/>
    <col min="8" max="8" width="18.7109375" style="14" customWidth="1"/>
    <col min="9" max="16384" width="11.42578125" style="17"/>
  </cols>
  <sheetData>
    <row r="1" spans="1:13" ht="12" customHeight="1" x14ac:dyDescent="0.25">
      <c r="B1" s="16" t="s">
        <v>1458</v>
      </c>
      <c r="D1" s="16" t="s">
        <v>1459</v>
      </c>
      <c r="E1" s="16" t="s">
        <v>1460</v>
      </c>
      <c r="G1" s="122" t="s">
        <v>1461</v>
      </c>
      <c r="H1" s="39"/>
      <c r="I1" s="39"/>
      <c r="J1" s="39"/>
      <c r="K1" s="39"/>
      <c r="L1" s="39"/>
      <c r="M1" s="41"/>
    </row>
    <row r="2" spans="1:13" ht="12.75" customHeight="1" x14ac:dyDescent="0.25">
      <c r="A2" s="14" t="s">
        <v>1462</v>
      </c>
      <c r="B2" s="14" t="s">
        <v>1463</v>
      </c>
      <c r="C2" s="15" t="s">
        <v>1464</v>
      </c>
      <c r="D2" s="14" t="s">
        <v>1465</v>
      </c>
      <c r="E2" s="14" t="s">
        <v>1466</v>
      </c>
      <c r="F2" s="14" t="s">
        <v>1467</v>
      </c>
      <c r="G2" s="123">
        <v>1</v>
      </c>
    </row>
    <row r="3" spans="1:13" ht="12.75" customHeight="1" x14ac:dyDescent="0.25">
      <c r="D3" s="121"/>
      <c r="E3" s="14" t="s">
        <v>1468</v>
      </c>
      <c r="F3" s="14" t="s">
        <v>1469</v>
      </c>
      <c r="G3" s="123">
        <v>1</v>
      </c>
    </row>
    <row r="4" spans="1:13" ht="12.75" customHeight="1" x14ac:dyDescent="0.25">
      <c r="B4" s="14"/>
      <c r="D4" s="121"/>
      <c r="E4" s="14" t="s">
        <v>1470</v>
      </c>
      <c r="F4" s="14" t="s">
        <v>1471</v>
      </c>
      <c r="G4" s="123">
        <v>1</v>
      </c>
    </row>
    <row r="5" spans="1:13" ht="12.75" customHeight="1" x14ac:dyDescent="0.25">
      <c r="B5" s="14"/>
      <c r="G5" s="123"/>
    </row>
    <row r="6" spans="1:13" ht="12.75" customHeight="1" x14ac:dyDescent="0.25">
      <c r="B6" s="14"/>
      <c r="C6" s="14" t="s">
        <v>1472</v>
      </c>
      <c r="D6" s="14" t="s">
        <v>1473</v>
      </c>
      <c r="E6" s="14" t="s">
        <v>1474</v>
      </c>
      <c r="F6" s="14" t="s">
        <v>1475</v>
      </c>
      <c r="G6" s="123">
        <v>1</v>
      </c>
    </row>
    <row r="7" spans="1:13" ht="12.75" customHeight="1" x14ac:dyDescent="0.25">
      <c r="B7" s="14"/>
      <c r="D7" s="121"/>
      <c r="E7" s="14" t="s">
        <v>1476</v>
      </c>
      <c r="F7" s="14" t="s">
        <v>1477</v>
      </c>
      <c r="G7" s="123">
        <v>1</v>
      </c>
    </row>
    <row r="8" spans="1:13" ht="12.75" customHeight="1" x14ac:dyDescent="0.25">
      <c r="E8" s="14" t="s">
        <v>1478</v>
      </c>
      <c r="F8" s="14" t="s">
        <v>1479</v>
      </c>
      <c r="G8" s="123">
        <v>1</v>
      </c>
    </row>
    <row r="9" spans="1:13" ht="12.75" customHeight="1" x14ac:dyDescent="0.25">
      <c r="A9" s="14"/>
      <c r="D9" s="14"/>
      <c r="E9" s="14" t="s">
        <v>1480</v>
      </c>
      <c r="F9" s="14" t="s">
        <v>1481</v>
      </c>
      <c r="G9" s="123">
        <v>1</v>
      </c>
    </row>
    <row r="10" spans="1:13" ht="12.75" customHeight="1" x14ac:dyDescent="0.25">
      <c r="D10" s="14"/>
      <c r="G10" s="123"/>
    </row>
    <row r="11" spans="1:13" ht="12.75" customHeight="1" x14ac:dyDescent="0.25">
      <c r="C11" s="14" t="s">
        <v>1482</v>
      </c>
      <c r="D11" s="14" t="s">
        <v>1483</v>
      </c>
      <c r="E11" s="14" t="s">
        <v>1484</v>
      </c>
      <c r="F11" s="14" t="s">
        <v>1485</v>
      </c>
      <c r="G11" s="123">
        <v>1</v>
      </c>
    </row>
    <row r="12" spans="1:13" ht="12.75" customHeight="1" x14ac:dyDescent="0.25">
      <c r="E12" s="14" t="s">
        <v>1486</v>
      </c>
      <c r="F12" s="14" t="s">
        <v>1487</v>
      </c>
      <c r="G12" s="123">
        <v>1</v>
      </c>
    </row>
    <row r="13" spans="1:13" ht="12.75" customHeight="1" x14ac:dyDescent="0.25">
      <c r="C13" s="14"/>
      <c r="D13" s="14"/>
      <c r="E13" s="17"/>
      <c r="F13" s="17"/>
      <c r="G13" s="123"/>
    </row>
    <row r="14" spans="1:13" ht="12.75" customHeight="1" x14ac:dyDescent="0.25">
      <c r="A14" s="14" t="s">
        <v>1488</v>
      </c>
      <c r="B14" s="14" t="s">
        <v>1489</v>
      </c>
      <c r="C14" s="14" t="s">
        <v>1490</v>
      </c>
      <c r="D14" s="14" t="s">
        <v>1491</v>
      </c>
      <c r="E14" s="14" t="s">
        <v>1492</v>
      </c>
      <c r="F14" s="14" t="s">
        <v>1493</v>
      </c>
      <c r="G14" s="123">
        <v>1</v>
      </c>
    </row>
    <row r="15" spans="1:13" ht="12.75" customHeight="1" x14ac:dyDescent="0.25">
      <c r="A15" s="14"/>
      <c r="B15" s="14"/>
      <c r="C15" s="14"/>
      <c r="D15" s="14"/>
      <c r="E15" s="14" t="s">
        <v>1494</v>
      </c>
      <c r="F15" s="14" t="s">
        <v>1495</v>
      </c>
      <c r="G15" s="123">
        <v>1</v>
      </c>
    </row>
    <row r="16" spans="1:13" ht="12.75" customHeight="1" x14ac:dyDescent="0.25">
      <c r="A16" s="14"/>
      <c r="B16" s="14"/>
      <c r="C16" s="14"/>
      <c r="D16" s="14"/>
      <c r="E16" s="14" t="s">
        <v>1496</v>
      </c>
      <c r="F16" s="14" t="s">
        <v>1497</v>
      </c>
      <c r="G16" s="123">
        <v>1</v>
      </c>
    </row>
    <row r="17" spans="1:7" ht="12.75" customHeight="1" x14ac:dyDescent="0.25">
      <c r="A17" s="14"/>
      <c r="B17" s="14"/>
      <c r="C17" s="14"/>
      <c r="D17" s="14"/>
      <c r="E17" s="14" t="s">
        <v>1498</v>
      </c>
      <c r="F17" s="14" t="s">
        <v>1499</v>
      </c>
      <c r="G17" s="123">
        <v>1</v>
      </c>
    </row>
    <row r="20" spans="1:7" x14ac:dyDescent="0.25">
      <c r="C20" s="14"/>
      <c r="D20" s="14"/>
    </row>
    <row r="27" spans="1:7" x14ac:dyDescent="0.25">
      <c r="C27" s="14"/>
      <c r="D27" s="14"/>
    </row>
    <row r="35" spans="3:4" x14ac:dyDescent="0.25">
      <c r="C35" s="14"/>
      <c r="D35" s="14"/>
    </row>
    <row r="48" spans="3:4" x14ac:dyDescent="0.25">
      <c r="D48" s="14"/>
    </row>
    <row r="58" spans="4:4" x14ac:dyDescent="0.25">
      <c r="D58" s="14"/>
    </row>
    <row r="64" spans="4:4" x14ac:dyDescent="0.25">
      <c r="D64" s="14"/>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3" tint="-0.24988555558946501"/>
  </sheetPr>
  <dimension ref="B1:E18"/>
  <sheetViews>
    <sheetView showGridLines="0" showRowColHeaders="0" tabSelected="1" zoomScale="70" zoomScaleNormal="70" workbookViewId="0">
      <selection activeCell="B8" sqref="B8:C8"/>
    </sheetView>
  </sheetViews>
  <sheetFormatPr defaultColWidth="11.42578125" defaultRowHeight="15" x14ac:dyDescent="0.25"/>
  <cols>
    <col min="1" max="1" width="4.140625" style="35" customWidth="1"/>
    <col min="2" max="2" width="11.42578125" style="35" customWidth="1"/>
    <col min="3" max="3" width="116.28515625" style="35" customWidth="1"/>
    <col min="4" max="16384" width="11.42578125" style="35"/>
  </cols>
  <sheetData>
    <row r="1" spans="2:5" ht="119.25" customHeight="1" x14ac:dyDescent="0.25">
      <c r="B1" s="9"/>
      <c r="C1" s="9"/>
    </row>
    <row r="2" spans="2:5" ht="64.5" customHeight="1" x14ac:dyDescent="0.25">
      <c r="B2" s="452" t="s">
        <v>0</v>
      </c>
      <c r="C2" s="452"/>
      <c r="D2" s="10"/>
      <c r="E2" s="10"/>
    </row>
    <row r="3" spans="2:5" ht="22.5" customHeight="1" x14ac:dyDescent="0.25">
      <c r="B3" s="8"/>
      <c r="C3" s="8"/>
    </row>
    <row r="4" spans="2:5" ht="37.5" customHeight="1" x14ac:dyDescent="0.25">
      <c r="B4" s="7" t="s">
        <v>1</v>
      </c>
      <c r="C4" s="7"/>
    </row>
    <row r="5" spans="2:5" ht="75" customHeight="1" x14ac:dyDescent="0.25">
      <c r="B5" s="11" t="s">
        <v>2</v>
      </c>
      <c r="C5" s="11"/>
      <c r="D5" s="36"/>
    </row>
    <row r="6" spans="2:5" ht="72.75" customHeight="1" x14ac:dyDescent="0.25">
      <c r="B6" s="11" t="s">
        <v>3</v>
      </c>
      <c r="C6" s="11"/>
      <c r="D6" s="36"/>
    </row>
    <row r="7" spans="2:5" ht="58.5" customHeight="1" x14ac:dyDescent="0.25">
      <c r="B7" s="11" t="s">
        <v>4</v>
      </c>
      <c r="C7" s="11"/>
      <c r="D7" s="36"/>
    </row>
    <row r="8" spans="2:5" ht="33" customHeight="1" x14ac:dyDescent="0.25">
      <c r="B8" s="7" t="s">
        <v>5</v>
      </c>
      <c r="C8" s="7"/>
    </row>
    <row r="9" spans="2:5" ht="33" customHeight="1" x14ac:dyDescent="0.25">
      <c r="B9" s="6" t="s">
        <v>6</v>
      </c>
      <c r="C9" s="6"/>
    </row>
    <row r="10" spans="2:5" ht="13.5" customHeight="1" x14ac:dyDescent="0.25">
      <c r="B10" s="5"/>
      <c r="C10" s="5"/>
    </row>
    <row r="11" spans="2:5" ht="20.25" customHeight="1" x14ac:dyDescent="0.25">
      <c r="B11" s="6" t="s">
        <v>7</v>
      </c>
      <c r="C11" s="6"/>
    </row>
    <row r="12" spans="2:5" ht="15.75" customHeight="1" x14ac:dyDescent="0.25"/>
    <row r="13" spans="2:5" s="42" customFormat="1" ht="22.5" customHeight="1" x14ac:dyDescent="0.25">
      <c r="B13" s="12" t="s">
        <v>8</v>
      </c>
      <c r="C13" s="11"/>
    </row>
    <row r="14" spans="2:5" s="42" customFormat="1" ht="12" customHeight="1" x14ac:dyDescent="0.25">
      <c r="B14" s="13"/>
      <c r="C14" s="13"/>
    </row>
    <row r="15" spans="2:5" ht="12.75" customHeight="1" x14ac:dyDescent="0.25">
      <c r="B15" s="13"/>
      <c r="C15" s="13"/>
    </row>
    <row r="16" spans="2:5" ht="12.75" customHeight="1" x14ac:dyDescent="0.25">
      <c r="B16" s="13"/>
      <c r="C16" s="13"/>
    </row>
    <row r="17" spans="2:3" ht="12.75" customHeight="1" x14ac:dyDescent="0.25">
      <c r="B17" s="13"/>
      <c r="C17" s="13"/>
    </row>
    <row r="18" spans="2:3" ht="12.75" customHeight="1" x14ac:dyDescent="0.25">
      <c r="B18" s="13"/>
      <c r="C18" s="13"/>
    </row>
  </sheetData>
  <sheetProtection formatCells="0" formatColumns="0" formatRows="0" insertColumns="0" insertRows="0" insertHyperlinks="0" deleteColumns="0" deleteRows="0" sort="0" autoFilter="0" pivotTables="0"/>
  <mergeCells count="18">
    <mergeCell ref="D2:E2"/>
    <mergeCell ref="B17:C17"/>
    <mergeCell ref="B1:C1"/>
    <mergeCell ref="B2:C2"/>
    <mergeCell ref="B3:C3"/>
    <mergeCell ref="B4:C4"/>
    <mergeCell ref="B5:C5"/>
    <mergeCell ref="B11:C11"/>
    <mergeCell ref="B6:C6"/>
    <mergeCell ref="B7:C7"/>
    <mergeCell ref="B8:C8"/>
    <mergeCell ref="B9:C9"/>
    <mergeCell ref="B10:C10"/>
    <mergeCell ref="B18:C18"/>
    <mergeCell ref="B13:C13"/>
    <mergeCell ref="B14:C14"/>
    <mergeCell ref="B15:C15"/>
    <mergeCell ref="B16:C16"/>
  </mergeCells>
  <pageMargins left="0.7" right="0.7" top="0.75" bottom="0.75" header="0.3" footer="0.3"/>
  <pageSetup paperSize="9" scale="6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3" tint="-0.24988555558946501"/>
  </sheetPr>
  <dimension ref="A3:Z64"/>
  <sheetViews>
    <sheetView showGridLines="0" showRowColHeaders="0" zoomScale="55" zoomScaleNormal="55" zoomScaleSheetLayoutView="90" workbookViewId="0">
      <selection activeCell="E16" sqref="E16"/>
    </sheetView>
  </sheetViews>
  <sheetFormatPr defaultColWidth="11.42578125" defaultRowHeight="12.75" x14ac:dyDescent="0.2"/>
  <cols>
    <col min="1" max="2" width="3.85546875" style="34" customWidth="1"/>
    <col min="3" max="3" width="8.140625" style="34" customWidth="1"/>
    <col min="4" max="4" width="19.140625" style="38" customWidth="1"/>
    <col min="5" max="5" width="91.140625" style="34" customWidth="1"/>
    <col min="6" max="6" width="17" style="34" customWidth="1"/>
    <col min="7" max="7" width="17.5703125" style="34" customWidth="1"/>
    <col min="8" max="9" width="18.28515625" style="34" customWidth="1"/>
    <col min="10" max="10" width="3.42578125" style="34" customWidth="1"/>
    <col min="11" max="16384" width="11.42578125" style="34"/>
  </cols>
  <sheetData>
    <row r="3" spans="1:26" ht="22.5" customHeight="1" x14ac:dyDescent="0.2">
      <c r="C3" s="348" t="s">
        <v>9</v>
      </c>
      <c r="D3" s="348"/>
      <c r="E3" s="348"/>
      <c r="F3" s="348"/>
      <c r="G3" s="348"/>
      <c r="H3" s="178"/>
      <c r="I3" s="178"/>
    </row>
    <row r="4" spans="1:26" ht="59.25" customHeight="1" x14ac:dyDescent="0.2">
      <c r="C4" s="6" t="s">
        <v>10</v>
      </c>
      <c r="D4" s="6"/>
      <c r="E4" s="6"/>
      <c r="F4" s="6"/>
      <c r="G4" s="6"/>
      <c r="H4" s="36"/>
      <c r="I4" s="36"/>
    </row>
    <row r="5" spans="1:26" ht="55.5" customHeight="1" x14ac:dyDescent="0.2">
      <c r="C5" s="6" t="s">
        <v>11</v>
      </c>
      <c r="D5" s="6"/>
      <c r="E5" s="6"/>
      <c r="F5" s="6"/>
      <c r="G5" s="6"/>
      <c r="H5" s="36"/>
      <c r="I5" s="36"/>
    </row>
    <row r="6" spans="1:26" ht="20.25" customHeight="1" x14ac:dyDescent="0.2">
      <c r="C6" s="354"/>
      <c r="D6" s="5"/>
      <c r="E6" s="5"/>
      <c r="F6" s="198"/>
      <c r="G6" s="198"/>
      <c r="H6" s="36"/>
      <c r="I6" s="36"/>
    </row>
    <row r="7" spans="1:26" ht="252.75" customHeight="1" x14ac:dyDescent="0.2">
      <c r="C7" s="349"/>
      <c r="D7" s="349"/>
      <c r="E7" s="349"/>
      <c r="F7" s="349"/>
      <c r="G7" s="179"/>
    </row>
    <row r="8" spans="1:26" ht="15" customHeight="1" x14ac:dyDescent="0.2">
      <c r="C8" s="349"/>
      <c r="D8" s="349"/>
      <c r="E8" s="349"/>
      <c r="F8" s="349"/>
      <c r="G8" s="179"/>
    </row>
    <row r="9" spans="1:26" ht="117" customHeight="1" x14ac:dyDescent="0.2">
      <c r="C9" s="350"/>
      <c r="D9" s="350"/>
      <c r="E9" s="350"/>
      <c r="F9" s="350"/>
      <c r="G9" s="179"/>
    </row>
    <row r="10" spans="1:26" ht="9.9499999999999993" customHeight="1" x14ac:dyDescent="0.2">
      <c r="A10" s="344"/>
      <c r="C10" s="342"/>
      <c r="D10" s="342"/>
      <c r="E10" s="342"/>
      <c r="F10" s="342"/>
      <c r="G10" s="179"/>
    </row>
    <row r="11" spans="1:26" s="32" customFormat="1" ht="41.25" customHeight="1" x14ac:dyDescent="0.25">
      <c r="C11" s="351" t="s">
        <v>12</v>
      </c>
      <c r="D11" s="351"/>
      <c r="E11" s="336" t="s">
        <v>13</v>
      </c>
      <c r="F11" s="352" t="s">
        <v>14</v>
      </c>
      <c r="G11" s="353"/>
    </row>
    <row r="12" spans="1:26" s="32" customFormat="1" ht="97.5" customHeight="1" x14ac:dyDescent="0.25">
      <c r="C12" s="4" t="s">
        <v>15</v>
      </c>
      <c r="D12" s="318" t="s">
        <v>16</v>
      </c>
      <c r="E12" s="317" t="s">
        <v>17</v>
      </c>
      <c r="F12" s="327">
        <v>13</v>
      </c>
      <c r="G12" s="323">
        <v>38</v>
      </c>
    </row>
    <row r="13" spans="1:26" s="32" customFormat="1" ht="101.25" customHeight="1" x14ac:dyDescent="0.25">
      <c r="C13" s="4"/>
      <c r="D13" s="312" t="s">
        <v>18</v>
      </c>
      <c r="E13" s="335" t="s">
        <v>19</v>
      </c>
      <c r="F13" s="325">
        <v>8</v>
      </c>
      <c r="G13" s="324">
        <v>13</v>
      </c>
    </row>
    <row r="14" spans="1:26" s="32" customFormat="1" ht="99.95" customHeight="1" x14ac:dyDescent="0.25">
      <c r="C14" s="4"/>
      <c r="D14" s="334" t="s">
        <v>20</v>
      </c>
      <c r="E14" s="343" t="s">
        <v>21</v>
      </c>
      <c r="F14" s="326">
        <v>6</v>
      </c>
      <c r="G14" s="333">
        <v>19</v>
      </c>
      <c r="I14" s="37"/>
      <c r="J14" s="37"/>
      <c r="K14" s="37"/>
      <c r="L14" s="37"/>
      <c r="M14" s="37"/>
      <c r="N14" s="37"/>
      <c r="O14" s="37"/>
      <c r="P14" s="37"/>
      <c r="Q14" s="37"/>
      <c r="R14" s="37"/>
      <c r="S14" s="37"/>
      <c r="T14" s="37"/>
      <c r="U14" s="37"/>
      <c r="V14" s="37"/>
      <c r="W14" s="37"/>
      <c r="X14" s="37"/>
      <c r="Y14" s="37"/>
      <c r="Z14" s="37"/>
    </row>
    <row r="15" spans="1:26" s="32" customFormat="1" ht="86.25" customHeight="1" x14ac:dyDescent="0.25">
      <c r="C15" s="3" t="s">
        <v>22</v>
      </c>
      <c r="D15" s="330" t="s">
        <v>23</v>
      </c>
      <c r="E15" s="331" t="s">
        <v>24</v>
      </c>
      <c r="F15" s="332">
        <v>3</v>
      </c>
      <c r="G15" s="328">
        <v>17</v>
      </c>
      <c r="I15" s="37"/>
      <c r="J15" s="37"/>
      <c r="K15" s="37"/>
      <c r="L15" s="37"/>
      <c r="M15" s="37"/>
      <c r="N15" s="37"/>
      <c r="O15" s="37"/>
      <c r="P15" s="37"/>
      <c r="Q15" s="37"/>
      <c r="R15" s="37"/>
      <c r="S15" s="37"/>
      <c r="T15" s="37"/>
      <c r="U15" s="37"/>
      <c r="V15" s="37"/>
      <c r="W15" s="37"/>
      <c r="X15" s="37"/>
      <c r="Y15" s="37"/>
      <c r="Z15" s="37"/>
    </row>
    <row r="16" spans="1:26" s="32" customFormat="1" ht="188.25" customHeight="1" x14ac:dyDescent="0.25">
      <c r="C16" s="2"/>
      <c r="D16" s="313" t="s">
        <v>25</v>
      </c>
      <c r="E16" s="314" t="s">
        <v>26</v>
      </c>
      <c r="F16" s="332">
        <v>12</v>
      </c>
      <c r="G16" s="328">
        <v>51</v>
      </c>
      <c r="I16" s="37"/>
      <c r="J16" s="37"/>
      <c r="K16" s="37"/>
      <c r="L16" s="37"/>
      <c r="M16" s="37"/>
      <c r="N16" s="37"/>
      <c r="O16" s="37"/>
      <c r="P16" s="37"/>
      <c r="Q16" s="37"/>
      <c r="R16" s="37"/>
      <c r="S16" s="37"/>
      <c r="T16" s="37"/>
      <c r="U16" s="37"/>
      <c r="V16" s="37"/>
      <c r="W16" s="37"/>
      <c r="X16" s="37"/>
      <c r="Y16" s="37"/>
      <c r="Z16" s="37"/>
    </row>
    <row r="17" spans="3:26" s="32" customFormat="1" ht="68.25" customHeight="1" x14ac:dyDescent="0.25">
      <c r="C17" s="1" t="s">
        <v>27</v>
      </c>
      <c r="D17" s="320" t="s">
        <v>28</v>
      </c>
      <c r="E17" s="319" t="s">
        <v>29</v>
      </c>
      <c r="F17" s="329">
        <v>3</v>
      </c>
      <c r="G17" s="321">
        <v>8</v>
      </c>
      <c r="I17" s="37"/>
      <c r="J17" s="37"/>
      <c r="K17" s="37"/>
      <c r="L17" s="37"/>
      <c r="M17" s="37"/>
      <c r="N17" s="37"/>
      <c r="O17" s="37"/>
      <c r="P17" s="37"/>
      <c r="Q17" s="37"/>
      <c r="R17" s="37"/>
      <c r="S17" s="37"/>
      <c r="T17" s="37"/>
      <c r="U17" s="37"/>
      <c r="V17" s="37"/>
      <c r="W17" s="37"/>
      <c r="X17" s="37"/>
      <c r="Y17" s="37"/>
      <c r="Z17" s="37"/>
    </row>
    <row r="18" spans="3:26" s="32" customFormat="1" ht="76.5" customHeight="1" x14ac:dyDescent="0.25">
      <c r="C18" s="347"/>
      <c r="D18" s="320" t="s">
        <v>30</v>
      </c>
      <c r="E18" s="319" t="s">
        <v>31</v>
      </c>
      <c r="F18" s="315">
        <v>3</v>
      </c>
      <c r="G18" s="321">
        <v>5</v>
      </c>
    </row>
    <row r="19" spans="3:26" s="32" customFormat="1" ht="54.75" customHeight="1" x14ac:dyDescent="0.25">
      <c r="C19" s="124"/>
      <c r="D19" s="125"/>
      <c r="E19" s="126"/>
      <c r="F19" s="316">
        <f>SUM(F12:F18)</f>
        <v>48</v>
      </c>
      <c r="G19" s="322">
        <f>SUM(G12:G18)</f>
        <v>151</v>
      </c>
    </row>
    <row r="20" spans="3:26" ht="14.25" customHeight="1" x14ac:dyDescent="0.2">
      <c r="C20" s="127"/>
      <c r="D20" s="127"/>
    </row>
    <row r="21" spans="3:26" ht="14.25" customHeight="1" x14ac:dyDescent="0.2">
      <c r="C21" s="177"/>
      <c r="D21" s="177"/>
      <c r="E21" s="177"/>
      <c r="F21" s="177"/>
      <c r="G21" s="177"/>
    </row>
    <row r="22" spans="3:26" ht="14.25" customHeight="1" x14ac:dyDescent="0.2">
      <c r="H22" s="177"/>
      <c r="I22" s="177"/>
    </row>
    <row r="23" spans="3:26" ht="14.25" customHeight="1" x14ac:dyDescent="0.2"/>
    <row r="24" spans="3:26" ht="14.25" customHeight="1" x14ac:dyDescent="0.2"/>
    <row r="38" spans="4:4" x14ac:dyDescent="0.2">
      <c r="D38" s="34"/>
    </row>
    <row r="39" spans="4:4" x14ac:dyDescent="0.2">
      <c r="D39" s="34"/>
    </row>
    <row r="40" spans="4:4" x14ac:dyDescent="0.2">
      <c r="D40" s="34"/>
    </row>
    <row r="41" spans="4:4" x14ac:dyDescent="0.2">
      <c r="D41" s="34"/>
    </row>
    <row r="42" spans="4:4" x14ac:dyDescent="0.2">
      <c r="D42" s="34"/>
    </row>
    <row r="43" spans="4:4" x14ac:dyDescent="0.2">
      <c r="D43" s="34"/>
    </row>
    <row r="44" spans="4:4" x14ac:dyDescent="0.2">
      <c r="D44" s="34"/>
    </row>
    <row r="45" spans="4:4" x14ac:dyDescent="0.2">
      <c r="D45" s="34"/>
    </row>
    <row r="46" spans="4:4" x14ac:dyDescent="0.2">
      <c r="D46" s="34"/>
    </row>
    <row r="47" spans="4:4" x14ac:dyDescent="0.2">
      <c r="D47" s="34"/>
    </row>
    <row r="48" spans="4:4" x14ac:dyDescent="0.2">
      <c r="D48" s="34"/>
    </row>
    <row r="49" spans="4:4" x14ac:dyDescent="0.2">
      <c r="D49" s="34"/>
    </row>
    <row r="50" spans="4:4" x14ac:dyDescent="0.2">
      <c r="D50" s="34"/>
    </row>
    <row r="51" spans="4:4" x14ac:dyDescent="0.2">
      <c r="D51" s="34"/>
    </row>
    <row r="52" spans="4:4" x14ac:dyDescent="0.2">
      <c r="D52" s="34"/>
    </row>
    <row r="53" spans="4:4" x14ac:dyDescent="0.2">
      <c r="D53" s="34"/>
    </row>
    <row r="54" spans="4:4" x14ac:dyDescent="0.2">
      <c r="D54" s="34"/>
    </row>
    <row r="55" spans="4:4" x14ac:dyDescent="0.2">
      <c r="D55" s="34"/>
    </row>
    <row r="56" spans="4:4" x14ac:dyDescent="0.2">
      <c r="D56" s="34"/>
    </row>
    <row r="57" spans="4:4" x14ac:dyDescent="0.2">
      <c r="D57" s="34"/>
    </row>
    <row r="58" spans="4:4" x14ac:dyDescent="0.2">
      <c r="D58" s="34"/>
    </row>
    <row r="59" spans="4:4" x14ac:dyDescent="0.2">
      <c r="D59" s="34"/>
    </row>
    <row r="60" spans="4:4" x14ac:dyDescent="0.2">
      <c r="D60" s="34"/>
    </row>
    <row r="61" spans="4:4" x14ac:dyDescent="0.2">
      <c r="D61" s="34"/>
    </row>
    <row r="62" spans="4:4" x14ac:dyDescent="0.2">
      <c r="D62" s="34"/>
    </row>
    <row r="63" spans="4:4" x14ac:dyDescent="0.2">
      <c r="D63" s="34"/>
    </row>
    <row r="64" spans="4:4" x14ac:dyDescent="0.2">
      <c r="D64" s="34"/>
    </row>
  </sheetData>
  <sheetProtection formatCells="0" formatColumns="0" formatRows="0" insertColumns="0" insertRows="0" insertHyperlinks="0" deleteColumns="0" deleteRows="0" sort="0" autoFilter="0" pivotTables="0"/>
  <mergeCells count="10">
    <mergeCell ref="C12:C14"/>
    <mergeCell ref="C15:C16"/>
    <mergeCell ref="C17:C18"/>
    <mergeCell ref="C3:G3"/>
    <mergeCell ref="C4:G4"/>
    <mergeCell ref="C5:G5"/>
    <mergeCell ref="C7:F9"/>
    <mergeCell ref="C11:D11"/>
    <mergeCell ref="F11:G11"/>
    <mergeCell ref="C6:E6"/>
  </mergeCells>
  <pageMargins left="0.7" right="0.7" top="0.75" bottom="0.75" header="0.3" footer="0.3"/>
  <pageSetup paperSize="9" scale="48" orientation="portrait" horizontalDpi="300" verticalDpi="300" r:id="rId1"/>
  <colBreaks count="1" manualBreakCount="1">
    <brk id="8" max="1048575" man="1"/>
  </col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5" tint="-0.24988555558946501"/>
  </sheetPr>
  <dimension ref="B1:AO63"/>
  <sheetViews>
    <sheetView showGridLines="0" showRowColHeaders="0" zoomScale="90" zoomScaleNormal="90" zoomScaleSheetLayoutView="90" workbookViewId="0">
      <pane ySplit="8" topLeftCell="A9" activePane="bottomLeft" state="frozen"/>
      <selection pane="bottomLeft" activeCell="C6" sqref="C6:Q6"/>
    </sheetView>
  </sheetViews>
  <sheetFormatPr defaultRowHeight="15" outlineLevelCol="1" x14ac:dyDescent="0.25"/>
  <cols>
    <col min="1" max="1" width="2" style="163" customWidth="1"/>
    <col min="2" max="2" width="6.7109375" style="163" customWidth="1"/>
    <col min="3" max="3" width="65.85546875" style="163" customWidth="1"/>
    <col min="4" max="4" width="2.85546875" style="139" customWidth="1" outlineLevel="1"/>
    <col min="5" max="5" width="7.28515625" style="163" customWidth="1" outlineLevel="1"/>
    <col min="6" max="6" width="3.140625" style="163" customWidth="1" outlineLevel="1" collapsed="1"/>
    <col min="7" max="7" width="5.7109375" style="163" customWidth="1" outlineLevel="1"/>
    <col min="8" max="8" width="2.5703125" style="163" customWidth="1"/>
    <col min="9" max="11" width="4.42578125" style="163" hidden="1" customWidth="1"/>
    <col min="12" max="13" width="4" style="163" customWidth="1"/>
    <col min="14" max="14" width="3.28515625" style="163" customWidth="1"/>
    <col min="15" max="15" width="4.42578125" style="163" customWidth="1"/>
    <col min="16" max="16" width="4.140625" style="163" customWidth="1"/>
    <col min="17" max="17" width="3.42578125" style="163" customWidth="1"/>
    <col min="18" max="18" width="3.7109375" style="163" customWidth="1"/>
    <col min="19" max="19" width="6.140625" style="163" customWidth="1"/>
    <col min="20" max="20" width="13.28515625" style="163" customWidth="1"/>
    <col min="21" max="21" width="8.28515625" style="163" hidden="1" customWidth="1"/>
    <col min="22" max="22" width="9.140625" style="163" hidden="1" customWidth="1"/>
    <col min="23" max="23" width="10.42578125" style="163" hidden="1" customWidth="1"/>
    <col min="24" max="24" width="9.5703125" style="163" hidden="1" customWidth="1"/>
    <col min="25" max="25" width="6.28515625" style="163" customWidth="1"/>
    <col min="26" max="26" width="13.7109375" style="163" customWidth="1"/>
    <col min="27" max="27" width="19.28515625" style="163" customWidth="1"/>
    <col min="28" max="28" width="15.140625" style="163" customWidth="1"/>
    <col min="29" max="29" width="9.140625" style="163"/>
    <col min="30" max="30" width="51.7109375" style="163" customWidth="1"/>
    <col min="31" max="31" width="9.140625" style="163"/>
    <col min="32" max="32" width="13.28515625" style="163" customWidth="1"/>
    <col min="33" max="16384" width="9.140625" style="163"/>
  </cols>
  <sheetData>
    <row r="1" spans="2:39" ht="28.5" customHeight="1" x14ac:dyDescent="0.25">
      <c r="B1" s="363" t="s">
        <v>32</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row>
    <row r="2" spans="2:39" x14ac:dyDescent="0.25">
      <c r="B2" s="186"/>
      <c r="C2" s="186" t="s">
        <v>1547</v>
      </c>
      <c r="D2" s="186"/>
      <c r="E2" s="186"/>
      <c r="F2" s="186"/>
      <c r="G2" s="186"/>
      <c r="H2" s="186"/>
      <c r="I2" s="186"/>
      <c r="J2" s="186"/>
      <c r="K2" s="186"/>
      <c r="L2" s="186"/>
      <c r="M2" s="186"/>
      <c r="N2" s="186"/>
      <c r="O2" s="186"/>
      <c r="P2" s="186"/>
      <c r="Q2" s="186"/>
      <c r="R2" s="186"/>
      <c r="S2" s="186"/>
      <c r="T2" s="186"/>
      <c r="U2" s="186"/>
      <c r="V2" s="186"/>
      <c r="W2" s="186"/>
      <c r="X2" s="186"/>
      <c r="Y2" s="186"/>
    </row>
    <row r="3" spans="2:39" x14ac:dyDescent="0.25">
      <c r="B3" s="186"/>
      <c r="C3" s="186" t="s">
        <v>1548</v>
      </c>
      <c r="D3" s="186"/>
      <c r="E3" s="186"/>
      <c r="F3" s="186"/>
      <c r="G3" s="186"/>
      <c r="H3" s="186"/>
      <c r="I3" s="186"/>
      <c r="J3" s="186"/>
      <c r="K3" s="186"/>
      <c r="L3" s="186"/>
      <c r="M3" s="186"/>
      <c r="N3" s="186"/>
      <c r="O3" s="186"/>
      <c r="P3" s="186"/>
      <c r="Q3" s="186"/>
      <c r="R3" s="186"/>
      <c r="S3" s="186"/>
      <c r="T3"/>
      <c r="U3"/>
      <c r="V3"/>
      <c r="W3"/>
      <c r="X3"/>
      <c r="Y3"/>
    </row>
    <row r="4" spans="2:39" x14ac:dyDescent="0.25">
      <c r="B4" s="161"/>
      <c r="C4" s="162"/>
      <c r="D4" s="162"/>
      <c r="E4" s="162"/>
      <c r="F4" s="162"/>
      <c r="G4" s="162"/>
      <c r="H4" s="162"/>
      <c r="I4" s="162"/>
      <c r="J4" s="162"/>
      <c r="K4" s="162"/>
      <c r="L4" s="162"/>
      <c r="M4" s="162"/>
      <c r="N4" s="162"/>
      <c r="O4" s="162"/>
      <c r="P4" s="162"/>
      <c r="Q4" s="162"/>
      <c r="R4" s="162"/>
      <c r="S4" s="162"/>
      <c r="T4"/>
      <c r="U4"/>
      <c r="V4"/>
      <c r="W4"/>
      <c r="X4"/>
      <c r="Y4"/>
    </row>
    <row r="5" spans="2:39" s="166" customFormat="1" ht="14.25" customHeight="1" x14ac:dyDescent="0.25">
      <c r="B5" s="187"/>
      <c r="C5" s="346"/>
      <c r="D5" s="187"/>
      <c r="E5" s="187"/>
      <c r="F5" s="187"/>
      <c r="G5" s="187"/>
      <c r="H5" s="187"/>
      <c r="I5" s="187"/>
      <c r="J5" s="187"/>
      <c r="K5" s="187"/>
      <c r="L5" s="364"/>
      <c r="M5" s="364"/>
      <c r="N5" s="364"/>
      <c r="O5" s="364"/>
      <c r="P5" s="364"/>
      <c r="Q5" s="364"/>
      <c r="R5" s="364"/>
      <c r="S5" s="364"/>
      <c r="T5" s="364"/>
      <c r="U5" s="364"/>
      <c r="V5" s="364"/>
      <c r="W5" s="364"/>
      <c r="X5" s="364"/>
      <c r="Y5" s="364"/>
      <c r="Z5" s="364"/>
      <c r="AA5" s="364"/>
      <c r="AB5" s="364"/>
      <c r="AC5" s="364"/>
      <c r="AD5" s="364"/>
    </row>
    <row r="6" spans="2:39" s="166" customFormat="1" x14ac:dyDescent="0.25">
      <c r="B6" s="167"/>
      <c r="C6" s="453"/>
      <c r="D6" s="453"/>
      <c r="E6" s="453"/>
      <c r="F6" s="453"/>
      <c r="G6" s="453"/>
      <c r="H6" s="453"/>
      <c r="I6" s="453"/>
      <c r="J6" s="453"/>
      <c r="K6" s="453"/>
      <c r="L6" s="453"/>
      <c r="M6" s="453"/>
      <c r="N6" s="453"/>
      <c r="O6" s="453"/>
      <c r="P6" s="453"/>
      <c r="Q6" s="453"/>
      <c r="R6" s="167"/>
      <c r="S6" s="167"/>
      <c r="T6" s="167"/>
      <c r="U6" s="167"/>
      <c r="V6" s="167"/>
      <c r="W6" s="167"/>
      <c r="X6" s="167"/>
      <c r="Y6" s="167"/>
    </row>
    <row r="7" spans="2:39" s="166" customFormat="1" ht="37.5" customHeight="1" x14ac:dyDescent="0.25">
      <c r="B7" s="181"/>
      <c r="C7" s="356" t="s">
        <v>33</v>
      </c>
      <c r="D7" s="337"/>
      <c r="E7" s="359" t="s">
        <v>34</v>
      </c>
      <c r="F7" s="339"/>
      <c r="G7" s="359" t="s">
        <v>35</v>
      </c>
      <c r="I7" s="169"/>
      <c r="J7" s="361" t="s">
        <v>1694</v>
      </c>
      <c r="K7" s="362"/>
      <c r="L7" s="362"/>
      <c r="M7" s="362"/>
      <c r="N7" s="362"/>
      <c r="O7" s="362"/>
      <c r="P7" s="362"/>
      <c r="Q7" s="362"/>
      <c r="R7" s="362"/>
      <c r="S7" s="169"/>
      <c r="T7" s="360" t="s">
        <v>36</v>
      </c>
      <c r="U7" s="360"/>
      <c r="V7" s="360"/>
      <c r="W7" s="170"/>
      <c r="X7" s="170"/>
      <c r="Y7" s="170"/>
      <c r="Z7" s="170"/>
      <c r="AG7" s="356" t="s">
        <v>37</v>
      </c>
      <c r="AH7" s="356"/>
      <c r="AI7" s="356"/>
      <c r="AJ7" s="356"/>
      <c r="AK7" s="356"/>
      <c r="AL7" s="356"/>
      <c r="AM7" s="356"/>
    </row>
    <row r="8" spans="2:39" s="166" customFormat="1" ht="80.25" customHeight="1" x14ac:dyDescent="0.25">
      <c r="B8" s="181"/>
      <c r="C8" s="356"/>
      <c r="D8" s="337"/>
      <c r="E8" s="359"/>
      <c r="F8" s="340"/>
      <c r="G8" s="359"/>
      <c r="J8" s="172" t="s">
        <v>150</v>
      </c>
      <c r="K8" s="172" t="s">
        <v>151</v>
      </c>
      <c r="L8" s="192">
        <v>0</v>
      </c>
      <c r="M8" s="192">
        <v>0.2</v>
      </c>
      <c r="N8" s="192">
        <v>0.4</v>
      </c>
      <c r="O8" s="192">
        <v>0.6</v>
      </c>
      <c r="P8" s="192">
        <v>0.8</v>
      </c>
      <c r="Q8" s="192">
        <v>1</v>
      </c>
      <c r="R8" s="193" t="s">
        <v>38</v>
      </c>
      <c r="T8" s="174"/>
      <c r="U8" s="174" t="s">
        <v>152</v>
      </c>
      <c r="V8" s="173" t="s">
        <v>153</v>
      </c>
      <c r="W8" s="171"/>
      <c r="Y8" s="171"/>
      <c r="AG8" s="356"/>
      <c r="AH8" s="356"/>
      <c r="AI8" s="356"/>
      <c r="AJ8" s="356"/>
      <c r="AK8" s="356"/>
      <c r="AL8" s="356"/>
      <c r="AM8" s="356"/>
    </row>
    <row r="9" spans="2:39" ht="42" customHeight="1" x14ac:dyDescent="0.25">
      <c r="H9" s="139"/>
      <c r="K9" s="45"/>
      <c r="L9" s="45"/>
      <c r="M9" s="45"/>
      <c r="N9" s="45"/>
      <c r="O9" s="45"/>
      <c r="P9" s="46"/>
      <c r="Q9" s="129"/>
      <c r="R9" s="130"/>
      <c r="T9" s="47"/>
      <c r="U9" s="47"/>
      <c r="V9" s="46"/>
      <c r="W9" s="163" t="s">
        <v>154</v>
      </c>
      <c r="X9" s="163" t="s">
        <v>155</v>
      </c>
      <c r="Z9" s="131" t="s">
        <v>39</v>
      </c>
    </row>
    <row r="10" spans="2:39" ht="49.5" customHeight="1" x14ac:dyDescent="0.25">
      <c r="B10" s="301">
        <v>1</v>
      </c>
      <c r="C10" s="153" t="s">
        <v>40</v>
      </c>
      <c r="D10" s="188"/>
      <c r="E10" s="277" t="s">
        <v>41</v>
      </c>
      <c r="F10" s="281"/>
      <c r="G10" s="281"/>
      <c r="H10" s="139"/>
      <c r="I10" s="165">
        <f>SUM(K10:K47)</f>
        <v>0</v>
      </c>
      <c r="J10" s="137">
        <f>SUM(L10:Q10)</f>
        <v>0</v>
      </c>
      <c r="K10" s="137">
        <f t="shared" ref="K10" si="0">SUM(L10:Q10)</f>
        <v>0</v>
      </c>
      <c r="L10" s="135"/>
      <c r="M10" s="135"/>
      <c r="N10" s="135"/>
      <c r="O10" s="135"/>
      <c r="P10" s="136"/>
      <c r="Q10" s="197"/>
      <c r="R10" s="136"/>
      <c r="T10" s="138" t="str">
        <f t="shared" ref="T10" si="1">IF(SUM(L10:Q10)=1,((L10*0)+(M10*20)+(N10*40)+(O10*60)+(P10*80)+(Q10*100)),"")</f>
        <v/>
      </c>
      <c r="U10" s="160" t="e">
        <f>1/$J$48</f>
        <v>#DIV/0!</v>
      </c>
      <c r="V10" s="140" t="e">
        <f t="shared" ref="V10" si="2">1/$K$48</f>
        <v>#DIV/0!</v>
      </c>
      <c r="W10" s="152" t="e">
        <f>IF(R10=1,0,T10*U10)</f>
        <v>#VALUE!</v>
      </c>
      <c r="X10" s="48" t="e">
        <f t="shared" ref="X10" si="3">IF(R10=1,0,T10*V10)</f>
        <v>#VALUE!</v>
      </c>
      <c r="Z10" s="355"/>
      <c r="AA10" s="355"/>
    </row>
    <row r="11" spans="2:39" ht="50.25" customHeight="1" x14ac:dyDescent="0.25">
      <c r="B11" s="301">
        <v>2</v>
      </c>
      <c r="C11" s="153" t="s">
        <v>42</v>
      </c>
      <c r="D11" s="188"/>
      <c r="E11" s="277" t="s">
        <v>43</v>
      </c>
      <c r="F11" s="281"/>
      <c r="G11" s="281"/>
      <c r="H11" s="139"/>
      <c r="I11" s="165"/>
      <c r="J11" s="137">
        <f>SUM(L11:Q11)</f>
        <v>0</v>
      </c>
      <c r="K11" s="137">
        <f t="shared" ref="K11" si="4">SUM(L11:Q11)</f>
        <v>0</v>
      </c>
      <c r="L11" s="135"/>
      <c r="M11" s="135"/>
      <c r="N11" s="135"/>
      <c r="O11" s="135"/>
      <c r="P11" s="136"/>
      <c r="Q11" s="135"/>
      <c r="R11" s="136"/>
      <c r="T11" s="138" t="str">
        <f t="shared" ref="T11" si="5">IF(SUM(L11:Q11)=1,((L11*0)+(M11*20)+(N11*40)+(O11*60)+(P11*80)+(Q11*100)),"")</f>
        <v/>
      </c>
      <c r="U11" s="160" t="e">
        <f>1/$J$48</f>
        <v>#DIV/0!</v>
      </c>
      <c r="V11" s="140" t="e">
        <f t="shared" ref="V11" si="6">1/$K$48</f>
        <v>#DIV/0!</v>
      </c>
      <c r="W11" s="152" t="e">
        <f>IF(R11=1,0,T11*U11)</f>
        <v>#VALUE!</v>
      </c>
      <c r="X11" s="48" t="e">
        <f t="shared" ref="X11" si="7">IF(R11=1,0,T11*V11)</f>
        <v>#VALUE!</v>
      </c>
      <c r="Z11" s="355"/>
      <c r="AA11" s="355"/>
    </row>
    <row r="12" spans="2:39" ht="51.75" customHeight="1" x14ac:dyDescent="0.25">
      <c r="B12" s="301">
        <v>3</v>
      </c>
      <c r="C12" s="153" t="s">
        <v>44</v>
      </c>
      <c r="D12" s="188"/>
      <c r="E12" s="277" t="s">
        <v>45</v>
      </c>
      <c r="F12" s="281"/>
      <c r="G12" s="278" t="s">
        <v>46</v>
      </c>
      <c r="H12" s="132"/>
      <c r="I12" s="165"/>
      <c r="J12" s="137">
        <f>SUM(L12:Q12)</f>
        <v>0</v>
      </c>
      <c r="K12" s="137">
        <f t="shared" ref="K12:K47" si="8">SUM(L12:Q12)</f>
        <v>0</v>
      </c>
      <c r="L12" s="135"/>
      <c r="M12" s="135"/>
      <c r="N12" s="135"/>
      <c r="O12" s="135"/>
      <c r="P12" s="136"/>
      <c r="Q12" s="135"/>
      <c r="R12" s="136"/>
      <c r="T12" s="138" t="str">
        <f t="shared" ref="T12:T47" si="9">IF(SUM(L12:Q12)=1,((L12*0)+(M12*20)+(N12*40)+(O12*60)+(P12*80)+(Q12*100)),"")</f>
        <v/>
      </c>
      <c r="U12" s="160" t="e">
        <f>1/$J$48</f>
        <v>#DIV/0!</v>
      </c>
      <c r="V12" s="140" t="e">
        <f t="shared" ref="V12:V47" si="10">1/$K$48</f>
        <v>#DIV/0!</v>
      </c>
      <c r="W12" s="152" t="e">
        <f>IF(R12=1,0,T12*U12)</f>
        <v>#VALUE!</v>
      </c>
      <c r="X12" s="48" t="e">
        <f t="shared" ref="X12:X47" si="11">IF(R12=1,0,T12*V12)</f>
        <v>#VALUE!</v>
      </c>
      <c r="Z12" s="355"/>
      <c r="AA12" s="355"/>
      <c r="AG12" s="357" t="s">
        <v>1549</v>
      </c>
      <c r="AH12" s="357"/>
      <c r="AI12" s="357"/>
      <c r="AJ12" s="357"/>
      <c r="AK12" s="357"/>
      <c r="AL12" s="357"/>
    </row>
    <row r="13" spans="2:39" ht="52.5" customHeight="1" x14ac:dyDescent="0.25">
      <c r="B13" s="301" t="s">
        <v>47</v>
      </c>
      <c r="C13" s="155" t="s">
        <v>48</v>
      </c>
      <c r="D13" s="189"/>
      <c r="E13" s="277" t="s">
        <v>49</v>
      </c>
      <c r="F13" s="279"/>
      <c r="G13" s="278" t="s">
        <v>50</v>
      </c>
      <c r="H13" s="139"/>
      <c r="I13" s="165"/>
      <c r="J13" s="165"/>
      <c r="K13" s="137">
        <f t="shared" si="8"/>
        <v>0</v>
      </c>
      <c r="L13" s="135"/>
      <c r="M13" s="135"/>
      <c r="N13" s="135"/>
      <c r="O13" s="135"/>
      <c r="P13" s="136"/>
      <c r="Q13" s="135"/>
      <c r="R13" s="136"/>
      <c r="T13" s="138" t="str">
        <f t="shared" si="9"/>
        <v/>
      </c>
      <c r="U13" s="160"/>
      <c r="V13" s="140" t="e">
        <f t="shared" si="10"/>
        <v>#DIV/0!</v>
      </c>
      <c r="W13" s="152"/>
      <c r="X13" s="48" t="e">
        <f t="shared" si="11"/>
        <v>#VALUE!</v>
      </c>
      <c r="Z13" s="355"/>
      <c r="AA13" s="355"/>
    </row>
    <row r="14" spans="2:39" ht="54" customHeight="1" x14ac:dyDescent="0.25">
      <c r="B14" s="301" t="s">
        <v>51</v>
      </c>
      <c r="C14" s="156" t="s">
        <v>52</v>
      </c>
      <c r="D14" s="189"/>
      <c r="E14" s="277" t="s">
        <v>53</v>
      </c>
      <c r="F14" s="279"/>
      <c r="G14" s="278"/>
      <c r="H14" s="128"/>
      <c r="I14" s="165"/>
      <c r="J14" s="165"/>
      <c r="K14" s="137">
        <f t="shared" si="8"/>
        <v>0</v>
      </c>
      <c r="L14" s="135"/>
      <c r="M14" s="135"/>
      <c r="N14" s="135"/>
      <c r="O14" s="135"/>
      <c r="P14" s="136"/>
      <c r="Q14" s="135"/>
      <c r="R14" s="136"/>
      <c r="T14" s="138" t="str">
        <f t="shared" si="9"/>
        <v/>
      </c>
      <c r="U14" s="160"/>
      <c r="V14" s="140" t="e">
        <f t="shared" si="10"/>
        <v>#DIV/0!</v>
      </c>
      <c r="W14" s="152"/>
      <c r="X14" s="48" t="e">
        <f t="shared" si="11"/>
        <v>#VALUE!</v>
      </c>
      <c r="Z14" s="355"/>
      <c r="AA14" s="355"/>
      <c r="AG14" s="357" t="s">
        <v>1550</v>
      </c>
      <c r="AH14" s="357"/>
      <c r="AI14" s="357"/>
      <c r="AJ14" s="357"/>
      <c r="AK14" s="357"/>
      <c r="AL14" s="357"/>
    </row>
    <row r="15" spans="2:39" ht="62.25" customHeight="1" x14ac:dyDescent="0.25">
      <c r="B15" s="301" t="s">
        <v>54</v>
      </c>
      <c r="C15" s="157" t="s">
        <v>55</v>
      </c>
      <c r="D15" s="189"/>
      <c r="E15" s="277" t="s">
        <v>56</v>
      </c>
      <c r="F15" s="279"/>
      <c r="G15" s="279"/>
      <c r="H15" s="128"/>
      <c r="I15" s="165"/>
      <c r="J15" s="165"/>
      <c r="K15" s="137">
        <f t="shared" si="8"/>
        <v>0</v>
      </c>
      <c r="L15" s="135"/>
      <c r="M15" s="135"/>
      <c r="N15" s="135"/>
      <c r="O15" s="135"/>
      <c r="P15" s="136"/>
      <c r="Q15" s="135"/>
      <c r="R15" s="136"/>
      <c r="T15" s="138" t="str">
        <f t="shared" si="9"/>
        <v/>
      </c>
      <c r="U15" s="160"/>
      <c r="V15" s="140" t="e">
        <f t="shared" si="10"/>
        <v>#DIV/0!</v>
      </c>
      <c r="W15" s="152"/>
      <c r="X15" s="48" t="e">
        <f t="shared" si="11"/>
        <v>#VALUE!</v>
      </c>
      <c r="Z15" s="355"/>
      <c r="AA15" s="355"/>
      <c r="AG15" s="358" t="s">
        <v>1551</v>
      </c>
      <c r="AH15" s="358"/>
      <c r="AI15" s="358"/>
      <c r="AJ15" s="358"/>
      <c r="AK15" s="358"/>
      <c r="AL15" s="358"/>
      <c r="AM15" s="358"/>
    </row>
    <row r="16" spans="2:39" ht="61.5" customHeight="1" x14ac:dyDescent="0.25">
      <c r="B16" s="301">
        <v>4</v>
      </c>
      <c r="C16" s="154" t="s">
        <v>57</v>
      </c>
      <c r="D16" s="189"/>
      <c r="E16" s="277" t="s">
        <v>58</v>
      </c>
      <c r="F16" s="279"/>
      <c r="G16" s="279"/>
      <c r="H16" s="128"/>
      <c r="I16" s="165"/>
      <c r="J16" s="137">
        <f>SUM(L16:Q16)</f>
        <v>0</v>
      </c>
      <c r="K16" s="137">
        <f t="shared" si="8"/>
        <v>0</v>
      </c>
      <c r="L16" s="135"/>
      <c r="M16" s="135"/>
      <c r="N16" s="135"/>
      <c r="O16" s="135"/>
      <c r="P16" s="136"/>
      <c r="Q16" s="135"/>
      <c r="R16" s="136"/>
      <c r="T16" s="138" t="str">
        <f t="shared" si="9"/>
        <v/>
      </c>
      <c r="U16" s="160" t="e">
        <f>1/$J$48</f>
        <v>#DIV/0!</v>
      </c>
      <c r="V16" s="140" t="e">
        <f t="shared" si="10"/>
        <v>#DIV/0!</v>
      </c>
      <c r="W16" s="152" t="e">
        <f>IF(R16=1,0,T16*U16)</f>
        <v>#VALUE!</v>
      </c>
      <c r="X16" s="48" t="e">
        <f t="shared" si="11"/>
        <v>#VALUE!</v>
      </c>
      <c r="Z16" s="355"/>
      <c r="AA16" s="355"/>
      <c r="AG16" s="345"/>
      <c r="AH16" s="345"/>
      <c r="AI16" s="345"/>
      <c r="AJ16" s="345"/>
      <c r="AK16" s="345"/>
      <c r="AL16" s="345"/>
      <c r="AM16" s="345"/>
    </row>
    <row r="17" spans="2:39" ht="55.5" customHeight="1" x14ac:dyDescent="0.25">
      <c r="B17" s="301" t="s">
        <v>59</v>
      </c>
      <c r="C17" s="158" t="s">
        <v>60</v>
      </c>
      <c r="D17" s="189"/>
      <c r="E17" s="277" t="s">
        <v>61</v>
      </c>
      <c r="F17" s="279"/>
      <c r="G17" s="279"/>
      <c r="H17" s="128"/>
      <c r="I17" s="165"/>
      <c r="J17" s="165"/>
      <c r="K17" s="137">
        <f t="shared" si="8"/>
        <v>0</v>
      </c>
      <c r="L17" s="135"/>
      <c r="M17" s="135"/>
      <c r="N17" s="135"/>
      <c r="O17" s="135"/>
      <c r="P17" s="136"/>
      <c r="Q17" s="135"/>
      <c r="R17" s="136"/>
      <c r="T17" s="138" t="str">
        <f t="shared" si="9"/>
        <v/>
      </c>
      <c r="U17" s="160"/>
      <c r="V17" s="140" t="e">
        <f t="shared" si="10"/>
        <v>#DIV/0!</v>
      </c>
      <c r="W17" s="152"/>
      <c r="X17" s="48" t="e">
        <f t="shared" si="11"/>
        <v>#VALUE!</v>
      </c>
      <c r="Z17" s="355"/>
      <c r="AA17" s="355"/>
      <c r="AG17" s="345"/>
      <c r="AH17" s="345"/>
      <c r="AI17" s="345"/>
      <c r="AJ17" s="345"/>
      <c r="AK17" s="345"/>
      <c r="AL17" s="345"/>
      <c r="AM17" s="345"/>
    </row>
    <row r="18" spans="2:39" ht="61.5" customHeight="1" x14ac:dyDescent="0.25">
      <c r="B18" s="301">
        <v>5</v>
      </c>
      <c r="C18" s="153" t="s">
        <v>62</v>
      </c>
      <c r="D18" s="188"/>
      <c r="E18" s="277" t="s">
        <v>63</v>
      </c>
      <c r="F18" s="281"/>
      <c r="G18" s="281"/>
      <c r="H18" s="139"/>
      <c r="I18" s="165"/>
      <c r="J18" s="137">
        <f>SUM(L18:Q18)</f>
        <v>0</v>
      </c>
      <c r="K18" s="137">
        <f t="shared" si="8"/>
        <v>0</v>
      </c>
      <c r="L18" s="135"/>
      <c r="M18" s="135"/>
      <c r="N18" s="135"/>
      <c r="O18" s="135"/>
      <c r="P18" s="136"/>
      <c r="Q18" s="135"/>
      <c r="R18" s="136"/>
      <c r="T18" s="138" t="str">
        <f t="shared" si="9"/>
        <v/>
      </c>
      <c r="U18" s="160" t="e">
        <f>1/$J$48</f>
        <v>#DIV/0!</v>
      </c>
      <c r="V18" s="140" t="e">
        <f t="shared" si="10"/>
        <v>#DIV/0!</v>
      </c>
      <c r="W18" s="152" t="e">
        <f>IF(R18=1,0,T18*U18)</f>
        <v>#VALUE!</v>
      </c>
      <c r="X18" s="48" t="e">
        <f t="shared" si="11"/>
        <v>#VALUE!</v>
      </c>
      <c r="Z18" s="355"/>
      <c r="AA18" s="355"/>
      <c r="AG18" s="357" t="s">
        <v>1552</v>
      </c>
      <c r="AH18" s="357"/>
      <c r="AI18" s="357"/>
      <c r="AJ18" s="357"/>
      <c r="AK18" s="357"/>
      <c r="AL18" s="357"/>
      <c r="AM18" s="357"/>
    </row>
    <row r="19" spans="2:39" ht="58.5" customHeight="1" x14ac:dyDescent="0.25">
      <c r="B19" s="301" t="s">
        <v>64</v>
      </c>
      <c r="C19" s="300" t="s">
        <v>65</v>
      </c>
      <c r="D19" s="189"/>
      <c r="E19" s="277" t="s">
        <v>66</v>
      </c>
      <c r="F19" s="279"/>
      <c r="G19" s="279"/>
      <c r="H19" s="139"/>
      <c r="I19" s="165"/>
      <c r="J19" s="165"/>
      <c r="K19" s="137">
        <f t="shared" si="8"/>
        <v>0</v>
      </c>
      <c r="L19" s="135"/>
      <c r="M19" s="135"/>
      <c r="N19" s="135"/>
      <c r="O19" s="135"/>
      <c r="P19" s="136"/>
      <c r="Q19" s="135"/>
      <c r="R19" s="136"/>
      <c r="T19" s="138" t="str">
        <f t="shared" si="9"/>
        <v/>
      </c>
      <c r="U19" s="160"/>
      <c r="V19" s="140" t="e">
        <f t="shared" si="10"/>
        <v>#DIV/0!</v>
      </c>
      <c r="W19" s="152"/>
      <c r="X19" s="48" t="e">
        <f t="shared" si="11"/>
        <v>#VALUE!</v>
      </c>
      <c r="Z19" s="355"/>
      <c r="AA19" s="355"/>
      <c r="AG19" s="357" t="s">
        <v>1553</v>
      </c>
      <c r="AH19" s="357"/>
      <c r="AI19" s="357"/>
      <c r="AJ19" s="357"/>
      <c r="AK19" s="357"/>
      <c r="AL19" s="357"/>
      <c r="AM19" s="357"/>
    </row>
    <row r="20" spans="2:39" ht="53.25" customHeight="1" x14ac:dyDescent="0.25">
      <c r="B20" s="301" t="s">
        <v>67</v>
      </c>
      <c r="C20" s="156" t="s">
        <v>68</v>
      </c>
      <c r="D20" s="189"/>
      <c r="E20" s="279" t="s">
        <v>69</v>
      </c>
      <c r="F20" s="279"/>
      <c r="G20" s="279"/>
      <c r="I20" s="165"/>
      <c r="J20" s="165"/>
      <c r="K20" s="137">
        <f t="shared" si="8"/>
        <v>0</v>
      </c>
      <c r="L20" s="135"/>
      <c r="M20" s="135"/>
      <c r="N20" s="135"/>
      <c r="O20" s="135"/>
      <c r="P20" s="136"/>
      <c r="Q20" s="135"/>
      <c r="R20" s="136"/>
      <c r="T20" s="138" t="str">
        <f t="shared" si="9"/>
        <v/>
      </c>
      <c r="U20" s="160"/>
      <c r="V20" s="140" t="e">
        <f t="shared" si="10"/>
        <v>#DIV/0!</v>
      </c>
      <c r="W20" s="152"/>
      <c r="X20" s="48" t="e">
        <f t="shared" si="11"/>
        <v>#VALUE!</v>
      </c>
      <c r="Z20" s="355"/>
      <c r="AA20" s="355"/>
      <c r="AG20" s="357" t="s">
        <v>1554</v>
      </c>
      <c r="AH20" s="357"/>
      <c r="AI20" s="357"/>
      <c r="AJ20" s="357"/>
      <c r="AK20" s="357"/>
      <c r="AL20" s="357"/>
      <c r="AM20" s="357"/>
    </row>
    <row r="21" spans="2:39" ht="51" customHeight="1" x14ac:dyDescent="0.25">
      <c r="B21" s="301" t="s">
        <v>70</v>
      </c>
      <c r="C21" s="157" t="s">
        <v>71</v>
      </c>
      <c r="D21" s="189"/>
      <c r="E21" s="279" t="s">
        <v>72</v>
      </c>
      <c r="F21" s="279"/>
      <c r="G21" s="279"/>
      <c r="I21" s="165"/>
      <c r="J21" s="165"/>
      <c r="K21" s="137">
        <f t="shared" si="8"/>
        <v>0</v>
      </c>
      <c r="L21" s="135"/>
      <c r="M21" s="135"/>
      <c r="N21" s="135"/>
      <c r="O21" s="135"/>
      <c r="P21" s="136"/>
      <c r="Q21" s="135"/>
      <c r="R21" s="136"/>
      <c r="T21" s="138" t="str">
        <f t="shared" si="9"/>
        <v/>
      </c>
      <c r="U21" s="160"/>
      <c r="V21" s="140" t="e">
        <f t="shared" si="10"/>
        <v>#DIV/0!</v>
      </c>
      <c r="W21" s="152"/>
      <c r="X21" s="48" t="e">
        <f t="shared" si="11"/>
        <v>#VALUE!</v>
      </c>
      <c r="Z21" s="355"/>
      <c r="AA21" s="355"/>
      <c r="AG21" s="357" t="s">
        <v>1555</v>
      </c>
      <c r="AH21" s="357"/>
      <c r="AI21" s="357"/>
      <c r="AJ21" s="357"/>
      <c r="AK21" s="357"/>
      <c r="AL21" s="357"/>
      <c r="AM21" s="357"/>
    </row>
    <row r="22" spans="2:39" ht="47.25" customHeight="1" x14ac:dyDescent="0.25">
      <c r="B22" s="301">
        <v>6</v>
      </c>
      <c r="C22" s="154" t="s">
        <v>73</v>
      </c>
      <c r="D22" s="189"/>
      <c r="E22" s="277" t="s">
        <v>74</v>
      </c>
      <c r="F22" s="279"/>
      <c r="G22" s="279"/>
      <c r="H22" s="128"/>
      <c r="I22" s="165"/>
      <c r="J22" s="137">
        <f>SUM(L22:Q22)</f>
        <v>0</v>
      </c>
      <c r="K22" s="137">
        <f t="shared" si="8"/>
        <v>0</v>
      </c>
      <c r="L22" s="135"/>
      <c r="M22" s="135"/>
      <c r="N22" s="135"/>
      <c r="O22" s="135"/>
      <c r="P22" s="136"/>
      <c r="Q22" s="135"/>
      <c r="R22" s="136"/>
      <c r="T22" s="138" t="str">
        <f t="shared" si="9"/>
        <v/>
      </c>
      <c r="U22" s="160" t="e">
        <f>1/$J$48</f>
        <v>#DIV/0!</v>
      </c>
      <c r="V22" s="140" t="e">
        <f t="shared" si="10"/>
        <v>#DIV/0!</v>
      </c>
      <c r="W22" s="152" t="e">
        <f>IF(R22=1,0,T22*U22)</f>
        <v>#VALUE!</v>
      </c>
      <c r="X22" s="48" t="e">
        <f t="shared" si="11"/>
        <v>#VALUE!</v>
      </c>
      <c r="Z22" s="355"/>
      <c r="AA22" s="355"/>
      <c r="AG22" s="345"/>
      <c r="AH22" s="345"/>
      <c r="AI22" s="345"/>
      <c r="AJ22" s="345"/>
      <c r="AK22" s="345"/>
      <c r="AL22" s="345"/>
      <c r="AM22" s="345"/>
    </row>
    <row r="23" spans="2:39" ht="46.5" customHeight="1" x14ac:dyDescent="0.25">
      <c r="B23" s="301" t="s">
        <v>75</v>
      </c>
      <c r="C23" s="158" t="s">
        <v>76</v>
      </c>
      <c r="D23" s="189"/>
      <c r="E23" s="277" t="s">
        <v>77</v>
      </c>
      <c r="F23" s="279"/>
      <c r="G23" s="279"/>
      <c r="H23" s="132"/>
      <c r="I23" s="165"/>
      <c r="J23" s="165"/>
      <c r="K23" s="137">
        <f t="shared" si="8"/>
        <v>0</v>
      </c>
      <c r="L23" s="135"/>
      <c r="M23" s="135"/>
      <c r="N23" s="135"/>
      <c r="O23" s="135"/>
      <c r="P23" s="136"/>
      <c r="Q23" s="135"/>
      <c r="R23" s="136"/>
      <c r="T23" s="138" t="str">
        <f t="shared" si="9"/>
        <v/>
      </c>
      <c r="U23" s="160"/>
      <c r="V23" s="140" t="e">
        <f t="shared" si="10"/>
        <v>#DIV/0!</v>
      </c>
      <c r="W23" s="152"/>
      <c r="X23" s="48" t="e">
        <f t="shared" si="11"/>
        <v>#VALUE!</v>
      </c>
      <c r="Z23" s="355"/>
      <c r="AA23" s="355"/>
      <c r="AG23" s="357" t="s">
        <v>1556</v>
      </c>
      <c r="AH23" s="357"/>
      <c r="AI23" s="357"/>
      <c r="AJ23" s="357"/>
      <c r="AK23" s="357"/>
      <c r="AL23" s="357"/>
      <c r="AM23" s="357"/>
    </row>
    <row r="24" spans="2:39" ht="59.25" customHeight="1" x14ac:dyDescent="0.25">
      <c r="B24" s="301">
        <v>7</v>
      </c>
      <c r="C24" s="154" t="s">
        <v>78</v>
      </c>
      <c r="D24" s="189"/>
      <c r="E24" s="279" t="s">
        <v>79</v>
      </c>
      <c r="F24" s="279"/>
      <c r="G24" s="278" t="s">
        <v>80</v>
      </c>
      <c r="H24" s="128"/>
      <c r="I24" s="165"/>
      <c r="J24" s="137">
        <f>SUM(L24:Q24)</f>
        <v>0</v>
      </c>
      <c r="K24" s="137">
        <f t="shared" si="8"/>
        <v>0</v>
      </c>
      <c r="L24" s="135"/>
      <c r="M24" s="135"/>
      <c r="N24" s="135"/>
      <c r="O24" s="135"/>
      <c r="P24" s="136"/>
      <c r="Q24" s="135"/>
      <c r="R24" s="136"/>
      <c r="T24" s="138" t="str">
        <f t="shared" si="9"/>
        <v/>
      </c>
      <c r="U24" s="160" t="e">
        <f>1/$J$48</f>
        <v>#DIV/0!</v>
      </c>
      <c r="V24" s="140" t="e">
        <f t="shared" si="10"/>
        <v>#DIV/0!</v>
      </c>
      <c r="W24" s="199" t="e">
        <f>IF(R24=1,0,T24*U24)</f>
        <v>#VALUE!</v>
      </c>
      <c r="X24" s="48" t="e">
        <f t="shared" si="11"/>
        <v>#VALUE!</v>
      </c>
      <c r="Z24" s="355"/>
      <c r="AA24" s="355"/>
      <c r="AG24" s="357" t="s">
        <v>1557</v>
      </c>
      <c r="AH24" s="357"/>
      <c r="AI24" s="357"/>
      <c r="AJ24" s="357"/>
      <c r="AK24" s="357"/>
      <c r="AL24" s="357"/>
      <c r="AM24" s="357"/>
    </row>
    <row r="25" spans="2:39" ht="64.5" customHeight="1" x14ac:dyDescent="0.25">
      <c r="B25" s="301" t="s">
        <v>81</v>
      </c>
      <c r="C25" s="155" t="s">
        <v>82</v>
      </c>
      <c r="D25" s="189"/>
      <c r="E25" s="279" t="s">
        <v>83</v>
      </c>
      <c r="F25" s="279"/>
      <c r="G25" s="278" t="s">
        <v>84</v>
      </c>
      <c r="H25" s="128"/>
      <c r="I25" s="165"/>
      <c r="J25" s="165"/>
      <c r="K25" s="137">
        <f t="shared" si="8"/>
        <v>0</v>
      </c>
      <c r="L25" s="135"/>
      <c r="M25" s="135"/>
      <c r="N25" s="135"/>
      <c r="O25" s="135"/>
      <c r="P25" s="136"/>
      <c r="Q25" s="135"/>
      <c r="R25" s="136"/>
      <c r="T25" s="138" t="str">
        <f t="shared" si="9"/>
        <v/>
      </c>
      <c r="U25" s="160"/>
      <c r="V25" s="140" t="e">
        <f t="shared" si="10"/>
        <v>#DIV/0!</v>
      </c>
      <c r="W25" s="152"/>
      <c r="X25" s="48" t="e">
        <f t="shared" si="11"/>
        <v>#VALUE!</v>
      </c>
      <c r="Z25" s="355"/>
      <c r="AA25" s="355"/>
      <c r="AG25" s="357" t="s">
        <v>1558</v>
      </c>
      <c r="AH25" s="357"/>
      <c r="AI25" s="357"/>
      <c r="AJ25" s="357"/>
      <c r="AK25" s="357"/>
      <c r="AL25" s="357"/>
      <c r="AM25" s="357"/>
    </row>
    <row r="26" spans="2:39" ht="50.25" customHeight="1" x14ac:dyDescent="0.25">
      <c r="B26" s="301" t="s">
        <v>85</v>
      </c>
      <c r="C26" s="156" t="s">
        <v>86</v>
      </c>
      <c r="D26" s="189"/>
      <c r="E26" s="279" t="s">
        <v>87</v>
      </c>
      <c r="F26" s="279"/>
      <c r="G26" s="279"/>
      <c r="H26" s="128"/>
      <c r="I26" s="165"/>
      <c r="J26" s="165"/>
      <c r="K26" s="137">
        <f t="shared" si="8"/>
        <v>0</v>
      </c>
      <c r="L26" s="135"/>
      <c r="M26" s="135"/>
      <c r="N26" s="135"/>
      <c r="O26" s="135"/>
      <c r="P26" s="136"/>
      <c r="Q26" s="135"/>
      <c r="R26" s="136"/>
      <c r="T26" s="138" t="str">
        <f t="shared" si="9"/>
        <v/>
      </c>
      <c r="U26" s="160"/>
      <c r="V26" s="140" t="e">
        <f t="shared" si="10"/>
        <v>#DIV/0!</v>
      </c>
      <c r="W26" s="152"/>
      <c r="X26" s="48" t="e">
        <f t="shared" si="11"/>
        <v>#VALUE!</v>
      </c>
      <c r="Z26" s="355"/>
      <c r="AA26" s="355"/>
      <c r="AG26" s="357" t="s">
        <v>1559</v>
      </c>
      <c r="AH26" s="357"/>
      <c r="AI26" s="357"/>
      <c r="AJ26" s="357"/>
      <c r="AK26" s="357"/>
      <c r="AL26" s="357"/>
      <c r="AM26" s="357"/>
    </row>
    <row r="27" spans="2:39" ht="59.25" customHeight="1" x14ac:dyDescent="0.25">
      <c r="B27" s="301" t="s">
        <v>88</v>
      </c>
      <c r="C27" s="156" t="s">
        <v>89</v>
      </c>
      <c r="D27" s="189"/>
      <c r="E27" s="279" t="s">
        <v>90</v>
      </c>
      <c r="F27" s="279"/>
      <c r="G27" s="279"/>
      <c r="H27" s="128"/>
      <c r="I27" s="165"/>
      <c r="J27" s="165"/>
      <c r="K27" s="137">
        <f t="shared" si="8"/>
        <v>0</v>
      </c>
      <c r="L27" s="135"/>
      <c r="M27" s="135"/>
      <c r="N27" s="135"/>
      <c r="O27" s="135"/>
      <c r="P27" s="136"/>
      <c r="Q27" s="135"/>
      <c r="R27" s="136"/>
      <c r="T27" s="138" t="str">
        <f t="shared" si="9"/>
        <v/>
      </c>
      <c r="U27" s="160"/>
      <c r="V27" s="140" t="e">
        <f t="shared" si="10"/>
        <v>#DIV/0!</v>
      </c>
      <c r="W27" s="152"/>
      <c r="X27" s="48" t="e">
        <f t="shared" si="11"/>
        <v>#VALUE!</v>
      </c>
      <c r="Z27" s="355"/>
      <c r="AA27" s="355"/>
      <c r="AG27" s="357" t="s">
        <v>1560</v>
      </c>
      <c r="AH27" s="357"/>
      <c r="AI27" s="357"/>
      <c r="AJ27" s="357"/>
      <c r="AK27" s="357"/>
      <c r="AL27" s="357"/>
      <c r="AM27" s="357"/>
    </row>
    <row r="28" spans="2:39" ht="59.25" customHeight="1" x14ac:dyDescent="0.25">
      <c r="B28" s="301" t="s">
        <v>91</v>
      </c>
      <c r="C28" s="157" t="s">
        <v>92</v>
      </c>
      <c r="D28" s="189"/>
      <c r="E28" s="279" t="s">
        <v>93</v>
      </c>
      <c r="F28" s="279"/>
      <c r="G28" s="279"/>
      <c r="H28" s="128"/>
      <c r="I28" s="165"/>
      <c r="J28" s="165"/>
      <c r="K28" s="137">
        <f t="shared" si="8"/>
        <v>0</v>
      </c>
      <c r="L28" s="135"/>
      <c r="M28" s="135"/>
      <c r="N28" s="135"/>
      <c r="O28" s="135"/>
      <c r="P28" s="136"/>
      <c r="Q28" s="135"/>
      <c r="R28" s="136"/>
      <c r="T28" s="138" t="str">
        <f t="shared" si="9"/>
        <v/>
      </c>
      <c r="U28" s="160"/>
      <c r="V28" s="140" t="e">
        <f t="shared" si="10"/>
        <v>#DIV/0!</v>
      </c>
      <c r="W28" s="152"/>
      <c r="X28" s="48" t="e">
        <f t="shared" si="11"/>
        <v>#VALUE!</v>
      </c>
      <c r="Z28" s="355"/>
      <c r="AA28" s="355"/>
      <c r="AG28" s="358" t="s">
        <v>1561</v>
      </c>
      <c r="AH28" s="358"/>
      <c r="AI28" s="358"/>
      <c r="AJ28" s="358"/>
      <c r="AK28" s="358"/>
      <c r="AL28" s="358"/>
      <c r="AM28" s="358"/>
    </row>
    <row r="29" spans="2:39" ht="49.5" customHeight="1" x14ac:dyDescent="0.25">
      <c r="B29" s="301">
        <v>8</v>
      </c>
      <c r="C29" s="154" t="s">
        <v>94</v>
      </c>
      <c r="D29" s="189"/>
      <c r="E29" s="279" t="s">
        <v>95</v>
      </c>
      <c r="F29" s="279"/>
      <c r="G29" s="278" t="s">
        <v>96</v>
      </c>
      <c r="H29" s="128"/>
      <c r="I29" s="165"/>
      <c r="J29" s="137">
        <f>SUM(L29:Q29)</f>
        <v>0</v>
      </c>
      <c r="K29" s="137">
        <f t="shared" si="8"/>
        <v>0</v>
      </c>
      <c r="L29" s="135"/>
      <c r="M29" s="135"/>
      <c r="N29" s="135"/>
      <c r="O29" s="135"/>
      <c r="P29" s="136"/>
      <c r="Q29" s="135"/>
      <c r="R29" s="136"/>
      <c r="T29" s="138" t="str">
        <f t="shared" si="9"/>
        <v/>
      </c>
      <c r="U29" s="160" t="e">
        <f>1/$J$48</f>
        <v>#DIV/0!</v>
      </c>
      <c r="V29" s="140" t="e">
        <f t="shared" si="10"/>
        <v>#DIV/0!</v>
      </c>
      <c r="W29" s="199" t="e">
        <f>IF(R29=1,0,T29*U29)</f>
        <v>#VALUE!</v>
      </c>
      <c r="X29" s="48" t="e">
        <f t="shared" si="11"/>
        <v>#VALUE!</v>
      </c>
      <c r="Z29" s="355"/>
      <c r="AA29" s="355"/>
      <c r="AG29" s="357" t="s">
        <v>1562</v>
      </c>
      <c r="AH29" s="357"/>
      <c r="AI29" s="357"/>
      <c r="AJ29" s="357"/>
      <c r="AK29" s="357"/>
      <c r="AL29" s="357"/>
      <c r="AM29" s="357"/>
    </row>
    <row r="30" spans="2:39" ht="52.5" customHeight="1" x14ac:dyDescent="0.25">
      <c r="B30" s="301" t="s">
        <v>97</v>
      </c>
      <c r="C30" s="155" t="s">
        <v>98</v>
      </c>
      <c r="D30" s="189"/>
      <c r="E30" s="277" t="s">
        <v>99</v>
      </c>
      <c r="F30" s="279"/>
      <c r="G30" s="278" t="s">
        <v>100</v>
      </c>
      <c r="H30" s="128"/>
      <c r="I30" s="165"/>
      <c r="J30" s="165"/>
      <c r="K30" s="137">
        <f t="shared" si="8"/>
        <v>0</v>
      </c>
      <c r="L30" s="135"/>
      <c r="M30" s="135"/>
      <c r="N30" s="135"/>
      <c r="O30" s="135"/>
      <c r="P30" s="136"/>
      <c r="Q30" s="135"/>
      <c r="R30" s="136"/>
      <c r="T30" s="138" t="str">
        <f t="shared" si="9"/>
        <v/>
      </c>
      <c r="U30" s="160"/>
      <c r="V30" s="140" t="e">
        <f t="shared" si="10"/>
        <v>#DIV/0!</v>
      </c>
      <c r="W30" s="152"/>
      <c r="X30" s="48" t="e">
        <f t="shared" si="11"/>
        <v>#VALUE!</v>
      </c>
      <c r="Z30" s="355"/>
      <c r="AA30" s="355"/>
      <c r="AG30" s="357" t="s">
        <v>1563</v>
      </c>
      <c r="AH30" s="357"/>
      <c r="AI30" s="357"/>
      <c r="AJ30" s="357"/>
      <c r="AK30" s="357"/>
      <c r="AL30" s="357"/>
      <c r="AM30" s="357"/>
    </row>
    <row r="31" spans="2:39" ht="51.75" customHeight="1" x14ac:dyDescent="0.25">
      <c r="B31" s="301" t="s">
        <v>101</v>
      </c>
      <c r="C31" s="157" t="s">
        <v>102</v>
      </c>
      <c r="D31" s="189"/>
      <c r="E31" s="279" t="s">
        <v>103</v>
      </c>
      <c r="F31" s="279"/>
      <c r="G31" s="279"/>
      <c r="H31" s="128"/>
      <c r="I31" s="165"/>
      <c r="J31" s="165"/>
      <c r="K31" s="137">
        <f t="shared" si="8"/>
        <v>0</v>
      </c>
      <c r="L31" s="135"/>
      <c r="M31" s="135"/>
      <c r="N31" s="135"/>
      <c r="O31" s="135"/>
      <c r="P31" s="136"/>
      <c r="Q31" s="135"/>
      <c r="R31" s="136"/>
      <c r="T31" s="138" t="str">
        <f t="shared" si="9"/>
        <v/>
      </c>
      <c r="U31" s="160"/>
      <c r="V31" s="140" t="e">
        <f t="shared" si="10"/>
        <v>#DIV/0!</v>
      </c>
      <c r="W31" s="152"/>
      <c r="X31" s="48" t="e">
        <f t="shared" si="11"/>
        <v>#VALUE!</v>
      </c>
      <c r="Z31" s="355"/>
      <c r="AA31" s="355"/>
      <c r="AG31" s="357" t="s">
        <v>1564</v>
      </c>
      <c r="AH31" s="357"/>
      <c r="AI31" s="357"/>
      <c r="AJ31" s="357"/>
      <c r="AK31" s="357"/>
      <c r="AL31" s="357"/>
      <c r="AM31" s="357"/>
    </row>
    <row r="32" spans="2:39" ht="49.5" customHeight="1" x14ac:dyDescent="0.25">
      <c r="B32" s="301">
        <v>9</v>
      </c>
      <c r="C32" s="154" t="s">
        <v>104</v>
      </c>
      <c r="D32" s="189"/>
      <c r="E32" s="279" t="s">
        <v>105</v>
      </c>
      <c r="F32" s="279"/>
      <c r="G32" s="279"/>
      <c r="H32" s="133"/>
      <c r="I32" s="165"/>
      <c r="J32" s="137">
        <f>SUM(L32:Q32)</f>
        <v>0</v>
      </c>
      <c r="K32" s="137">
        <f t="shared" si="8"/>
        <v>0</v>
      </c>
      <c r="L32" s="135"/>
      <c r="M32" s="135"/>
      <c r="N32" s="135"/>
      <c r="O32" s="135"/>
      <c r="P32" s="136"/>
      <c r="Q32" s="135"/>
      <c r="R32" s="136"/>
      <c r="T32" s="138" t="str">
        <f t="shared" si="9"/>
        <v/>
      </c>
      <c r="U32" s="160" t="e">
        <f>1/$J$48</f>
        <v>#DIV/0!</v>
      </c>
      <c r="V32" s="140" t="e">
        <f t="shared" si="10"/>
        <v>#DIV/0!</v>
      </c>
      <c r="W32" s="199" t="e">
        <f>IF(R32=1,0,T32*U32)</f>
        <v>#VALUE!</v>
      </c>
      <c r="X32" s="48" t="e">
        <f t="shared" si="11"/>
        <v>#VALUE!</v>
      </c>
      <c r="Z32" s="355"/>
      <c r="AA32" s="355"/>
      <c r="AG32" s="345"/>
      <c r="AH32" s="345"/>
      <c r="AI32" s="345"/>
      <c r="AJ32" s="345"/>
      <c r="AK32" s="345"/>
      <c r="AL32" s="345"/>
      <c r="AM32" s="345"/>
    </row>
    <row r="33" spans="2:41" ht="62.25" customHeight="1" x14ac:dyDescent="0.25">
      <c r="B33" s="301" t="s">
        <v>106</v>
      </c>
      <c r="C33" s="155" t="s">
        <v>107</v>
      </c>
      <c r="D33" s="189"/>
      <c r="E33" s="279" t="s">
        <v>108</v>
      </c>
      <c r="F33" s="279"/>
      <c r="G33" s="278" t="s">
        <v>109</v>
      </c>
      <c r="H33" s="128"/>
      <c r="I33" s="165"/>
      <c r="J33" s="165"/>
      <c r="K33" s="137">
        <f t="shared" si="8"/>
        <v>0</v>
      </c>
      <c r="L33" s="135"/>
      <c r="M33" s="135"/>
      <c r="N33" s="135"/>
      <c r="O33" s="135"/>
      <c r="P33" s="136"/>
      <c r="Q33" s="135"/>
      <c r="R33" s="136"/>
      <c r="T33" s="138" t="str">
        <f t="shared" si="9"/>
        <v/>
      </c>
      <c r="U33" s="160"/>
      <c r="V33" s="140" t="e">
        <f t="shared" si="10"/>
        <v>#DIV/0!</v>
      </c>
      <c r="W33" s="152"/>
      <c r="X33" s="48" t="e">
        <f t="shared" si="11"/>
        <v>#VALUE!</v>
      </c>
      <c r="Z33" s="355"/>
      <c r="AA33" s="355"/>
      <c r="AG33" s="357" t="s">
        <v>1565</v>
      </c>
      <c r="AH33" s="357"/>
      <c r="AI33" s="357"/>
      <c r="AJ33" s="357"/>
      <c r="AK33" s="357"/>
      <c r="AL33" s="357"/>
      <c r="AM33" s="357"/>
    </row>
    <row r="34" spans="2:41" ht="50.25" customHeight="1" x14ac:dyDescent="0.25">
      <c r="B34" s="301" t="s">
        <v>110</v>
      </c>
      <c r="C34" s="157" t="s">
        <v>111</v>
      </c>
      <c r="D34" s="189"/>
      <c r="E34" s="279" t="s">
        <v>112</v>
      </c>
      <c r="F34" s="279"/>
      <c r="G34" s="279"/>
      <c r="H34" s="128"/>
      <c r="I34" s="165"/>
      <c r="J34" s="165"/>
      <c r="K34" s="137">
        <f t="shared" si="8"/>
        <v>0</v>
      </c>
      <c r="L34" s="135"/>
      <c r="M34" s="135"/>
      <c r="N34" s="135"/>
      <c r="O34" s="135"/>
      <c r="P34" s="136"/>
      <c r="Q34" s="135"/>
      <c r="R34" s="136"/>
      <c r="T34" s="138" t="str">
        <f t="shared" si="9"/>
        <v/>
      </c>
      <c r="U34" s="160"/>
      <c r="V34" s="140" t="e">
        <f t="shared" si="10"/>
        <v>#DIV/0!</v>
      </c>
      <c r="W34" s="152"/>
      <c r="X34" s="48" t="e">
        <f t="shared" si="11"/>
        <v>#VALUE!</v>
      </c>
      <c r="Z34" s="355"/>
      <c r="AA34" s="355"/>
      <c r="AG34" s="357" t="s">
        <v>1566</v>
      </c>
      <c r="AH34" s="357"/>
      <c r="AI34" s="357"/>
      <c r="AJ34" s="357"/>
      <c r="AK34" s="357"/>
      <c r="AL34" s="357"/>
      <c r="AM34" s="357"/>
    </row>
    <row r="35" spans="2:41" ht="60.75" customHeight="1" x14ac:dyDescent="0.25">
      <c r="B35" s="301">
        <v>10</v>
      </c>
      <c r="C35" s="154" t="s">
        <v>113</v>
      </c>
      <c r="D35" s="189"/>
      <c r="E35" s="279" t="s">
        <v>114</v>
      </c>
      <c r="F35" s="279"/>
      <c r="G35" s="279"/>
      <c r="H35" s="128"/>
      <c r="I35" s="165"/>
      <c r="J35" s="137">
        <f>SUM(L35:Q35)</f>
        <v>0</v>
      </c>
      <c r="K35" s="137">
        <f t="shared" si="8"/>
        <v>0</v>
      </c>
      <c r="L35" s="135"/>
      <c r="M35" s="135"/>
      <c r="N35" s="135"/>
      <c r="O35" s="135"/>
      <c r="P35" s="136"/>
      <c r="Q35" s="135"/>
      <c r="R35" s="136"/>
      <c r="T35" s="138" t="str">
        <f t="shared" si="9"/>
        <v/>
      </c>
      <c r="U35" s="160" t="e">
        <f>1/$J$48</f>
        <v>#DIV/0!</v>
      </c>
      <c r="V35" s="140" t="e">
        <f t="shared" si="10"/>
        <v>#DIV/0!</v>
      </c>
      <c r="W35" s="199" t="e">
        <f>IF(R35=1,0,T35*U35)</f>
        <v>#VALUE!</v>
      </c>
      <c r="X35" s="48" t="e">
        <f t="shared" si="11"/>
        <v>#VALUE!</v>
      </c>
      <c r="Z35" s="355"/>
      <c r="AA35" s="355"/>
      <c r="AG35" s="357" t="s">
        <v>1567</v>
      </c>
      <c r="AH35" s="357"/>
      <c r="AI35" s="357"/>
      <c r="AJ35" s="357"/>
      <c r="AK35" s="357"/>
      <c r="AL35" s="357"/>
      <c r="AM35" s="357"/>
    </row>
    <row r="36" spans="2:41" ht="48" customHeight="1" x14ac:dyDescent="0.25">
      <c r="B36" s="301">
        <v>11</v>
      </c>
      <c r="C36" s="154" t="s">
        <v>115</v>
      </c>
      <c r="D36" s="189"/>
      <c r="E36" s="279"/>
      <c r="F36" s="279"/>
      <c r="G36" s="279"/>
      <c r="H36" s="128"/>
      <c r="I36" s="165"/>
      <c r="J36" s="137">
        <f>SUM(L36:Q36)</f>
        <v>0</v>
      </c>
      <c r="K36" s="137">
        <f t="shared" si="8"/>
        <v>0</v>
      </c>
      <c r="L36" s="135"/>
      <c r="M36" s="135"/>
      <c r="N36" s="135"/>
      <c r="O36" s="135"/>
      <c r="P36" s="136"/>
      <c r="Q36" s="135"/>
      <c r="R36" s="136"/>
      <c r="T36" s="138" t="str">
        <f t="shared" si="9"/>
        <v/>
      </c>
      <c r="U36" s="160" t="e">
        <f>1/$J$48</f>
        <v>#DIV/0!</v>
      </c>
      <c r="V36" s="140" t="e">
        <f t="shared" si="10"/>
        <v>#DIV/0!</v>
      </c>
      <c r="W36" s="199" t="e">
        <f>IF(R36=1,0,T36*U36)</f>
        <v>#VALUE!</v>
      </c>
      <c r="X36" s="48" t="e">
        <f t="shared" si="11"/>
        <v>#VALUE!</v>
      </c>
      <c r="Z36" s="355"/>
      <c r="AA36" s="355"/>
      <c r="AG36" s="357" t="s">
        <v>1568</v>
      </c>
      <c r="AH36" s="357"/>
      <c r="AI36" s="357"/>
      <c r="AJ36" s="357"/>
      <c r="AK36" s="357"/>
      <c r="AL36" s="357"/>
      <c r="AM36" s="357"/>
    </row>
    <row r="37" spans="2:41" ht="50.25" customHeight="1" x14ac:dyDescent="0.25">
      <c r="B37" s="301">
        <v>12</v>
      </c>
      <c r="C37" s="154" t="s">
        <v>116</v>
      </c>
      <c r="D37" s="189"/>
      <c r="E37" s="279"/>
      <c r="F37" s="279"/>
      <c r="G37" s="279" t="s">
        <v>117</v>
      </c>
      <c r="H37" s="128"/>
      <c r="I37" s="165"/>
      <c r="J37" s="137">
        <f>SUM(L37:Q37)</f>
        <v>0</v>
      </c>
      <c r="K37" s="137">
        <f t="shared" si="8"/>
        <v>0</v>
      </c>
      <c r="L37" s="135"/>
      <c r="M37" s="135"/>
      <c r="N37" s="135"/>
      <c r="O37" s="135"/>
      <c r="P37" s="136"/>
      <c r="Q37" s="135"/>
      <c r="R37" s="136"/>
      <c r="T37" s="138" t="str">
        <f t="shared" si="9"/>
        <v/>
      </c>
      <c r="U37" s="160" t="e">
        <f>1/$J$48</f>
        <v>#DIV/0!</v>
      </c>
      <c r="V37" s="140" t="e">
        <f t="shared" si="10"/>
        <v>#DIV/0!</v>
      </c>
      <c r="W37" s="199" t="e">
        <f>IF(R37=1,0,T37*U37)</f>
        <v>#VALUE!</v>
      </c>
      <c r="X37" s="48" t="e">
        <f t="shared" si="11"/>
        <v>#VALUE!</v>
      </c>
      <c r="Z37" s="355"/>
      <c r="AA37" s="355"/>
      <c r="AG37" s="365" t="s">
        <v>1569</v>
      </c>
      <c r="AH37" s="365"/>
      <c r="AI37" s="365"/>
      <c r="AJ37" s="365"/>
      <c r="AK37" s="365"/>
      <c r="AL37" s="365"/>
      <c r="AM37" s="365"/>
      <c r="AO37" s="251"/>
    </row>
    <row r="38" spans="2:41" ht="60" customHeight="1" x14ac:dyDescent="0.25">
      <c r="B38" s="301">
        <v>13</v>
      </c>
      <c r="C38" s="154" t="s">
        <v>118</v>
      </c>
      <c r="D38" s="189"/>
      <c r="E38" s="279" t="s">
        <v>119</v>
      </c>
      <c r="F38" s="279"/>
      <c r="G38" s="278" t="s">
        <v>120</v>
      </c>
      <c r="H38" s="128"/>
      <c r="I38" s="165"/>
      <c r="J38" s="137">
        <f>SUM(L38:Q38)</f>
        <v>0</v>
      </c>
      <c r="K38" s="137">
        <f t="shared" si="8"/>
        <v>0</v>
      </c>
      <c r="L38" s="135"/>
      <c r="M38" s="135"/>
      <c r="N38" s="135"/>
      <c r="O38" s="135"/>
      <c r="P38" s="136"/>
      <c r="Q38" s="135"/>
      <c r="R38" s="136"/>
      <c r="T38" s="138" t="str">
        <f t="shared" si="9"/>
        <v/>
      </c>
      <c r="U38" s="160" t="e">
        <f>1/$J$48</f>
        <v>#DIV/0!</v>
      </c>
      <c r="V38" s="140" t="e">
        <f t="shared" si="10"/>
        <v>#DIV/0!</v>
      </c>
      <c r="W38" s="199" t="e">
        <f>IF(R38=1,0,T38*U38)</f>
        <v>#VALUE!</v>
      </c>
      <c r="X38" s="48" t="e">
        <f t="shared" si="11"/>
        <v>#VALUE!</v>
      </c>
      <c r="Z38" s="355"/>
      <c r="AA38" s="355"/>
      <c r="AG38" s="358" t="s">
        <v>1570</v>
      </c>
      <c r="AH38" s="358"/>
      <c r="AI38" s="358"/>
      <c r="AJ38" s="358"/>
      <c r="AK38" s="358"/>
      <c r="AL38" s="358"/>
      <c r="AM38" s="358"/>
    </row>
    <row r="39" spans="2:41" ht="45" customHeight="1" x14ac:dyDescent="0.25">
      <c r="B39" s="301" t="s">
        <v>121</v>
      </c>
      <c r="C39" s="155" t="s">
        <v>122</v>
      </c>
      <c r="D39" s="189"/>
      <c r="E39" s="279" t="s">
        <v>123</v>
      </c>
      <c r="F39" s="279"/>
      <c r="G39" s="279"/>
      <c r="H39" s="128"/>
      <c r="I39" s="165"/>
      <c r="J39" s="165"/>
      <c r="K39" s="137">
        <f t="shared" si="8"/>
        <v>0</v>
      </c>
      <c r="L39" s="135"/>
      <c r="M39" s="135"/>
      <c r="N39" s="135"/>
      <c r="O39" s="135"/>
      <c r="P39" s="136"/>
      <c r="Q39" s="135"/>
      <c r="R39" s="136"/>
      <c r="T39" s="138" t="str">
        <f t="shared" si="9"/>
        <v/>
      </c>
      <c r="U39" s="160"/>
      <c r="V39" s="140" t="e">
        <f t="shared" si="10"/>
        <v>#DIV/0!</v>
      </c>
      <c r="W39" s="152"/>
      <c r="X39" s="48" t="e">
        <f t="shared" si="11"/>
        <v>#VALUE!</v>
      </c>
      <c r="Z39" s="355"/>
      <c r="AA39" s="355"/>
      <c r="AG39" s="357" t="s">
        <v>1571</v>
      </c>
      <c r="AH39" s="357"/>
      <c r="AI39" s="357"/>
      <c r="AJ39" s="357"/>
      <c r="AK39" s="357"/>
      <c r="AL39" s="357"/>
      <c r="AM39" s="357"/>
    </row>
    <row r="40" spans="2:41" ht="51.75" customHeight="1" x14ac:dyDescent="0.25">
      <c r="B40" s="301" t="s">
        <v>124</v>
      </c>
      <c r="C40" s="156" t="s">
        <v>125</v>
      </c>
      <c r="D40" s="189"/>
      <c r="E40" s="279" t="s">
        <v>126</v>
      </c>
      <c r="F40" s="279"/>
      <c r="G40" s="279"/>
      <c r="H40" s="139"/>
      <c r="I40" s="165"/>
      <c r="J40" s="165"/>
      <c r="K40" s="137">
        <f t="shared" si="8"/>
        <v>0</v>
      </c>
      <c r="L40" s="135"/>
      <c r="M40" s="135"/>
      <c r="N40" s="135"/>
      <c r="O40" s="135"/>
      <c r="P40" s="136"/>
      <c r="Q40" s="135"/>
      <c r="R40" s="136"/>
      <c r="T40" s="138" t="str">
        <f t="shared" si="9"/>
        <v/>
      </c>
      <c r="U40" s="160"/>
      <c r="V40" s="140" t="e">
        <f t="shared" si="10"/>
        <v>#DIV/0!</v>
      </c>
      <c r="W40" s="152"/>
      <c r="X40" s="48" t="e">
        <f t="shared" si="11"/>
        <v>#VALUE!</v>
      </c>
      <c r="Z40" s="355"/>
      <c r="AA40" s="355"/>
      <c r="AG40" s="357" t="s">
        <v>1572</v>
      </c>
      <c r="AH40" s="357"/>
      <c r="AI40" s="357"/>
      <c r="AJ40" s="357"/>
      <c r="AK40" s="357"/>
      <c r="AL40" s="357"/>
      <c r="AM40" s="357"/>
    </row>
    <row r="41" spans="2:41" ht="51" customHeight="1" x14ac:dyDescent="0.25">
      <c r="B41" s="301" t="s">
        <v>127</v>
      </c>
      <c r="C41" s="156" t="s">
        <v>128</v>
      </c>
      <c r="D41" s="189"/>
      <c r="E41" s="279" t="s">
        <v>129</v>
      </c>
      <c r="F41" s="279"/>
      <c r="G41" s="279"/>
      <c r="H41" s="128"/>
      <c r="I41" s="165"/>
      <c r="J41" s="165"/>
      <c r="K41" s="137">
        <f t="shared" si="8"/>
        <v>0</v>
      </c>
      <c r="L41" s="135"/>
      <c r="M41" s="135"/>
      <c r="N41" s="135"/>
      <c r="O41" s="135"/>
      <c r="P41" s="136"/>
      <c r="Q41" s="135"/>
      <c r="R41" s="136"/>
      <c r="T41" s="138" t="str">
        <f t="shared" si="9"/>
        <v/>
      </c>
      <c r="U41" s="160"/>
      <c r="V41" s="140" t="e">
        <f t="shared" si="10"/>
        <v>#DIV/0!</v>
      </c>
      <c r="W41" s="152"/>
      <c r="X41" s="48" t="e">
        <f t="shared" si="11"/>
        <v>#VALUE!</v>
      </c>
      <c r="Z41" s="355"/>
      <c r="AA41" s="355"/>
      <c r="AG41" s="357" t="s">
        <v>1573</v>
      </c>
      <c r="AH41" s="357"/>
      <c r="AI41" s="357"/>
      <c r="AJ41" s="357"/>
      <c r="AK41" s="357"/>
      <c r="AL41" s="357"/>
      <c r="AM41" s="357"/>
    </row>
    <row r="42" spans="2:41" ht="46.5" customHeight="1" x14ac:dyDescent="0.25">
      <c r="B42" s="301" t="s">
        <v>130</v>
      </c>
      <c r="C42" s="156" t="s">
        <v>131</v>
      </c>
      <c r="D42" s="189"/>
      <c r="E42" s="279" t="s">
        <v>132</v>
      </c>
      <c r="F42" s="279"/>
      <c r="G42" s="279"/>
      <c r="H42" s="128"/>
      <c r="I42" s="165"/>
      <c r="J42" s="165"/>
      <c r="K42" s="137">
        <f t="shared" si="8"/>
        <v>0</v>
      </c>
      <c r="L42" s="135"/>
      <c r="M42" s="135"/>
      <c r="N42" s="135"/>
      <c r="O42" s="135"/>
      <c r="P42" s="136"/>
      <c r="Q42" s="135"/>
      <c r="R42" s="136"/>
      <c r="T42" s="138" t="str">
        <f t="shared" si="9"/>
        <v/>
      </c>
      <c r="U42" s="160"/>
      <c r="V42" s="140" t="e">
        <f t="shared" si="10"/>
        <v>#DIV/0!</v>
      </c>
      <c r="W42" s="152"/>
      <c r="X42" s="48" t="e">
        <f t="shared" si="11"/>
        <v>#VALUE!</v>
      </c>
      <c r="Z42" s="355"/>
      <c r="AA42" s="355"/>
      <c r="AG42" s="357" t="s">
        <v>1574</v>
      </c>
      <c r="AH42" s="357"/>
      <c r="AI42" s="357"/>
      <c r="AJ42" s="357"/>
      <c r="AK42" s="357"/>
      <c r="AL42" s="357"/>
      <c r="AM42" s="357"/>
    </row>
    <row r="43" spans="2:41" ht="50.25" customHeight="1" x14ac:dyDescent="0.25">
      <c r="B43" s="301" t="s">
        <v>133</v>
      </c>
      <c r="C43" s="156" t="s">
        <v>134</v>
      </c>
      <c r="D43" s="189"/>
      <c r="E43" s="279" t="s">
        <v>135</v>
      </c>
      <c r="F43" s="279"/>
      <c r="G43" s="279"/>
      <c r="H43" s="128"/>
      <c r="I43" s="165"/>
      <c r="J43" s="165"/>
      <c r="K43" s="137">
        <f t="shared" si="8"/>
        <v>0</v>
      </c>
      <c r="L43" s="135"/>
      <c r="M43" s="135"/>
      <c r="N43" s="135"/>
      <c r="O43" s="135"/>
      <c r="P43" s="136"/>
      <c r="Q43" s="135"/>
      <c r="R43" s="136"/>
      <c r="T43" s="138" t="str">
        <f t="shared" si="9"/>
        <v/>
      </c>
      <c r="U43" s="160"/>
      <c r="V43" s="140" t="e">
        <f t="shared" si="10"/>
        <v>#DIV/0!</v>
      </c>
      <c r="W43" s="152"/>
      <c r="X43" s="48" t="e">
        <f t="shared" si="11"/>
        <v>#VALUE!</v>
      </c>
      <c r="Z43" s="355"/>
      <c r="AA43" s="355"/>
      <c r="AG43" s="357" t="s">
        <v>1575</v>
      </c>
      <c r="AH43" s="357"/>
      <c r="AI43" s="357"/>
      <c r="AJ43" s="357"/>
      <c r="AK43" s="357"/>
      <c r="AL43" s="357"/>
      <c r="AM43" s="357"/>
    </row>
    <row r="44" spans="2:41" ht="51" customHeight="1" x14ac:dyDescent="0.25">
      <c r="B44" s="301" t="s">
        <v>136</v>
      </c>
      <c r="C44" s="156" t="s">
        <v>137</v>
      </c>
      <c r="D44" s="189"/>
      <c r="E44" s="279" t="s">
        <v>138</v>
      </c>
      <c r="F44" s="279"/>
      <c r="G44" s="279"/>
      <c r="H44" s="134"/>
      <c r="I44" s="165"/>
      <c r="J44" s="165"/>
      <c r="K44" s="137">
        <f t="shared" si="8"/>
        <v>0</v>
      </c>
      <c r="L44" s="135"/>
      <c r="M44" s="135"/>
      <c r="N44" s="135"/>
      <c r="O44" s="135"/>
      <c r="P44" s="136"/>
      <c r="Q44" s="135"/>
      <c r="R44" s="136"/>
      <c r="T44" s="138" t="str">
        <f t="shared" si="9"/>
        <v/>
      </c>
      <c r="U44" s="160"/>
      <c r="V44" s="140" t="e">
        <f t="shared" si="10"/>
        <v>#DIV/0!</v>
      </c>
      <c r="W44" s="152"/>
      <c r="X44" s="48" t="e">
        <f t="shared" si="11"/>
        <v>#VALUE!</v>
      </c>
      <c r="Z44" s="355"/>
      <c r="AA44" s="355"/>
      <c r="AG44" s="357" t="s">
        <v>1576</v>
      </c>
      <c r="AH44" s="357"/>
      <c r="AI44" s="357"/>
      <c r="AJ44" s="357"/>
      <c r="AK44" s="357"/>
      <c r="AL44" s="357"/>
      <c r="AM44" s="357"/>
    </row>
    <row r="45" spans="2:41" ht="52.5" customHeight="1" x14ac:dyDescent="0.25">
      <c r="B45" s="301" t="s">
        <v>139</v>
      </c>
      <c r="C45" s="156" t="s">
        <v>140</v>
      </c>
      <c r="D45" s="189"/>
      <c r="E45" s="279" t="s">
        <v>141</v>
      </c>
      <c r="F45" s="279"/>
      <c r="G45" s="279"/>
      <c r="H45" s="133"/>
      <c r="I45" s="165"/>
      <c r="J45" s="165"/>
      <c r="K45" s="137">
        <f t="shared" si="8"/>
        <v>0</v>
      </c>
      <c r="L45" s="135"/>
      <c r="M45" s="135"/>
      <c r="N45" s="135"/>
      <c r="O45" s="135"/>
      <c r="P45" s="136"/>
      <c r="Q45" s="135"/>
      <c r="R45" s="136"/>
      <c r="T45" s="138" t="str">
        <f t="shared" si="9"/>
        <v/>
      </c>
      <c r="U45" s="160"/>
      <c r="V45" s="140" t="e">
        <f t="shared" si="10"/>
        <v>#DIV/0!</v>
      </c>
      <c r="W45" s="152"/>
      <c r="X45" s="48" t="e">
        <f t="shared" si="11"/>
        <v>#VALUE!</v>
      </c>
      <c r="Z45" s="355"/>
      <c r="AA45" s="355"/>
      <c r="AG45" s="357" t="s">
        <v>1577</v>
      </c>
      <c r="AH45" s="357"/>
      <c r="AI45" s="357"/>
      <c r="AJ45" s="357"/>
      <c r="AK45" s="357"/>
      <c r="AL45" s="357"/>
      <c r="AM45" s="357"/>
    </row>
    <row r="46" spans="2:41" ht="50.25" customHeight="1" x14ac:dyDescent="0.25">
      <c r="B46" s="301" t="s">
        <v>142</v>
      </c>
      <c r="C46" s="156" t="s">
        <v>143</v>
      </c>
      <c r="D46" s="189"/>
      <c r="E46" s="279" t="s">
        <v>144</v>
      </c>
      <c r="F46" s="279"/>
      <c r="G46" s="279"/>
      <c r="H46" s="139"/>
      <c r="I46" s="165"/>
      <c r="J46" s="165"/>
      <c r="K46" s="137">
        <f t="shared" si="8"/>
        <v>0</v>
      </c>
      <c r="L46" s="135"/>
      <c r="M46" s="135"/>
      <c r="N46" s="135"/>
      <c r="O46" s="135"/>
      <c r="P46" s="136"/>
      <c r="Q46" s="135"/>
      <c r="R46" s="136"/>
      <c r="T46" s="138" t="str">
        <f t="shared" si="9"/>
        <v/>
      </c>
      <c r="U46" s="160"/>
      <c r="V46" s="140" t="e">
        <f t="shared" si="10"/>
        <v>#DIV/0!</v>
      </c>
      <c r="W46" s="152"/>
      <c r="X46" s="48" t="e">
        <f t="shared" si="11"/>
        <v>#VALUE!</v>
      </c>
      <c r="Z46" s="355"/>
      <c r="AA46" s="355"/>
      <c r="AG46" s="357" t="s">
        <v>1578</v>
      </c>
      <c r="AH46" s="357"/>
      <c r="AI46" s="357"/>
      <c r="AJ46" s="357"/>
      <c r="AK46" s="357"/>
      <c r="AL46" s="357"/>
      <c r="AM46" s="357"/>
    </row>
    <row r="47" spans="2:41" ht="56.25" customHeight="1" x14ac:dyDescent="0.25">
      <c r="B47" s="301" t="s">
        <v>145</v>
      </c>
      <c r="C47" s="157" t="s">
        <v>146</v>
      </c>
      <c r="D47" s="189"/>
      <c r="E47" s="279" t="s">
        <v>147</v>
      </c>
      <c r="F47" s="279"/>
      <c r="G47" s="279"/>
      <c r="H47" s="139"/>
      <c r="I47" s="165"/>
      <c r="J47" s="165"/>
      <c r="K47" s="137">
        <f t="shared" si="8"/>
        <v>0</v>
      </c>
      <c r="L47" s="135"/>
      <c r="M47" s="135"/>
      <c r="N47" s="135"/>
      <c r="O47" s="135"/>
      <c r="P47" s="136"/>
      <c r="Q47" s="135"/>
      <c r="R47" s="136"/>
      <c r="T47" s="138" t="str">
        <f t="shared" si="9"/>
        <v/>
      </c>
      <c r="U47" s="160"/>
      <c r="V47" s="140" t="e">
        <f t="shared" si="10"/>
        <v>#DIV/0!</v>
      </c>
      <c r="W47" s="152"/>
      <c r="X47" s="48" t="e">
        <f t="shared" si="11"/>
        <v>#VALUE!</v>
      </c>
      <c r="Z47" s="355"/>
      <c r="AA47" s="355"/>
      <c r="AG47" s="357" t="s">
        <v>1579</v>
      </c>
      <c r="AH47" s="357"/>
      <c r="AI47" s="357"/>
      <c r="AJ47" s="357"/>
      <c r="AK47" s="357"/>
      <c r="AL47" s="357"/>
      <c r="AM47" s="357"/>
    </row>
    <row r="48" spans="2:41" x14ac:dyDescent="0.25">
      <c r="C48" s="165"/>
      <c r="D48" s="191"/>
      <c r="E48" s="165"/>
      <c r="F48" s="165"/>
      <c r="G48" s="165"/>
      <c r="J48" s="163">
        <f>SUM(J10:J47)</f>
        <v>0</v>
      </c>
      <c r="K48" s="163">
        <f>SUM(K10:K47)</f>
        <v>0</v>
      </c>
      <c r="W48" s="184" t="e">
        <f>SUM(W10:W47)</f>
        <v>#VALUE!</v>
      </c>
      <c r="X48" s="184" t="e">
        <f>SUM(X10:X47)</f>
        <v>#VALUE!</v>
      </c>
      <c r="Z48" s="180"/>
      <c r="AA48" s="180"/>
    </row>
    <row r="49" spans="3:33" x14ac:dyDescent="0.25">
      <c r="C49" s="165"/>
      <c r="D49" s="191"/>
      <c r="E49" s="165"/>
      <c r="F49" s="165"/>
      <c r="G49" s="165"/>
      <c r="S49" s="131" t="s">
        <v>148</v>
      </c>
      <c r="T49" s="142">
        <f>SUMIF(J48,13-X51,W48)</f>
        <v>0</v>
      </c>
      <c r="Z49" s="180"/>
      <c r="AA49" s="180"/>
    </row>
    <row r="50" spans="3:33" x14ac:dyDescent="0.25">
      <c r="C50" s="165"/>
      <c r="D50" s="191"/>
      <c r="E50" s="165"/>
      <c r="F50" s="165"/>
      <c r="G50" s="165"/>
      <c r="S50" s="131" t="s">
        <v>149</v>
      </c>
      <c r="T50" s="142">
        <f>SUMIF(K48,38-X52,X48)</f>
        <v>0</v>
      </c>
      <c r="Y50" s="141"/>
    </row>
    <row r="51" spans="3:33" x14ac:dyDescent="0.25">
      <c r="C51" s="165"/>
      <c r="D51" s="191"/>
      <c r="E51" s="165"/>
      <c r="F51" s="165"/>
      <c r="G51" s="165"/>
      <c r="W51" s="163" t="s">
        <v>156</v>
      </c>
      <c r="X51" s="163">
        <f>SUM(R10:R12,R16,R18,R22,R24,R29,R32,'D5'!R12,'D5'!R14,R35:R38,'D5'!R54)</f>
        <v>0</v>
      </c>
      <c r="Y51" s="141"/>
    </row>
    <row r="52" spans="3:33" x14ac:dyDescent="0.25">
      <c r="C52" s="165"/>
      <c r="D52" s="191"/>
      <c r="E52" s="165"/>
      <c r="F52" s="165"/>
      <c r="G52" s="165"/>
      <c r="W52" s="163" t="s">
        <v>157</v>
      </c>
      <c r="X52" s="163">
        <f>SUM('D5'!R53:R53,R10:R47)</f>
        <v>0</v>
      </c>
    </row>
    <row r="53" spans="3:33" ht="13.5" customHeight="1" x14ac:dyDescent="0.25">
      <c r="C53" s="165"/>
      <c r="D53" s="191"/>
      <c r="E53" s="165"/>
      <c r="F53" s="165"/>
      <c r="G53" s="165"/>
    </row>
    <row r="54" spans="3:33" x14ac:dyDescent="0.25">
      <c r="C54" s="165"/>
      <c r="D54" s="191"/>
      <c r="E54" s="165"/>
      <c r="F54" s="165"/>
      <c r="G54" s="165"/>
    </row>
    <row r="61" spans="3:33" ht="22.5" customHeight="1" x14ac:dyDescent="0.25">
      <c r="AB61" s="164"/>
      <c r="AC61" s="164"/>
      <c r="AD61" s="164"/>
    </row>
    <row r="63" spans="3:33" ht="15" customHeight="1" x14ac:dyDescent="0.25">
      <c r="AB63" s="164"/>
      <c r="AC63" s="164"/>
      <c r="AD63" s="164"/>
      <c r="AE63" s="164"/>
      <c r="AF63" s="164"/>
      <c r="AG63" s="164"/>
    </row>
  </sheetData>
  <sheetProtection formatCells="0" formatColumns="0" formatRows="0" insertColumns="0" insertRows="0" insertHyperlinks="0" deleteColumns="0" deleteRows="0" sort="0" autoFilter="0" pivotTables="0"/>
  <mergeCells count="78">
    <mergeCell ref="C6:Q6"/>
    <mergeCell ref="B1:AA1"/>
    <mergeCell ref="AG20:AM20"/>
    <mergeCell ref="AG21:AM21"/>
    <mergeCell ref="L5:AD5"/>
    <mergeCell ref="AG45:AM45"/>
    <mergeCell ref="AG31:AM31"/>
    <mergeCell ref="AG33:AM33"/>
    <mergeCell ref="AG34:AM34"/>
    <mergeCell ref="AG37:AM37"/>
    <mergeCell ref="AG14:AL14"/>
    <mergeCell ref="AG38:AM38"/>
    <mergeCell ref="AG35:AM35"/>
    <mergeCell ref="AG36:AM36"/>
    <mergeCell ref="AG25:AM25"/>
    <mergeCell ref="AG26:AM26"/>
    <mergeCell ref="AG27:AM27"/>
    <mergeCell ref="AG47:AM47"/>
    <mergeCell ref="AG39:AM39"/>
    <mergeCell ref="AG40:AM40"/>
    <mergeCell ref="AG41:AM41"/>
    <mergeCell ref="AG42:AM42"/>
    <mergeCell ref="AG43:AM43"/>
    <mergeCell ref="AG44:AM44"/>
    <mergeCell ref="AG46:AM46"/>
    <mergeCell ref="AG28:AM28"/>
    <mergeCell ref="AG29:AM29"/>
    <mergeCell ref="AG30:AM30"/>
    <mergeCell ref="Z18:AA18"/>
    <mergeCell ref="AG23:AM23"/>
    <mergeCell ref="AG24:AM24"/>
    <mergeCell ref="AG19:AM19"/>
    <mergeCell ref="AG18:AM18"/>
    <mergeCell ref="Z16:AA16"/>
    <mergeCell ref="Z17:AA17"/>
    <mergeCell ref="G7:G8"/>
    <mergeCell ref="C7:C8"/>
    <mergeCell ref="T7:V7"/>
    <mergeCell ref="E7:E8"/>
    <mergeCell ref="J7:R7"/>
    <mergeCell ref="AG7:AM8"/>
    <mergeCell ref="AG12:AL12"/>
    <mergeCell ref="Z13:AA13"/>
    <mergeCell ref="Z14:AA14"/>
    <mergeCell ref="Z15:AA15"/>
    <mergeCell ref="Z10:AA10"/>
    <mergeCell ref="Z11:AA11"/>
    <mergeCell ref="Z12:AA12"/>
    <mergeCell ref="AG15:AM15"/>
    <mergeCell ref="Z31:AA31"/>
    <mergeCell ref="Z19:AA19"/>
    <mergeCell ref="Z22:AA22"/>
    <mergeCell ref="Z23:AA23"/>
    <mergeCell ref="Z24:AA24"/>
    <mergeCell ref="Z25:AA25"/>
    <mergeCell ref="Z20:AA20"/>
    <mergeCell ref="Z21:AA21"/>
    <mergeCell ref="Z26:AA26"/>
    <mergeCell ref="Z27:AA27"/>
    <mergeCell ref="Z28:AA28"/>
    <mergeCell ref="Z29:AA29"/>
    <mergeCell ref="Z30:AA30"/>
    <mergeCell ref="Z32:AA32"/>
    <mergeCell ref="Z33:AA33"/>
    <mergeCell ref="Z34:AA34"/>
    <mergeCell ref="Z42:AA42"/>
    <mergeCell ref="Z43:AA43"/>
    <mergeCell ref="Z35:AA35"/>
    <mergeCell ref="Z36:AA36"/>
    <mergeCell ref="Z47:AA47"/>
    <mergeCell ref="Z37:AA37"/>
    <mergeCell ref="Z38:AA38"/>
    <mergeCell ref="Z39:AA39"/>
    <mergeCell ref="Z40:AA40"/>
    <mergeCell ref="Z46:AA46"/>
    <mergeCell ref="Z41:AA41"/>
    <mergeCell ref="Z45:AA45"/>
    <mergeCell ref="Z44:AA44"/>
  </mergeCells>
  <conditionalFormatting sqref="K10:K47">
    <cfRule type="cellIs" dxfId="743" priority="1151" stopIfTrue="1" operator="notEqual">
      <formula>1</formula>
    </cfRule>
    <cfRule type="cellIs" dxfId="742" priority="1152" stopIfTrue="1" operator="equal">
      <formula>1</formula>
    </cfRule>
  </conditionalFormatting>
  <conditionalFormatting sqref="Q40">
    <cfRule type="expression" dxfId="741" priority="877" stopIfTrue="1">
      <formula>$P$10</formula>
    </cfRule>
  </conditionalFormatting>
  <conditionalFormatting sqref="T49">
    <cfRule type="containsBlanks" dxfId="740" priority="649" stopIfTrue="1">
      <formula>LEN(TRIM(T49))=0</formula>
    </cfRule>
    <cfRule type="cellIs" dxfId="739" priority="650" stopIfTrue="1" operator="lessThan">
      <formula>19.999</formula>
    </cfRule>
    <cfRule type="cellIs" dxfId="738" priority="651" stopIfTrue="1" operator="lessThan">
      <formula>39.999</formula>
    </cfRule>
    <cfRule type="cellIs" dxfId="737" priority="652" stopIfTrue="1" operator="lessThan">
      <formula>59.999</formula>
    </cfRule>
    <cfRule type="cellIs" dxfId="736" priority="653" stopIfTrue="1" operator="lessThan">
      <formula>79.999</formula>
    </cfRule>
    <cfRule type="cellIs" dxfId="735" priority="654" stopIfTrue="1" operator="lessThan">
      <formula>89.999</formula>
    </cfRule>
    <cfRule type="cellIs" dxfId="734" priority="655" stopIfTrue="1" operator="between">
      <formula>90</formula>
      <formula>100</formula>
    </cfRule>
  </conditionalFormatting>
  <conditionalFormatting sqref="J10">
    <cfRule type="cellIs" dxfId="733" priority="452" stopIfTrue="1" operator="notEqual">
      <formula>1</formula>
    </cfRule>
    <cfRule type="cellIs" dxfId="732" priority="453" stopIfTrue="1" operator="equal">
      <formula>1</formula>
    </cfRule>
  </conditionalFormatting>
  <conditionalFormatting sqref="T10:T47">
    <cfRule type="cellIs" dxfId="731" priority="424" stopIfTrue="1" operator="lessThan">
      <formula>19.999</formula>
    </cfRule>
    <cfRule type="cellIs" dxfId="730" priority="425" stopIfTrue="1" operator="lessThan">
      <formula>39.999</formula>
    </cfRule>
    <cfRule type="cellIs" dxfId="729" priority="426" stopIfTrue="1" operator="lessThan">
      <formula>59.999</formula>
    </cfRule>
    <cfRule type="cellIs" dxfId="728" priority="427" stopIfTrue="1" operator="lessThan">
      <formula>79.999</formula>
    </cfRule>
    <cfRule type="cellIs" dxfId="727" priority="428" stopIfTrue="1" operator="lessThan">
      <formula>89.999</formula>
    </cfRule>
    <cfRule type="cellIs" dxfId="726" priority="429" stopIfTrue="1" operator="between">
      <formula>90</formula>
      <formula>100</formula>
    </cfRule>
    <cfRule type="containsBlanks" dxfId="725" priority="430">
      <formula>LEN(TRIM(T10))=0</formula>
    </cfRule>
  </conditionalFormatting>
  <conditionalFormatting sqref="J11">
    <cfRule type="cellIs" dxfId="724" priority="51" stopIfTrue="1" operator="notEqual">
      <formula>1</formula>
    </cfRule>
    <cfRule type="cellIs" dxfId="723" priority="52" stopIfTrue="1" operator="equal">
      <formula>1</formula>
    </cfRule>
  </conditionalFormatting>
  <conditionalFormatting sqref="J12">
    <cfRule type="cellIs" dxfId="722" priority="49" stopIfTrue="1" operator="notEqual">
      <formula>1</formula>
    </cfRule>
    <cfRule type="cellIs" dxfId="721" priority="50" stopIfTrue="1" operator="equal">
      <formula>1</formula>
    </cfRule>
  </conditionalFormatting>
  <conditionalFormatting sqref="J16">
    <cfRule type="cellIs" dxfId="720" priority="47" stopIfTrue="1" operator="notEqual">
      <formula>1</formula>
    </cfRule>
    <cfRule type="cellIs" dxfId="719" priority="48" stopIfTrue="1" operator="equal">
      <formula>1</formula>
    </cfRule>
  </conditionalFormatting>
  <conditionalFormatting sqref="J18">
    <cfRule type="cellIs" dxfId="718" priority="45" stopIfTrue="1" operator="notEqual">
      <formula>1</formula>
    </cfRule>
    <cfRule type="cellIs" dxfId="717" priority="46" stopIfTrue="1" operator="equal">
      <formula>1</formula>
    </cfRule>
  </conditionalFormatting>
  <conditionalFormatting sqref="J22">
    <cfRule type="cellIs" dxfId="716" priority="43" stopIfTrue="1" operator="notEqual">
      <formula>1</formula>
    </cfRule>
    <cfRule type="cellIs" dxfId="715" priority="44" stopIfTrue="1" operator="equal">
      <formula>1</formula>
    </cfRule>
  </conditionalFormatting>
  <conditionalFormatting sqref="J24">
    <cfRule type="cellIs" dxfId="714" priority="41" stopIfTrue="1" operator="notEqual">
      <formula>1</formula>
    </cfRule>
    <cfRule type="cellIs" dxfId="713" priority="42" stopIfTrue="1" operator="equal">
      <formula>1</formula>
    </cfRule>
  </conditionalFormatting>
  <conditionalFormatting sqref="J29">
    <cfRule type="cellIs" dxfId="712" priority="39" stopIfTrue="1" operator="notEqual">
      <formula>1</formula>
    </cfRule>
    <cfRule type="cellIs" dxfId="711" priority="40" stopIfTrue="1" operator="equal">
      <formula>1</formula>
    </cfRule>
  </conditionalFormatting>
  <conditionalFormatting sqref="J32">
    <cfRule type="cellIs" dxfId="710" priority="37" stopIfTrue="1" operator="notEqual">
      <formula>1</formula>
    </cfRule>
    <cfRule type="cellIs" dxfId="709" priority="38" stopIfTrue="1" operator="equal">
      <formula>1</formula>
    </cfRule>
  </conditionalFormatting>
  <conditionalFormatting sqref="J35">
    <cfRule type="cellIs" dxfId="708" priority="31" stopIfTrue="1" operator="notEqual">
      <formula>1</formula>
    </cfRule>
    <cfRule type="cellIs" dxfId="707" priority="32" stopIfTrue="1" operator="equal">
      <formula>1</formula>
    </cfRule>
  </conditionalFormatting>
  <conditionalFormatting sqref="J36">
    <cfRule type="cellIs" dxfId="706" priority="29" stopIfTrue="1" operator="notEqual">
      <formula>1</formula>
    </cfRule>
    <cfRule type="cellIs" dxfId="705" priority="30" stopIfTrue="1" operator="equal">
      <formula>1</formula>
    </cfRule>
  </conditionalFormatting>
  <conditionalFormatting sqref="J37">
    <cfRule type="cellIs" dxfId="704" priority="27" stopIfTrue="1" operator="notEqual">
      <formula>1</formula>
    </cfRule>
    <cfRule type="cellIs" dxfId="703" priority="28" stopIfTrue="1" operator="equal">
      <formula>1</formula>
    </cfRule>
  </conditionalFormatting>
  <conditionalFormatting sqref="J38">
    <cfRule type="cellIs" dxfId="702" priority="25" stopIfTrue="1" operator="notEqual">
      <formula>1</formula>
    </cfRule>
    <cfRule type="cellIs" dxfId="701" priority="26" stopIfTrue="1" operator="equal">
      <formula>1</formula>
    </cfRule>
  </conditionalFormatting>
  <conditionalFormatting sqref="X10:X47">
    <cfRule type="expression" dxfId="700" priority="1188" stopIfTrue="1">
      <formula>#REF!=0</formula>
    </cfRule>
  </conditionalFormatting>
  <pageMargins left="0.7" right="0.7" top="0.75" bottom="0.75" header="0.3" footer="0.3"/>
  <pageSetup paperSize="9" scale="41" orientation="landscape" r:id="rId1"/>
  <colBreaks count="1" manualBreakCount="1">
    <brk id="32" max="1048575" man="1"/>
  </colBreaks>
  <ignoredErrors>
    <ignoredError sqref="T10:T38"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62260" r:id="rId4" name="Button 9876">
              <controlPr defaultSize="0" print="0" autoLine="0" autoPict="0" macro="[0]!ButtonOpenAll">
                <anchor moveWithCells="1" sizeWithCells="1">
                  <from>
                    <xdr:col>2</xdr:col>
                    <xdr:colOff>2819400</xdr:colOff>
                    <xdr:row>3</xdr:row>
                    <xdr:rowOff>114300</xdr:rowOff>
                  </from>
                  <to>
                    <xdr:col>2</xdr:col>
                    <xdr:colOff>3895725</xdr:colOff>
                    <xdr:row>5</xdr:row>
                    <xdr:rowOff>104775</xdr:rowOff>
                  </to>
                </anchor>
              </controlPr>
            </control>
          </mc:Choice>
        </mc:AlternateContent>
        <mc:AlternateContent xmlns:mc="http://schemas.openxmlformats.org/markup-compatibility/2006">
          <mc:Choice Requires="x14">
            <control shapeId="1620178" r:id="rId5" name="Button 10450">
              <controlPr defaultSize="0" print="0" autoLine="0" autoPict="0" macro="[0]!ButtonD1_CloseAll">
                <anchor moveWithCells="1" sizeWithCells="1">
                  <from>
                    <xdr:col>2</xdr:col>
                    <xdr:colOff>4057650</xdr:colOff>
                    <xdr:row>3</xdr:row>
                    <xdr:rowOff>104775</xdr:rowOff>
                  </from>
                  <to>
                    <xdr:col>5</xdr:col>
                    <xdr:colOff>76200</xdr:colOff>
                    <xdr:row>5</xdr:row>
                    <xdr:rowOff>95250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tint="-0.24988555558946501"/>
  </sheetPr>
  <dimension ref="B1:AN38"/>
  <sheetViews>
    <sheetView showGridLines="0" showRowColHeaders="0" zoomScale="80" zoomScaleNormal="80" zoomScaleSheetLayoutView="90" workbookViewId="0">
      <pane ySplit="8" topLeftCell="A9" activePane="bottomLeft" state="frozen"/>
      <selection pane="bottomLeft" activeCell="AH17" sqref="AH17:AN17"/>
    </sheetView>
  </sheetViews>
  <sheetFormatPr defaultRowHeight="15" outlineLevelCol="1" x14ac:dyDescent="0.25"/>
  <cols>
    <col min="1" max="1" width="2" style="163" customWidth="1"/>
    <col min="2" max="2" width="4.5703125" style="163" customWidth="1"/>
    <col min="3" max="3" width="65.85546875" style="163" customWidth="1"/>
    <col min="4" max="4" width="2" style="163" customWidth="1" outlineLevel="1"/>
    <col min="5" max="5" width="5.5703125" style="163" customWidth="1" outlineLevel="1"/>
    <col min="6" max="6" width="2.7109375" style="163" customWidth="1" outlineLevel="1"/>
    <col min="7" max="7" width="6.140625" style="163" customWidth="1" outlineLevel="1"/>
    <col min="8" max="8" width="2.5703125" style="163" customWidth="1"/>
    <col min="9" max="11" width="4.42578125" style="163" hidden="1" customWidth="1"/>
    <col min="12" max="13" width="4" style="163" customWidth="1"/>
    <col min="14" max="14" width="3.28515625" style="163" customWidth="1"/>
    <col min="15" max="15" width="4.42578125" style="163" customWidth="1"/>
    <col min="16" max="16" width="4.140625" style="163" customWidth="1"/>
    <col min="17" max="17" width="3.42578125" style="163" customWidth="1"/>
    <col min="18" max="18" width="3.7109375" style="163" customWidth="1"/>
    <col min="19" max="19" width="5.7109375" style="163" customWidth="1"/>
    <col min="20" max="20" width="13.28515625" style="163" customWidth="1"/>
    <col min="21" max="21" width="8.28515625" style="163" hidden="1" customWidth="1"/>
    <col min="22" max="22" width="11.140625" style="163" hidden="1" customWidth="1"/>
    <col min="23" max="23" width="10.42578125" style="163" hidden="1" customWidth="1"/>
    <col min="24" max="24" width="9" style="163" hidden="1" customWidth="1"/>
    <col min="25" max="25" width="7.140625" style="163" customWidth="1"/>
    <col min="26" max="26" width="13.7109375" style="163" customWidth="1"/>
    <col min="27" max="27" width="19.28515625" style="163" customWidth="1"/>
    <col min="28" max="28" width="15.140625" style="163" customWidth="1"/>
    <col min="29" max="29" width="9.140625" style="163"/>
    <col min="30" max="30" width="51.7109375" style="163" customWidth="1"/>
    <col min="31" max="32" width="9.140625" style="163"/>
    <col min="33" max="33" width="4.28515625" style="163" customWidth="1"/>
    <col min="34" max="16384" width="9.140625" style="163"/>
  </cols>
  <sheetData>
    <row r="1" spans="2:40" ht="27" customHeight="1" x14ac:dyDescent="0.25">
      <c r="B1" s="363" t="s">
        <v>158</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row>
    <row r="2" spans="2:40" x14ac:dyDescent="0.25">
      <c r="B2" s="186"/>
      <c r="C2" s="367" t="s">
        <v>1580</v>
      </c>
      <c r="D2" s="367"/>
      <c r="E2" s="367"/>
      <c r="F2" s="367"/>
      <c r="G2" s="367"/>
      <c r="H2" s="367"/>
      <c r="I2" s="367"/>
      <c r="J2" s="367"/>
      <c r="K2" s="367"/>
      <c r="L2" s="367"/>
      <c r="M2" s="367"/>
      <c r="N2" s="367"/>
      <c r="O2" s="367"/>
      <c r="P2" s="367"/>
      <c r="Q2" s="367"/>
      <c r="R2" s="367"/>
      <c r="S2" s="367"/>
      <c r="T2" s="367"/>
      <c r="U2" s="186"/>
      <c r="V2" s="186"/>
      <c r="W2" s="186"/>
      <c r="X2" s="186"/>
      <c r="Y2" s="186"/>
    </row>
    <row r="3" spans="2:40" x14ac:dyDescent="0.25">
      <c r="B3" s="186"/>
      <c r="C3" s="367" t="s">
        <v>1581</v>
      </c>
      <c r="D3" s="367"/>
      <c r="E3" s="367"/>
      <c r="F3" s="367"/>
      <c r="G3" s="367"/>
      <c r="H3" s="367"/>
      <c r="I3" s="367"/>
      <c r="J3" s="367"/>
      <c r="K3" s="367"/>
      <c r="L3" s="367"/>
      <c r="M3" s="367"/>
      <c r="N3" s="367"/>
      <c r="O3" s="367"/>
      <c r="P3" s="367"/>
      <c r="Q3" s="367"/>
      <c r="R3" s="367"/>
      <c r="S3" s="367"/>
      <c r="T3" s="367"/>
      <c r="U3" s="186"/>
      <c r="V3" s="186"/>
      <c r="W3" s="186"/>
      <c r="X3" s="186"/>
      <c r="Y3" s="186"/>
    </row>
    <row r="4" spans="2:40" x14ac:dyDescent="0.25">
      <c r="B4" s="161"/>
      <c r="C4" s="162"/>
      <c r="D4" s="162"/>
      <c r="E4" s="162"/>
      <c r="F4" s="162"/>
      <c r="G4" s="162"/>
      <c r="H4" s="162"/>
      <c r="I4" s="162"/>
      <c r="J4" s="162"/>
      <c r="K4" s="162"/>
      <c r="L4" s="162"/>
      <c r="M4" s="162"/>
      <c r="N4" s="162"/>
      <c r="O4" s="162"/>
      <c r="P4" s="162"/>
      <c r="Q4" s="162"/>
      <c r="R4" s="162"/>
      <c r="S4" s="162"/>
      <c r="T4" s="162"/>
      <c r="U4" s="162"/>
      <c r="V4" s="162"/>
      <c r="W4" s="162"/>
      <c r="X4" s="162"/>
      <c r="Y4" s="162"/>
    </row>
    <row r="5" spans="2:40" s="166" customFormat="1" ht="14.25" customHeight="1" x14ac:dyDescent="0.25">
      <c r="B5" s="187"/>
      <c r="C5" s="302"/>
      <c r="D5" s="302"/>
      <c r="E5" s="302"/>
      <c r="F5" s="302"/>
      <c r="G5" s="302"/>
      <c r="H5" s="302"/>
      <c r="I5" s="302"/>
      <c r="J5" s="305" t="s">
        <v>200</v>
      </c>
      <c r="K5" s="305"/>
      <c r="L5" s="366"/>
      <c r="M5" s="366"/>
      <c r="N5" s="366"/>
      <c r="O5" s="366"/>
      <c r="P5" s="366"/>
      <c r="Q5" s="366"/>
      <c r="R5" s="366"/>
      <c r="S5" s="366"/>
      <c r="T5" s="366"/>
      <c r="U5" s="366"/>
      <c r="V5" s="366"/>
      <c r="W5" s="366"/>
      <c r="X5" s="366"/>
      <c r="Y5" s="366"/>
      <c r="Z5" s="366"/>
      <c r="AA5" s="366"/>
      <c r="AB5" s="366"/>
      <c r="AC5" s="366"/>
      <c r="AD5" s="366"/>
    </row>
    <row r="6" spans="2:40" s="166" customFormat="1" x14ac:dyDescent="0.25">
      <c r="B6" s="167"/>
      <c r="C6" s="453"/>
      <c r="D6" s="453"/>
      <c r="E6" s="453"/>
      <c r="F6" s="453"/>
      <c r="G6" s="453"/>
      <c r="H6" s="453"/>
      <c r="I6" s="453"/>
      <c r="J6" s="453"/>
      <c r="K6" s="453"/>
      <c r="L6" s="453"/>
      <c r="M6" s="453"/>
      <c r="N6" s="453"/>
      <c r="O6" s="453"/>
      <c r="P6" s="453"/>
      <c r="Q6" s="453"/>
      <c r="R6" s="453"/>
      <c r="S6" s="167"/>
      <c r="T6" s="167"/>
      <c r="U6" s="167"/>
      <c r="V6" s="167"/>
      <c r="W6" s="167"/>
      <c r="X6" s="167"/>
      <c r="Y6" s="167"/>
    </row>
    <row r="7" spans="2:40" s="166" customFormat="1" ht="37.5" customHeight="1" x14ac:dyDescent="0.25">
      <c r="B7" s="181"/>
      <c r="C7" s="356" t="s">
        <v>159</v>
      </c>
      <c r="D7" s="337"/>
      <c r="E7" s="359" t="s">
        <v>160</v>
      </c>
      <c r="F7" s="339"/>
      <c r="G7" s="359" t="s">
        <v>161</v>
      </c>
      <c r="H7" s="168"/>
      <c r="I7" s="169"/>
      <c r="J7" s="361" t="s">
        <v>1694</v>
      </c>
      <c r="K7" s="362"/>
      <c r="L7" s="362"/>
      <c r="M7" s="362"/>
      <c r="N7" s="362"/>
      <c r="O7" s="362"/>
      <c r="P7" s="362"/>
      <c r="Q7" s="362"/>
      <c r="R7" s="362"/>
      <c r="S7" s="169"/>
      <c r="T7" s="360" t="s">
        <v>162</v>
      </c>
      <c r="U7" s="360"/>
      <c r="V7" s="360"/>
      <c r="W7" s="170"/>
      <c r="X7" s="170"/>
      <c r="Y7" s="170"/>
      <c r="Z7" s="170"/>
      <c r="AH7" s="356" t="s">
        <v>163</v>
      </c>
      <c r="AI7" s="356"/>
      <c r="AJ7" s="356"/>
      <c r="AK7" s="356"/>
      <c r="AL7" s="356"/>
      <c r="AM7" s="356"/>
      <c r="AN7" s="356"/>
    </row>
    <row r="8" spans="2:40" s="166" customFormat="1" ht="72.75" customHeight="1" x14ac:dyDescent="0.25">
      <c r="B8" s="181"/>
      <c r="C8" s="356"/>
      <c r="D8" s="337"/>
      <c r="E8" s="359"/>
      <c r="F8" s="340"/>
      <c r="G8" s="359"/>
      <c r="H8" s="168"/>
      <c r="J8" s="172" t="s">
        <v>201</v>
      </c>
      <c r="K8" s="172" t="s">
        <v>202</v>
      </c>
      <c r="L8" s="192">
        <v>0</v>
      </c>
      <c r="M8" s="192">
        <v>0.2</v>
      </c>
      <c r="N8" s="192">
        <v>0.4</v>
      </c>
      <c r="O8" s="192">
        <v>0.6</v>
      </c>
      <c r="P8" s="192">
        <v>0.8</v>
      </c>
      <c r="Q8" s="192">
        <v>1</v>
      </c>
      <c r="R8" s="193" t="s">
        <v>164</v>
      </c>
      <c r="T8" s="174"/>
      <c r="U8" s="174" t="s">
        <v>203</v>
      </c>
      <c r="V8" s="173" t="s">
        <v>204</v>
      </c>
      <c r="W8" s="171"/>
      <c r="Y8" s="171"/>
      <c r="AH8" s="356"/>
      <c r="AI8" s="356"/>
      <c r="AJ8" s="356"/>
      <c r="AK8" s="356"/>
      <c r="AL8" s="356"/>
      <c r="AM8" s="356"/>
      <c r="AN8" s="356"/>
    </row>
    <row r="9" spans="2:40" ht="36" customHeight="1" x14ac:dyDescent="0.25">
      <c r="H9" s="139"/>
      <c r="K9" s="45"/>
      <c r="L9" s="45"/>
      <c r="M9" s="45"/>
      <c r="N9" s="45"/>
      <c r="O9" s="45"/>
      <c r="P9" s="46"/>
      <c r="Q9" s="129"/>
      <c r="R9" s="130"/>
      <c r="T9" s="47"/>
      <c r="U9" s="47"/>
      <c r="V9" s="46"/>
      <c r="W9" s="163" t="s">
        <v>205</v>
      </c>
      <c r="X9" s="163" t="s">
        <v>206</v>
      </c>
      <c r="Z9" s="131" t="s">
        <v>165</v>
      </c>
    </row>
    <row r="10" spans="2:40" ht="49.5" customHeight="1" x14ac:dyDescent="0.25">
      <c r="B10" s="301">
        <v>1</v>
      </c>
      <c r="C10" s="154" t="s">
        <v>166</v>
      </c>
      <c r="D10" s="189"/>
      <c r="E10" s="279" t="s">
        <v>167</v>
      </c>
      <c r="F10" s="276"/>
      <c r="G10" s="279" t="s">
        <v>168</v>
      </c>
      <c r="H10" s="139"/>
      <c r="I10" s="165">
        <f>SUM(K10:K22)</f>
        <v>0</v>
      </c>
      <c r="J10" s="137">
        <f>SUM(L10:Q10)</f>
        <v>0</v>
      </c>
      <c r="K10" s="137">
        <f>SUM(L10:Q10)</f>
        <v>0</v>
      </c>
      <c r="L10" s="135"/>
      <c r="M10" s="135"/>
      <c r="N10" s="135"/>
      <c r="O10" s="135"/>
      <c r="P10" s="136"/>
      <c r="Q10" s="197"/>
      <c r="R10" s="136"/>
      <c r="T10" s="138" t="str">
        <f>IF(SUM(L10:Q10)=1,((L10*0)+(M10*20)+(N10*40)+(O10*60)+(P10*80)+(Q10*100)),"")</f>
        <v/>
      </c>
      <c r="U10" s="160" t="e">
        <f>1/$J$27</f>
        <v>#DIV/0!</v>
      </c>
      <c r="V10" s="140" t="e">
        <f t="shared" ref="V10" si="0">1/$K$27</f>
        <v>#DIV/0!</v>
      </c>
      <c r="W10" s="152" t="e">
        <f>IF(R10=1,0,T10*U10)</f>
        <v>#VALUE!</v>
      </c>
      <c r="X10" s="48" t="e">
        <f>IF(R10=1,0,T10*V10)</f>
        <v>#VALUE!</v>
      </c>
      <c r="Z10" s="355"/>
      <c r="AA10" s="355"/>
      <c r="AH10" s="358" t="s">
        <v>1582</v>
      </c>
      <c r="AI10" s="358"/>
      <c r="AJ10" s="358"/>
      <c r="AK10" s="358"/>
      <c r="AL10" s="358"/>
      <c r="AM10" s="358"/>
      <c r="AN10" s="358"/>
    </row>
    <row r="11" spans="2:40" ht="45.75" customHeight="1" x14ac:dyDescent="0.25">
      <c r="B11" s="301">
        <v>2</v>
      </c>
      <c r="C11" s="154" t="s">
        <v>169</v>
      </c>
      <c r="D11" s="189"/>
      <c r="E11" s="279" t="s">
        <v>170</v>
      </c>
      <c r="F11" s="279"/>
      <c r="G11" s="278" t="s">
        <v>171</v>
      </c>
      <c r="I11" s="165"/>
      <c r="J11" s="137">
        <f>SUM(L11:Q11)</f>
        <v>0</v>
      </c>
      <c r="K11" s="137">
        <f>SUM(L11:Q11)</f>
        <v>0</v>
      </c>
      <c r="L11" s="135"/>
      <c r="M11" s="135"/>
      <c r="N11" s="135"/>
      <c r="O11" s="135"/>
      <c r="P11" s="136"/>
      <c r="Q11" s="135"/>
      <c r="R11" s="136"/>
      <c r="T11" s="138" t="str">
        <f>IF(SUM(L11:Q11)=1,((L11*0)+(M11*20)+(N11*40)+(O11*60)+(P11*80)+(Q11*100)),"")</f>
        <v/>
      </c>
      <c r="U11" s="160" t="e">
        <f>1/$J$27</f>
        <v>#DIV/0!</v>
      </c>
      <c r="V11" s="140" t="e">
        <f t="shared" ref="V11" si="1">1/$K$27</f>
        <v>#DIV/0!</v>
      </c>
      <c r="W11" s="152" t="e">
        <f>IF(R11=1,0,T11*U11)</f>
        <v>#VALUE!</v>
      </c>
      <c r="X11" s="48" t="e">
        <f>IF(R11=1,0,T11*V11)</f>
        <v>#VALUE!</v>
      </c>
      <c r="Z11" s="355"/>
      <c r="AA11" s="355"/>
      <c r="AH11" s="358" t="s">
        <v>1583</v>
      </c>
      <c r="AI11" s="358"/>
      <c r="AJ11" s="358"/>
      <c r="AK11" s="358"/>
      <c r="AL11" s="358"/>
      <c r="AM11" s="358"/>
      <c r="AN11" s="358"/>
    </row>
    <row r="12" spans="2:40" ht="51" customHeight="1" x14ac:dyDescent="0.25">
      <c r="B12" s="301">
        <v>3</v>
      </c>
      <c r="C12" s="154" t="s">
        <v>172</v>
      </c>
      <c r="D12" s="189"/>
      <c r="E12" s="277" t="s">
        <v>173</v>
      </c>
      <c r="F12" s="279"/>
      <c r="G12" s="279"/>
      <c r="H12" s="128"/>
      <c r="I12" s="165"/>
      <c r="J12" s="137">
        <f>SUM(L12:Q12)</f>
        <v>0</v>
      </c>
      <c r="K12" s="137">
        <f>SUM(L12:Q12)</f>
        <v>0</v>
      </c>
      <c r="L12" s="135"/>
      <c r="M12" s="135"/>
      <c r="N12" s="135"/>
      <c r="O12" s="135"/>
      <c r="P12" s="136"/>
      <c r="Q12" s="135"/>
      <c r="R12" s="136"/>
      <c r="T12" s="138" t="str">
        <f>IF(SUM(L12:Q12)=1,((L12*0)+(M12*20)+(N12*40)+(O12*60)+(P12*80)+(Q12*100)),"")</f>
        <v/>
      </c>
      <c r="U12" s="160" t="e">
        <f>1/$J$27</f>
        <v>#DIV/0!</v>
      </c>
      <c r="V12" s="140" t="e">
        <f t="shared" ref="V12:V22" si="2">1/$K$27</f>
        <v>#DIV/0!</v>
      </c>
      <c r="W12" s="152" t="e">
        <f>IF(R12=1,0,T12*U12)</f>
        <v>#VALUE!</v>
      </c>
      <c r="X12" s="48" t="e">
        <f>IF(R12=1,0,T12*V12)</f>
        <v>#VALUE!</v>
      </c>
      <c r="Z12" s="355"/>
      <c r="AA12" s="355"/>
      <c r="AH12" s="358" t="s">
        <v>1584</v>
      </c>
      <c r="AI12" s="358"/>
      <c r="AJ12" s="358"/>
      <c r="AK12" s="358"/>
      <c r="AL12" s="358"/>
      <c r="AM12" s="358"/>
      <c r="AN12" s="358"/>
    </row>
    <row r="13" spans="2:40" ht="50.25" customHeight="1" x14ac:dyDescent="0.25">
      <c r="B13" s="301">
        <v>4</v>
      </c>
      <c r="C13" s="154" t="s">
        <v>174</v>
      </c>
      <c r="D13" s="189"/>
      <c r="E13" s="279" t="s">
        <v>175</v>
      </c>
      <c r="F13" s="276"/>
      <c r="G13" s="280"/>
      <c r="H13" s="139"/>
      <c r="I13" s="165"/>
      <c r="J13" s="137">
        <f>SUM(L13:Q13)</f>
        <v>0</v>
      </c>
      <c r="K13" s="137">
        <f t="shared" ref="K13" si="3">SUM(L13:Q13)</f>
        <v>0</v>
      </c>
      <c r="L13" s="135"/>
      <c r="M13" s="135"/>
      <c r="N13" s="135"/>
      <c r="O13" s="135"/>
      <c r="P13" s="136"/>
      <c r="Q13" s="135"/>
      <c r="R13" s="136"/>
      <c r="T13" s="138" t="str">
        <f t="shared" ref="T13" si="4">IF(SUM(L13:Q13)=1,((L13*0)+(M13*20)+(N13*40)+(O13*60)+(P13*80)+(Q13*100)),"")</f>
        <v/>
      </c>
      <c r="U13" s="160" t="e">
        <f>1/$J$27</f>
        <v>#DIV/0!</v>
      </c>
      <c r="V13" s="140" t="e">
        <f t="shared" si="2"/>
        <v>#DIV/0!</v>
      </c>
      <c r="W13" s="152" t="e">
        <f>IF(R13=1,0,T13*U13)</f>
        <v>#VALUE!</v>
      </c>
      <c r="X13" s="48" t="e">
        <f t="shared" ref="X13" si="5">IF(R13=1,0,T13*V13)</f>
        <v>#VALUE!</v>
      </c>
      <c r="Z13" s="368"/>
      <c r="AA13" s="368"/>
      <c r="AH13" s="358" t="s">
        <v>1585</v>
      </c>
      <c r="AI13" s="358"/>
      <c r="AJ13" s="358"/>
      <c r="AK13" s="358"/>
      <c r="AL13" s="358"/>
      <c r="AM13" s="358"/>
      <c r="AN13" s="358"/>
    </row>
    <row r="14" spans="2:40" ht="51.75" customHeight="1" x14ac:dyDescent="0.25">
      <c r="B14" s="301" t="s">
        <v>176</v>
      </c>
      <c r="C14" s="158" t="s">
        <v>177</v>
      </c>
      <c r="D14" s="189"/>
      <c r="E14" s="279" t="s">
        <v>178</v>
      </c>
      <c r="F14" s="276"/>
      <c r="G14" s="280"/>
      <c r="H14" s="132"/>
      <c r="I14" s="165"/>
      <c r="J14" s="165"/>
      <c r="K14" s="137">
        <f t="shared" ref="K14" si="6">SUM(L14:Q14)</f>
        <v>0</v>
      </c>
      <c r="L14" s="135"/>
      <c r="M14" s="135"/>
      <c r="N14" s="135"/>
      <c r="O14" s="135"/>
      <c r="P14" s="136"/>
      <c r="Q14" s="135"/>
      <c r="R14" s="136"/>
      <c r="T14" s="138" t="str">
        <f t="shared" ref="T14" si="7">IF(SUM(L14:Q14)=1,((L14*0)+(M14*20)+(N14*40)+(O14*60)+(P14*80)+(Q14*100)),"")</f>
        <v/>
      </c>
      <c r="U14" s="160"/>
      <c r="V14" s="140" t="e">
        <f t="shared" si="2"/>
        <v>#DIV/0!</v>
      </c>
      <c r="W14" s="152"/>
      <c r="X14" s="48" t="e">
        <f t="shared" ref="X14" si="8">IF(R14=1,0,T14*V14)</f>
        <v>#VALUE!</v>
      </c>
      <c r="Z14" s="355"/>
      <c r="AA14" s="355"/>
      <c r="AH14" s="345"/>
      <c r="AI14" s="345"/>
      <c r="AJ14" s="345"/>
      <c r="AK14" s="345"/>
      <c r="AL14" s="345"/>
      <c r="AM14" s="345"/>
      <c r="AN14" s="345"/>
    </row>
    <row r="15" spans="2:40" ht="47.25" customHeight="1" x14ac:dyDescent="0.25">
      <c r="B15" s="301">
        <v>5</v>
      </c>
      <c r="C15" s="154" t="s">
        <v>179</v>
      </c>
      <c r="D15" s="189"/>
      <c r="E15" s="279"/>
      <c r="F15" s="276"/>
      <c r="G15" s="280"/>
      <c r="H15" s="139"/>
      <c r="I15" s="165"/>
      <c r="J15" s="137">
        <f>SUM(L15:Q15)</f>
        <v>0</v>
      </c>
      <c r="K15" s="137">
        <f t="shared" ref="K15:K22" si="9">SUM(L15:Q15)</f>
        <v>0</v>
      </c>
      <c r="L15" s="135"/>
      <c r="M15" s="135"/>
      <c r="N15" s="135"/>
      <c r="O15" s="135"/>
      <c r="P15" s="136"/>
      <c r="Q15" s="135"/>
      <c r="R15" s="136"/>
      <c r="T15" s="138" t="str">
        <f t="shared" ref="T15:T22" si="10">IF(SUM(L15:Q15)=1,((L15*0)+(M15*20)+(N15*40)+(O15*60)+(P15*80)+(Q15*100)),"")</f>
        <v/>
      </c>
      <c r="U15" s="160" t="e">
        <f>1/$J$27</f>
        <v>#DIV/0!</v>
      </c>
      <c r="V15" s="140" t="e">
        <f t="shared" si="2"/>
        <v>#DIV/0!</v>
      </c>
      <c r="W15" s="152" t="e">
        <f>IF(R15=1,0,T15*U15)</f>
        <v>#VALUE!</v>
      </c>
      <c r="X15" s="48" t="e">
        <f t="shared" ref="X15:X22" si="11">IF(R15=1,0,T15*V15)</f>
        <v>#VALUE!</v>
      </c>
      <c r="Z15" s="355"/>
      <c r="AA15" s="355"/>
      <c r="AH15" s="358" t="s">
        <v>1586</v>
      </c>
      <c r="AI15" s="358"/>
      <c r="AJ15" s="358"/>
      <c r="AK15" s="358"/>
      <c r="AL15" s="358"/>
      <c r="AM15" s="358"/>
      <c r="AN15" s="358"/>
    </row>
    <row r="16" spans="2:40" ht="57" customHeight="1" x14ac:dyDescent="0.25">
      <c r="B16" s="301" t="s">
        <v>180</v>
      </c>
      <c r="C16" s="303" t="s">
        <v>181</v>
      </c>
      <c r="D16" s="189"/>
      <c r="E16" s="279" t="s">
        <v>182</v>
      </c>
      <c r="F16" s="276"/>
      <c r="G16" s="280"/>
      <c r="H16" s="128"/>
      <c r="I16" s="165"/>
      <c r="J16" s="165"/>
      <c r="K16" s="137">
        <f t="shared" si="9"/>
        <v>0</v>
      </c>
      <c r="L16" s="135"/>
      <c r="M16" s="135"/>
      <c r="N16" s="135"/>
      <c r="O16" s="135"/>
      <c r="P16" s="136"/>
      <c r="Q16" s="135"/>
      <c r="R16" s="136"/>
      <c r="T16" s="138" t="str">
        <f t="shared" si="10"/>
        <v/>
      </c>
      <c r="U16" s="160"/>
      <c r="V16" s="140" t="e">
        <f t="shared" si="2"/>
        <v>#DIV/0!</v>
      </c>
      <c r="W16" s="152"/>
      <c r="X16" s="48" t="e">
        <f t="shared" si="11"/>
        <v>#VALUE!</v>
      </c>
      <c r="Z16" s="355"/>
      <c r="AA16" s="355"/>
      <c r="AH16" s="358" t="s">
        <v>1587</v>
      </c>
      <c r="AI16" s="358"/>
      <c r="AJ16" s="358"/>
      <c r="AK16" s="358"/>
      <c r="AL16" s="358"/>
      <c r="AM16" s="358"/>
      <c r="AN16" s="358"/>
    </row>
    <row r="17" spans="2:40" ht="62.25" customHeight="1" x14ac:dyDescent="0.25">
      <c r="B17" s="301">
        <v>6</v>
      </c>
      <c r="C17" s="154" t="s">
        <v>183</v>
      </c>
      <c r="D17" s="189"/>
      <c r="E17" s="279" t="s">
        <v>184</v>
      </c>
      <c r="F17" s="276"/>
      <c r="G17" s="280"/>
      <c r="H17" s="128"/>
      <c r="I17" s="165"/>
      <c r="J17" s="137">
        <f>SUM(L17:Q17)</f>
        <v>0</v>
      </c>
      <c r="K17" s="137">
        <f t="shared" si="9"/>
        <v>0</v>
      </c>
      <c r="L17" s="135"/>
      <c r="M17" s="135"/>
      <c r="N17" s="135"/>
      <c r="O17" s="135"/>
      <c r="P17" s="136"/>
      <c r="Q17" s="135"/>
      <c r="R17" s="136"/>
      <c r="T17" s="138" t="str">
        <f t="shared" si="10"/>
        <v/>
      </c>
      <c r="U17" s="160" t="e">
        <f>1/$J$27</f>
        <v>#DIV/0!</v>
      </c>
      <c r="V17" s="140" t="e">
        <f t="shared" si="2"/>
        <v>#DIV/0!</v>
      </c>
      <c r="W17" s="152" t="e">
        <f>IF(R17=1,0,T17*U17)</f>
        <v>#VALUE!</v>
      </c>
      <c r="X17" s="48" t="e">
        <f t="shared" si="11"/>
        <v>#VALUE!</v>
      </c>
      <c r="Z17" s="355"/>
      <c r="AA17" s="355"/>
      <c r="AH17" s="358" t="s">
        <v>1588</v>
      </c>
      <c r="AI17" s="358"/>
      <c r="AJ17" s="358"/>
      <c r="AK17" s="358"/>
      <c r="AL17" s="358"/>
      <c r="AM17" s="358"/>
      <c r="AN17" s="358"/>
    </row>
    <row r="18" spans="2:40" ht="62.25" customHeight="1" x14ac:dyDescent="0.25">
      <c r="B18" s="301" t="s">
        <v>185</v>
      </c>
      <c r="C18" s="155" t="s">
        <v>186</v>
      </c>
      <c r="D18" s="189"/>
      <c r="E18" s="279" t="s">
        <v>187</v>
      </c>
      <c r="F18" s="276"/>
      <c r="G18" s="280"/>
      <c r="H18" s="128"/>
      <c r="I18" s="165"/>
      <c r="J18" s="165"/>
      <c r="K18" s="137">
        <f t="shared" si="9"/>
        <v>0</v>
      </c>
      <c r="L18" s="135"/>
      <c r="M18" s="135"/>
      <c r="N18" s="135"/>
      <c r="O18" s="135"/>
      <c r="P18" s="136"/>
      <c r="Q18" s="135"/>
      <c r="R18" s="136"/>
      <c r="T18" s="138" t="str">
        <f t="shared" si="10"/>
        <v/>
      </c>
      <c r="U18" s="160"/>
      <c r="V18" s="140" t="e">
        <f t="shared" si="2"/>
        <v>#DIV/0!</v>
      </c>
      <c r="W18" s="152"/>
      <c r="X18" s="48" t="e">
        <f t="shared" si="11"/>
        <v>#VALUE!</v>
      </c>
      <c r="Z18" s="355"/>
      <c r="AA18" s="355"/>
      <c r="AH18" s="358" t="s">
        <v>1589</v>
      </c>
      <c r="AI18" s="358"/>
      <c r="AJ18" s="358"/>
      <c r="AK18" s="358"/>
      <c r="AL18" s="358"/>
      <c r="AM18" s="358"/>
      <c r="AN18" s="358"/>
    </row>
    <row r="19" spans="2:40" ht="61.5" customHeight="1" x14ac:dyDescent="0.25">
      <c r="B19" s="301" t="s">
        <v>188</v>
      </c>
      <c r="C19" s="156" t="s">
        <v>189</v>
      </c>
      <c r="D19" s="189"/>
      <c r="E19" s="279" t="s">
        <v>190</v>
      </c>
      <c r="F19" s="276"/>
      <c r="G19" s="280"/>
      <c r="H19" s="128"/>
      <c r="I19" s="165"/>
      <c r="J19" s="165"/>
      <c r="K19" s="137">
        <f t="shared" si="9"/>
        <v>0</v>
      </c>
      <c r="L19" s="135"/>
      <c r="M19" s="135"/>
      <c r="N19" s="135"/>
      <c r="O19" s="135"/>
      <c r="P19" s="136"/>
      <c r="Q19" s="135"/>
      <c r="R19" s="136"/>
      <c r="T19" s="138" t="str">
        <f t="shared" si="10"/>
        <v/>
      </c>
      <c r="U19" s="160"/>
      <c r="V19" s="140" t="e">
        <f t="shared" si="2"/>
        <v>#DIV/0!</v>
      </c>
      <c r="W19" s="152"/>
      <c r="X19" s="48" t="e">
        <f t="shared" si="11"/>
        <v>#VALUE!</v>
      </c>
      <c r="Z19" s="355"/>
      <c r="AA19" s="355"/>
      <c r="AH19" s="358" t="s">
        <v>1590</v>
      </c>
      <c r="AI19" s="358"/>
      <c r="AJ19" s="358"/>
      <c r="AK19" s="358"/>
      <c r="AL19" s="358"/>
      <c r="AM19" s="358"/>
      <c r="AN19" s="358"/>
    </row>
    <row r="20" spans="2:40" ht="55.5" customHeight="1" x14ac:dyDescent="0.25">
      <c r="B20" s="301" t="s">
        <v>191</v>
      </c>
      <c r="C20" s="157" t="s">
        <v>192</v>
      </c>
      <c r="D20" s="189"/>
      <c r="E20" s="279" t="s">
        <v>193</v>
      </c>
      <c r="F20" s="276"/>
      <c r="G20" s="280"/>
      <c r="H20" s="128"/>
      <c r="I20" s="165"/>
      <c r="J20" s="165"/>
      <c r="K20" s="137">
        <f t="shared" si="9"/>
        <v>0</v>
      </c>
      <c r="L20" s="135"/>
      <c r="M20" s="135"/>
      <c r="N20" s="135"/>
      <c r="O20" s="135"/>
      <c r="P20" s="136"/>
      <c r="Q20" s="135"/>
      <c r="R20" s="136"/>
      <c r="T20" s="138" t="str">
        <f t="shared" si="10"/>
        <v/>
      </c>
      <c r="U20" s="160"/>
      <c r="V20" s="140" t="e">
        <f t="shared" si="2"/>
        <v>#DIV/0!</v>
      </c>
      <c r="W20" s="152"/>
      <c r="X20" s="48" t="e">
        <f t="shared" si="11"/>
        <v>#VALUE!</v>
      </c>
      <c r="Z20" s="355"/>
      <c r="AA20" s="355"/>
      <c r="AH20" s="358" t="s">
        <v>1591</v>
      </c>
      <c r="AI20" s="358"/>
      <c r="AJ20" s="358"/>
      <c r="AK20" s="358"/>
      <c r="AL20" s="358"/>
      <c r="AM20" s="358"/>
      <c r="AN20" s="358"/>
    </row>
    <row r="21" spans="2:40" ht="51" customHeight="1" x14ac:dyDescent="0.25">
      <c r="B21" s="301">
        <v>7</v>
      </c>
      <c r="C21" s="154" t="s">
        <v>194</v>
      </c>
      <c r="D21" s="189"/>
      <c r="E21" s="279" t="s">
        <v>195</v>
      </c>
      <c r="F21" s="276"/>
      <c r="G21" s="247"/>
      <c r="H21" s="128"/>
      <c r="I21" s="165"/>
      <c r="J21" s="137">
        <f>SUM(L21:Q21)</f>
        <v>0</v>
      </c>
      <c r="K21" s="137">
        <f t="shared" si="9"/>
        <v>0</v>
      </c>
      <c r="L21" s="135"/>
      <c r="M21" s="135"/>
      <c r="N21" s="135"/>
      <c r="O21" s="135"/>
      <c r="P21" s="136"/>
      <c r="Q21" s="135"/>
      <c r="R21" s="136"/>
      <c r="T21" s="138" t="str">
        <f t="shared" si="10"/>
        <v/>
      </c>
      <c r="U21" s="160" t="e">
        <f>1/$J$27</f>
        <v>#DIV/0!</v>
      </c>
      <c r="V21" s="140" t="e">
        <f t="shared" si="2"/>
        <v>#DIV/0!</v>
      </c>
      <c r="W21" s="152" t="e">
        <f>IF(R21=1,0,T21*U21)</f>
        <v>#VALUE!</v>
      </c>
      <c r="X21" s="48" t="e">
        <f t="shared" si="11"/>
        <v>#VALUE!</v>
      </c>
      <c r="Z21" s="355"/>
      <c r="AA21" s="355"/>
      <c r="AH21" s="358" t="s">
        <v>1592</v>
      </c>
      <c r="AI21" s="358"/>
      <c r="AJ21" s="358"/>
      <c r="AK21" s="358"/>
      <c r="AL21" s="358"/>
      <c r="AM21" s="358"/>
      <c r="AN21" s="358"/>
    </row>
    <row r="22" spans="2:40" ht="61.5" customHeight="1" x14ac:dyDescent="0.25">
      <c r="B22" s="301">
        <v>8</v>
      </c>
      <c r="C22" s="154" t="s">
        <v>196</v>
      </c>
      <c r="D22" s="189"/>
      <c r="E22" s="279" t="s">
        <v>197</v>
      </c>
      <c r="F22" s="276"/>
      <c r="G22" s="280"/>
      <c r="H22" s="139"/>
      <c r="I22" s="165"/>
      <c r="J22" s="137">
        <f>SUM(L22:Q22)</f>
        <v>0</v>
      </c>
      <c r="K22" s="137">
        <f t="shared" si="9"/>
        <v>0</v>
      </c>
      <c r="L22" s="135"/>
      <c r="M22" s="135"/>
      <c r="N22" s="135"/>
      <c r="O22" s="135"/>
      <c r="P22" s="136"/>
      <c r="Q22" s="135"/>
      <c r="R22" s="136"/>
      <c r="T22" s="138" t="str">
        <f t="shared" si="10"/>
        <v/>
      </c>
      <c r="U22" s="160" t="e">
        <f>1/$J$27</f>
        <v>#DIV/0!</v>
      </c>
      <c r="V22" s="140" t="e">
        <f t="shared" si="2"/>
        <v>#DIV/0!</v>
      </c>
      <c r="W22" s="152" t="e">
        <f>IF(R22=1,0,T22*U22)</f>
        <v>#VALUE!</v>
      </c>
      <c r="X22" s="48" t="e">
        <f t="shared" si="11"/>
        <v>#VALUE!</v>
      </c>
      <c r="Z22" s="355"/>
      <c r="AA22" s="355"/>
      <c r="AH22" s="358" t="s">
        <v>1593</v>
      </c>
      <c r="AI22" s="358"/>
      <c r="AJ22" s="358"/>
      <c r="AK22" s="358"/>
      <c r="AL22" s="358"/>
      <c r="AM22" s="358"/>
      <c r="AN22" s="358"/>
    </row>
    <row r="23" spans="2:40" x14ac:dyDescent="0.25">
      <c r="C23" s="165"/>
      <c r="D23" s="165"/>
      <c r="E23" s="165"/>
      <c r="F23" s="165"/>
      <c r="G23" s="165"/>
      <c r="Z23"/>
      <c r="AA23"/>
    </row>
    <row r="24" spans="2:40" x14ac:dyDescent="0.25">
      <c r="C24" s="165"/>
      <c r="D24" s="165"/>
      <c r="E24" s="165"/>
      <c r="F24" s="165"/>
      <c r="G24" s="165"/>
      <c r="S24" s="131" t="s">
        <v>198</v>
      </c>
      <c r="T24" s="142">
        <f>SUMIF(J27,8-W27,W24)</f>
        <v>0</v>
      </c>
      <c r="W24" s="184" t="e">
        <f>SUM(W10:W22)</f>
        <v>#VALUE!</v>
      </c>
      <c r="X24" s="184" t="e">
        <f>SUM(X10:X22)</f>
        <v>#VALUE!</v>
      </c>
    </row>
    <row r="25" spans="2:40" x14ac:dyDescent="0.25">
      <c r="C25" s="165"/>
      <c r="D25" s="165"/>
      <c r="E25" s="165"/>
      <c r="F25" s="165"/>
      <c r="G25" s="165"/>
      <c r="S25" s="131" t="s">
        <v>199</v>
      </c>
      <c r="T25" s="142">
        <f>SUMIF(K27,13-W28,X24)</f>
        <v>0</v>
      </c>
      <c r="Y25" s="141"/>
    </row>
    <row r="26" spans="2:40" x14ac:dyDescent="0.25">
      <c r="C26" s="165"/>
      <c r="D26" s="165"/>
      <c r="E26" s="165"/>
      <c r="F26" s="165"/>
      <c r="G26" s="165"/>
      <c r="Y26" s="141"/>
    </row>
    <row r="27" spans="2:40" x14ac:dyDescent="0.25">
      <c r="C27" s="165"/>
      <c r="D27" s="165"/>
      <c r="E27" s="165"/>
      <c r="F27" s="165"/>
      <c r="G27" s="165"/>
      <c r="J27" s="163">
        <f>SUM($J$10:$J$22)</f>
        <v>0</v>
      </c>
      <c r="K27" s="163">
        <f>SUM(K10:K22)</f>
        <v>0</v>
      </c>
      <c r="V27" s="163" t="s">
        <v>207</v>
      </c>
      <c r="W27" s="163">
        <f>SUM(R10:R13,R15,R17,R21,R22)</f>
        <v>0</v>
      </c>
    </row>
    <row r="28" spans="2:40" ht="13.5" customHeight="1" x14ac:dyDescent="0.25">
      <c r="C28" s="165"/>
      <c r="D28" s="165"/>
      <c r="E28" s="165"/>
      <c r="F28" s="165"/>
      <c r="G28" s="165"/>
      <c r="V28" s="163" t="s">
        <v>208</v>
      </c>
      <c r="W28" s="163">
        <f>SUM(R10:R22)</f>
        <v>0</v>
      </c>
    </row>
    <row r="29" spans="2:40" x14ac:dyDescent="0.25">
      <c r="C29" s="165"/>
      <c r="D29" s="165"/>
      <c r="E29" s="165"/>
      <c r="F29" s="165"/>
      <c r="G29" s="165"/>
    </row>
    <row r="36" spans="28:33" ht="22.5" customHeight="1" x14ac:dyDescent="0.25">
      <c r="AB36" s="164"/>
      <c r="AC36" s="164"/>
      <c r="AD36" s="164"/>
    </row>
    <row r="38" spans="28:33" ht="15" customHeight="1" x14ac:dyDescent="0.25">
      <c r="AB38" s="164"/>
      <c r="AC38" s="164"/>
      <c r="AD38" s="164"/>
      <c r="AE38" s="164"/>
      <c r="AF38" s="164"/>
      <c r="AG38" s="164"/>
    </row>
  </sheetData>
  <sheetProtection formatCells="0" formatColumns="0" formatRows="0" insertColumns="0" insertRows="0" insertHyperlinks="0" deleteColumns="0" deleteRows="0" sort="0" autoFilter="0" pivotTables="0"/>
  <mergeCells count="36">
    <mergeCell ref="AH13:AN13"/>
    <mergeCell ref="AH15:AN15"/>
    <mergeCell ref="AH16:AN16"/>
    <mergeCell ref="Z16:AA16"/>
    <mergeCell ref="Z12:AA12"/>
    <mergeCell ref="AH17:AN17"/>
    <mergeCell ref="Z22:AA22"/>
    <mergeCell ref="Z10:AA10"/>
    <mergeCell ref="Z13:AA13"/>
    <mergeCell ref="Z14:AA14"/>
    <mergeCell ref="Z15:AA15"/>
    <mergeCell ref="Z20:AA20"/>
    <mergeCell ref="Z17:AA17"/>
    <mergeCell ref="Z18:AA18"/>
    <mergeCell ref="AH18:AN18"/>
    <mergeCell ref="AH19:AN19"/>
    <mergeCell ref="AH20:AN20"/>
    <mergeCell ref="AH22:AN22"/>
    <mergeCell ref="AH21:AN21"/>
    <mergeCell ref="Z19:AA19"/>
    <mergeCell ref="Z21:AA21"/>
    <mergeCell ref="L5:AD5"/>
    <mergeCell ref="B1:AA1"/>
    <mergeCell ref="AH11:AN11"/>
    <mergeCell ref="AH12:AN12"/>
    <mergeCell ref="G7:G8"/>
    <mergeCell ref="C2:T2"/>
    <mergeCell ref="C3:T3"/>
    <mergeCell ref="C7:C8"/>
    <mergeCell ref="T7:V7"/>
    <mergeCell ref="E7:E8"/>
    <mergeCell ref="J7:R7"/>
    <mergeCell ref="AH7:AN8"/>
    <mergeCell ref="AH10:AN10"/>
    <mergeCell ref="Z11:AA11"/>
    <mergeCell ref="C6:R6"/>
  </mergeCells>
  <conditionalFormatting sqref="K10 K13:K22">
    <cfRule type="cellIs" dxfId="699" priority="253" stopIfTrue="1" operator="notEqual">
      <formula>1</formula>
    </cfRule>
    <cfRule type="cellIs" dxfId="698" priority="254" stopIfTrue="1" operator="equal">
      <formula>1</formula>
    </cfRule>
  </conditionalFormatting>
  <conditionalFormatting sqref="T25">
    <cfRule type="containsBlanks" dxfId="697" priority="147" stopIfTrue="1">
      <formula>LEN(TRIM(T25))=0</formula>
    </cfRule>
    <cfRule type="cellIs" dxfId="696" priority="148" stopIfTrue="1" operator="lessThan">
      <formula>19.999</formula>
    </cfRule>
    <cfRule type="cellIs" dxfId="695" priority="149" stopIfTrue="1" operator="lessThan">
      <formula>39.999</formula>
    </cfRule>
    <cfRule type="cellIs" dxfId="694" priority="150" stopIfTrue="1" operator="lessThan">
      <formula>59.999</formula>
    </cfRule>
    <cfRule type="cellIs" dxfId="693" priority="151" stopIfTrue="1" operator="lessThan">
      <formula>79.999</formula>
    </cfRule>
    <cfRule type="cellIs" dxfId="692" priority="152" stopIfTrue="1" operator="lessThan">
      <formula>89.999</formula>
    </cfRule>
    <cfRule type="cellIs" dxfId="691" priority="153" stopIfTrue="1" operator="between">
      <formula>90</formula>
      <formula>100</formula>
    </cfRule>
  </conditionalFormatting>
  <conditionalFormatting sqref="T24">
    <cfRule type="containsBlanks" dxfId="690" priority="140" stopIfTrue="1">
      <formula>LEN(TRIM(T24))=0</formula>
    </cfRule>
    <cfRule type="cellIs" dxfId="689" priority="141" stopIfTrue="1" operator="lessThan">
      <formula>19.999</formula>
    </cfRule>
    <cfRule type="cellIs" dxfId="688" priority="142" stopIfTrue="1" operator="lessThan">
      <formula>39.999</formula>
    </cfRule>
    <cfRule type="cellIs" dxfId="687" priority="143" stopIfTrue="1" operator="lessThan">
      <formula>59.999</formula>
    </cfRule>
    <cfRule type="cellIs" dxfId="686" priority="144" stopIfTrue="1" operator="lessThan">
      <formula>79.999</formula>
    </cfRule>
    <cfRule type="cellIs" dxfId="685" priority="145" stopIfTrue="1" operator="lessThan">
      <formula>89.999</formula>
    </cfRule>
    <cfRule type="cellIs" dxfId="684" priority="146" stopIfTrue="1" operator="between">
      <formula>90</formula>
      <formula>100</formula>
    </cfRule>
  </conditionalFormatting>
  <conditionalFormatting sqref="J10">
    <cfRule type="cellIs" dxfId="683" priority="128" stopIfTrue="1" operator="notEqual">
      <formula>1</formula>
    </cfRule>
    <cfRule type="cellIs" dxfId="682" priority="129" stopIfTrue="1" operator="equal">
      <formula>1</formula>
    </cfRule>
  </conditionalFormatting>
  <conditionalFormatting sqref="J13">
    <cfRule type="cellIs" dxfId="681" priority="41" stopIfTrue="1" operator="notEqual">
      <formula>1</formula>
    </cfRule>
    <cfRule type="cellIs" dxfId="680" priority="42" stopIfTrue="1" operator="equal">
      <formula>1</formula>
    </cfRule>
  </conditionalFormatting>
  <conditionalFormatting sqref="J15">
    <cfRule type="cellIs" dxfId="679" priority="39" stopIfTrue="1" operator="notEqual">
      <formula>1</formula>
    </cfRule>
    <cfRule type="cellIs" dxfId="678" priority="40" stopIfTrue="1" operator="equal">
      <formula>1</formula>
    </cfRule>
  </conditionalFormatting>
  <conditionalFormatting sqref="J17">
    <cfRule type="cellIs" dxfId="677" priority="37" stopIfTrue="1" operator="notEqual">
      <formula>1</formula>
    </cfRule>
    <cfRule type="cellIs" dxfId="676" priority="38" stopIfTrue="1" operator="equal">
      <formula>1</formula>
    </cfRule>
  </conditionalFormatting>
  <conditionalFormatting sqref="J22">
    <cfRule type="cellIs" dxfId="675" priority="35" stopIfTrue="1" operator="notEqual">
      <formula>1</formula>
    </cfRule>
    <cfRule type="cellIs" dxfId="674" priority="36" stopIfTrue="1" operator="equal">
      <formula>1</formula>
    </cfRule>
  </conditionalFormatting>
  <conditionalFormatting sqref="X10 X13:X22">
    <cfRule type="expression" dxfId="673" priority="273" stopIfTrue="1">
      <formula>#REF!=0</formula>
    </cfRule>
  </conditionalFormatting>
  <pageMargins left="0.7" right="0.7" top="0.75" bottom="0.75" header="0.3" footer="0.3"/>
  <pageSetup paperSize="9" scale="47" orientation="landscape" r:id="rId1"/>
  <colBreaks count="1" manualBreakCount="1">
    <brk id="33" max="1048575" man="1"/>
  </colBreaks>
  <ignoredErrors>
    <ignoredError sqref="T10:T23"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33261" r:id="rId4" name="Button 3405">
              <controlPr defaultSize="0" print="0" autoLine="0" autoPict="0" macro="[0]!ButtonOpenAll">
                <anchor moveWithCells="1" sizeWithCells="1">
                  <from>
                    <xdr:col>2</xdr:col>
                    <xdr:colOff>2857500</xdr:colOff>
                    <xdr:row>3</xdr:row>
                    <xdr:rowOff>76200</xdr:rowOff>
                  </from>
                  <to>
                    <xdr:col>2</xdr:col>
                    <xdr:colOff>3933825</xdr:colOff>
                    <xdr:row>5</xdr:row>
                    <xdr:rowOff>66675</xdr:rowOff>
                  </to>
                </anchor>
              </controlPr>
            </control>
          </mc:Choice>
        </mc:AlternateContent>
        <mc:AlternateContent xmlns:mc="http://schemas.openxmlformats.org/markup-compatibility/2006">
          <mc:Choice Requires="x14">
            <control shapeId="1533468" r:id="rId5" name="Button 3612">
              <controlPr defaultSize="0" print="0" autoLine="0" autoPict="0" macro="[0]!ButtonD2_CloseAll">
                <anchor moveWithCells="1" sizeWithCells="1">
                  <from>
                    <xdr:col>2</xdr:col>
                    <xdr:colOff>4057650</xdr:colOff>
                    <xdr:row>3</xdr:row>
                    <xdr:rowOff>66675</xdr:rowOff>
                  </from>
                  <to>
                    <xdr:col>6</xdr:col>
                    <xdr:colOff>57150</xdr:colOff>
                    <xdr:row>5</xdr:row>
                    <xdr:rowOff>57150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5" tint="-0.24988555558946501"/>
  </sheetPr>
  <dimension ref="A1:AM44"/>
  <sheetViews>
    <sheetView showGridLines="0" showRowColHeaders="0" zoomScale="70" zoomScaleNormal="70" workbookViewId="0">
      <pane ySplit="8" topLeftCell="A9" activePane="bottomLeft" state="frozen"/>
      <selection pane="bottomLeft" activeCell="AG12" sqref="AG12:AM12"/>
    </sheetView>
  </sheetViews>
  <sheetFormatPr defaultRowHeight="15" outlineLevelCol="1" x14ac:dyDescent="0.25"/>
  <cols>
    <col min="1" max="1" width="1.7109375" style="163" customWidth="1"/>
    <col min="2" max="2" width="4.42578125" style="163" customWidth="1"/>
    <col min="3" max="3" width="65.85546875" style="163" customWidth="1"/>
    <col min="4" max="4" width="1.85546875" style="163" customWidth="1" outlineLevel="1"/>
    <col min="5" max="5" width="5.42578125" style="163" customWidth="1" outlineLevel="1"/>
    <col min="6" max="6" width="1.42578125" style="163" customWidth="1" outlineLevel="1"/>
    <col min="7" max="7" width="7.42578125" style="163" customWidth="1" outlineLevel="1"/>
    <col min="8" max="8" width="2.28515625" style="163" customWidth="1"/>
    <col min="9" max="9" width="4" style="163" hidden="1" customWidth="1"/>
    <col min="10" max="10" width="4.42578125" style="163" hidden="1" customWidth="1"/>
    <col min="11" max="12" width="4" style="163" customWidth="1"/>
    <col min="13" max="13" width="3.28515625" style="163" customWidth="1"/>
    <col min="14" max="14" width="4.42578125" style="163" customWidth="1"/>
    <col min="15" max="15" width="4.140625" style="163" customWidth="1"/>
    <col min="16" max="16" width="3.42578125" style="163" customWidth="1"/>
    <col min="17" max="17" width="3.7109375" style="163" customWidth="1"/>
    <col min="18" max="18" width="7.28515625" style="163" customWidth="1"/>
    <col min="19" max="19" width="13.28515625" style="163" customWidth="1"/>
    <col min="20" max="20" width="8.28515625" style="163" hidden="1" customWidth="1"/>
    <col min="21" max="21" width="9" style="163" hidden="1" customWidth="1"/>
    <col min="22" max="22" width="10.42578125" style="163" hidden="1" customWidth="1"/>
    <col min="23" max="23" width="9.28515625" style="163" hidden="1" customWidth="1"/>
    <col min="24" max="24" width="7.140625" style="163" customWidth="1"/>
    <col min="25" max="25" width="13.7109375" style="163" customWidth="1"/>
    <col min="26" max="26" width="19.28515625" style="163" customWidth="1"/>
    <col min="27" max="27" width="15.140625" style="163" customWidth="1"/>
    <col min="28" max="28" width="9.140625" style="163"/>
    <col min="29" max="29" width="51.7109375" style="163" customWidth="1"/>
    <col min="30" max="16384" width="9.140625" style="163"/>
  </cols>
  <sheetData>
    <row r="1" spans="1:39" ht="39" customHeight="1" x14ac:dyDescent="0.25">
      <c r="A1" s="345"/>
      <c r="B1" s="363" t="s">
        <v>209</v>
      </c>
      <c r="C1" s="363"/>
      <c r="D1" s="363"/>
      <c r="E1" s="363"/>
      <c r="F1" s="363"/>
      <c r="G1" s="363"/>
      <c r="H1" s="363"/>
      <c r="I1" s="363"/>
      <c r="J1" s="363"/>
      <c r="K1" s="363"/>
      <c r="L1" s="363"/>
      <c r="M1" s="363"/>
      <c r="N1" s="363"/>
      <c r="O1" s="363"/>
      <c r="P1" s="363"/>
      <c r="Q1" s="363"/>
      <c r="R1" s="363"/>
      <c r="S1" s="363"/>
      <c r="T1" s="363"/>
      <c r="U1" s="363"/>
      <c r="V1" s="363"/>
      <c r="W1" s="363"/>
      <c r="X1" s="363"/>
      <c r="Y1" s="363"/>
      <c r="Z1" s="363"/>
    </row>
    <row r="2" spans="1:39" x14ac:dyDescent="0.25">
      <c r="B2" s="186"/>
      <c r="C2" s="367" t="s">
        <v>1594</v>
      </c>
      <c r="D2" s="367"/>
      <c r="E2" s="367"/>
      <c r="F2" s="367"/>
      <c r="G2" s="367"/>
      <c r="H2" s="367"/>
      <c r="I2" s="367"/>
      <c r="J2" s="367"/>
      <c r="K2" s="367"/>
      <c r="L2" s="367"/>
      <c r="M2" s="367"/>
      <c r="N2" s="367"/>
      <c r="O2" s="367"/>
      <c r="P2" s="367"/>
      <c r="Q2" s="367"/>
      <c r="R2" s="367"/>
      <c r="S2" s="367"/>
      <c r="T2" s="367"/>
      <c r="U2" s="186"/>
      <c r="V2" s="186"/>
      <c r="W2" s="186"/>
      <c r="X2" s="186"/>
    </row>
    <row r="3" spans="1:39" x14ac:dyDescent="0.25">
      <c r="B3" s="186"/>
      <c r="C3" s="367" t="s">
        <v>1595</v>
      </c>
      <c r="D3" s="367"/>
      <c r="E3" s="367"/>
      <c r="F3" s="367"/>
      <c r="G3" s="367"/>
      <c r="H3" s="367"/>
      <c r="I3" s="367"/>
      <c r="J3" s="367"/>
      <c r="K3" s="367"/>
      <c r="L3" s="367"/>
      <c r="M3" s="367"/>
      <c r="N3" s="367"/>
      <c r="O3" s="367"/>
      <c r="P3" s="367"/>
      <c r="Q3" s="367"/>
      <c r="R3" s="367"/>
      <c r="S3" s="367"/>
      <c r="T3" s="367"/>
      <c r="U3" s="186"/>
      <c r="V3" s="186"/>
      <c r="W3" s="186"/>
      <c r="X3" s="186"/>
    </row>
    <row r="4" spans="1:39" x14ac:dyDescent="0.25">
      <c r="B4" s="161"/>
      <c r="C4" s="162"/>
      <c r="D4" s="162"/>
      <c r="E4" s="162"/>
      <c r="F4" s="162"/>
      <c r="G4" s="162"/>
      <c r="H4" s="162"/>
      <c r="I4" s="162"/>
      <c r="J4" s="162"/>
      <c r="K4" s="162"/>
      <c r="L4" s="162"/>
      <c r="M4" s="162"/>
      <c r="N4" s="162"/>
      <c r="O4" s="162"/>
      <c r="P4" s="162"/>
      <c r="Q4" s="162"/>
      <c r="R4" s="162"/>
      <c r="S4" s="162"/>
      <c r="T4" s="162"/>
      <c r="U4" s="162"/>
      <c r="V4" s="162"/>
      <c r="W4" s="162"/>
      <c r="X4" s="162"/>
    </row>
    <row r="5" spans="1:39" s="166" customFormat="1" ht="14.25" customHeight="1" x14ac:dyDescent="0.25">
      <c r="B5" s="302"/>
      <c r="C5" s="302"/>
      <c r="D5" s="302"/>
      <c r="E5" s="302"/>
      <c r="F5" s="302"/>
      <c r="G5" s="302"/>
      <c r="H5" s="302"/>
      <c r="I5" s="302"/>
      <c r="J5" s="302"/>
      <c r="K5" s="366"/>
      <c r="L5" s="366"/>
      <c r="M5" s="366"/>
      <c r="N5" s="366"/>
      <c r="O5" s="366"/>
      <c r="P5" s="366"/>
      <c r="Q5" s="366"/>
      <c r="R5" s="366"/>
      <c r="S5" s="366"/>
      <c r="T5" s="366"/>
      <c r="U5" s="366"/>
      <c r="V5" s="366"/>
      <c r="W5" s="366"/>
      <c r="X5" s="366"/>
      <c r="Y5" s="366"/>
      <c r="Z5" s="366"/>
      <c r="AA5" s="366"/>
      <c r="AB5" s="366"/>
      <c r="AC5" s="366"/>
    </row>
    <row r="6" spans="1:39" s="166" customFormat="1" x14ac:dyDescent="0.25">
      <c r="B6" s="167"/>
      <c r="C6" s="453"/>
      <c r="D6" s="453"/>
      <c r="E6" s="453"/>
      <c r="F6" s="453"/>
      <c r="G6" s="453"/>
      <c r="H6" s="453"/>
      <c r="I6" s="453"/>
      <c r="J6" s="453"/>
      <c r="K6" s="453"/>
      <c r="L6" s="453"/>
      <c r="M6" s="453"/>
      <c r="N6" s="453"/>
      <c r="O6" s="453"/>
      <c r="P6" s="453"/>
      <c r="Q6" s="453"/>
      <c r="R6" s="167"/>
      <c r="S6" s="167"/>
      <c r="T6" s="167"/>
      <c r="U6" s="167"/>
      <c r="V6" s="167"/>
      <c r="W6" s="167"/>
      <c r="X6" s="167"/>
    </row>
    <row r="7" spans="1:39" s="166" customFormat="1" ht="37.5" customHeight="1" x14ac:dyDescent="0.25">
      <c r="B7" s="181"/>
      <c r="C7" s="356" t="s">
        <v>210</v>
      </c>
      <c r="D7" s="338"/>
      <c r="E7" s="359" t="s">
        <v>211</v>
      </c>
      <c r="F7" s="339"/>
      <c r="G7" s="359" t="s">
        <v>212</v>
      </c>
      <c r="H7" s="168"/>
      <c r="I7" s="361" t="s">
        <v>1694</v>
      </c>
      <c r="J7" s="362"/>
      <c r="K7" s="362"/>
      <c r="L7" s="362"/>
      <c r="M7" s="362"/>
      <c r="N7" s="362"/>
      <c r="O7" s="362"/>
      <c r="P7" s="362"/>
      <c r="Q7" s="362"/>
      <c r="R7" s="169"/>
      <c r="S7" s="360" t="s">
        <v>213</v>
      </c>
      <c r="T7" s="360"/>
      <c r="U7" s="360"/>
      <c r="V7" s="170"/>
      <c r="W7" s="170"/>
      <c r="X7" s="170"/>
      <c r="Y7" s="170"/>
      <c r="AG7" s="356" t="s">
        <v>214</v>
      </c>
      <c r="AH7" s="356"/>
      <c r="AI7" s="356"/>
      <c r="AJ7" s="356"/>
      <c r="AK7" s="356"/>
      <c r="AL7" s="356"/>
      <c r="AM7" s="356"/>
    </row>
    <row r="8" spans="1:39" s="166" customFormat="1" ht="80.25" customHeight="1" x14ac:dyDescent="0.25">
      <c r="B8" s="181"/>
      <c r="C8" s="356"/>
      <c r="D8" s="338"/>
      <c r="E8" s="359"/>
      <c r="F8" s="340"/>
      <c r="G8" s="359"/>
      <c r="H8" s="168"/>
      <c r="I8" s="172" t="s">
        <v>279</v>
      </c>
      <c r="J8" s="172" t="s">
        <v>280</v>
      </c>
      <c r="K8" s="192">
        <v>0</v>
      </c>
      <c r="L8" s="192">
        <v>0.2</v>
      </c>
      <c r="M8" s="192">
        <v>0.4</v>
      </c>
      <c r="N8" s="192">
        <v>0.6</v>
      </c>
      <c r="O8" s="192">
        <v>0.8</v>
      </c>
      <c r="P8" s="192">
        <v>1</v>
      </c>
      <c r="Q8" s="193" t="s">
        <v>215</v>
      </c>
      <c r="S8" s="174"/>
      <c r="T8" s="174" t="s">
        <v>281</v>
      </c>
      <c r="U8" s="173" t="s">
        <v>282</v>
      </c>
      <c r="V8" s="171"/>
      <c r="X8" s="171"/>
      <c r="AG8" s="356"/>
      <c r="AH8" s="356"/>
      <c r="AI8" s="356"/>
      <c r="AJ8" s="356"/>
      <c r="AK8" s="356"/>
      <c r="AL8" s="356"/>
      <c r="AM8" s="356"/>
    </row>
    <row r="9" spans="1:39" ht="42" customHeight="1" x14ac:dyDescent="0.25">
      <c r="H9" s="139"/>
      <c r="J9" s="45"/>
      <c r="K9" s="45"/>
      <c r="L9" s="45"/>
      <c r="M9" s="45"/>
      <c r="N9" s="45"/>
      <c r="O9" s="46"/>
      <c r="P9" s="129"/>
      <c r="Q9" s="130"/>
      <c r="S9" s="47"/>
      <c r="T9" s="47"/>
      <c r="U9" s="46"/>
      <c r="V9" s="163" t="s">
        <v>283</v>
      </c>
      <c r="W9" s="163" t="s">
        <v>284</v>
      </c>
      <c r="Y9" s="131" t="s">
        <v>216</v>
      </c>
    </row>
    <row r="10" spans="1:39" ht="90.75" customHeight="1" x14ac:dyDescent="0.25">
      <c r="A10" s="163" t="s">
        <v>217</v>
      </c>
      <c r="B10" s="301">
        <v>1</v>
      </c>
      <c r="C10" s="154" t="s">
        <v>218</v>
      </c>
      <c r="D10" s="189"/>
      <c r="E10" s="279" t="s">
        <v>219</v>
      </c>
      <c r="F10" s="276"/>
      <c r="G10" s="247" t="s">
        <v>220</v>
      </c>
      <c r="H10" s="139"/>
      <c r="I10" s="137">
        <f>SUM(K10:P10)</f>
        <v>0</v>
      </c>
      <c r="J10" s="137">
        <f>SUM(K10:P10)</f>
        <v>0</v>
      </c>
      <c r="K10" s="135"/>
      <c r="L10" s="135"/>
      <c r="M10" s="135"/>
      <c r="N10" s="135"/>
      <c r="O10" s="136"/>
      <c r="P10" s="197"/>
      <c r="Q10" s="136"/>
      <c r="S10" s="138" t="str">
        <f>IF(SUM(K10:P10)=1,((K10*0)+(L10*20)+(M10*40)+(N10*60)+(O10*80)+(P10*100)),"")</f>
        <v/>
      </c>
      <c r="T10" s="160" t="e">
        <f>1/$I$29</f>
        <v>#DIV/0!</v>
      </c>
      <c r="U10" s="140" t="e">
        <f t="shared" ref="U10" si="0">1/$J$29</f>
        <v>#DIV/0!</v>
      </c>
      <c r="V10" s="152" t="e">
        <f>IF(Q10=1,0,S10*T10)</f>
        <v>#VALUE!</v>
      </c>
      <c r="W10" s="48" t="e">
        <f>IF(Q10=1,0,S10*U10)</f>
        <v>#VALUE!</v>
      </c>
      <c r="Y10" s="368"/>
      <c r="Z10" s="368"/>
      <c r="AG10" s="358" t="s">
        <v>1596</v>
      </c>
      <c r="AH10" s="358"/>
      <c r="AI10" s="358"/>
      <c r="AJ10" s="358"/>
      <c r="AK10" s="358"/>
      <c r="AL10" s="358"/>
      <c r="AM10" s="358"/>
    </row>
    <row r="11" spans="1:39" ht="79.5" customHeight="1" x14ac:dyDescent="0.25">
      <c r="B11" s="301" t="s">
        <v>221</v>
      </c>
      <c r="C11" s="158" t="s">
        <v>222</v>
      </c>
      <c r="D11" s="189"/>
      <c r="E11" s="279" t="s">
        <v>223</v>
      </c>
      <c r="F11" s="276"/>
      <c r="G11" s="280"/>
      <c r="H11" s="139"/>
      <c r="I11" s="165"/>
      <c r="J11" s="137">
        <f t="shared" ref="J11" si="1">SUM(K11:P11)</f>
        <v>0</v>
      </c>
      <c r="K11" s="135"/>
      <c r="L11" s="135"/>
      <c r="M11" s="135"/>
      <c r="N11" s="135"/>
      <c r="O11" s="136"/>
      <c r="P11" s="135"/>
      <c r="Q11" s="136"/>
      <c r="S11" s="138" t="str">
        <f t="shared" ref="S11" si="2">IF(SUM(K11:P11)=1,((K11*0)+(L11*20)+(M11*40)+(N11*60)+(O11*80)+(P11*100)),"")</f>
        <v/>
      </c>
      <c r="T11" s="160"/>
      <c r="U11" s="140" t="e">
        <f t="shared" ref="U11" si="3">1/$J$29</f>
        <v>#DIV/0!</v>
      </c>
      <c r="V11" s="152"/>
      <c r="W11" s="48" t="e">
        <f t="shared" ref="W11" si="4">IF(Q11=1,0,S11*U11)</f>
        <v>#VALUE!</v>
      </c>
      <c r="Y11" s="355"/>
      <c r="Z11" s="355"/>
      <c r="AG11" s="358" t="s">
        <v>1597</v>
      </c>
      <c r="AH11" s="358"/>
      <c r="AI11" s="358"/>
      <c r="AJ11" s="358"/>
      <c r="AK11" s="358"/>
      <c r="AL11" s="358"/>
      <c r="AM11" s="358"/>
    </row>
    <row r="12" spans="1:39" ht="77.25" customHeight="1" x14ac:dyDescent="0.25">
      <c r="B12" s="301">
        <v>2</v>
      </c>
      <c r="C12" s="154" t="s">
        <v>224</v>
      </c>
      <c r="D12" s="189"/>
      <c r="E12" s="279" t="s">
        <v>225</v>
      </c>
      <c r="F12" s="276"/>
      <c r="G12" s="247" t="s">
        <v>226</v>
      </c>
      <c r="H12" s="132"/>
      <c r="I12" s="137">
        <f>SUM(K12:P12)</f>
        <v>0</v>
      </c>
      <c r="J12" s="137">
        <f t="shared" ref="J12" si="5">SUM(K12:P12)</f>
        <v>0</v>
      </c>
      <c r="K12" s="135"/>
      <c r="L12" s="135"/>
      <c r="M12" s="135"/>
      <c r="N12" s="135"/>
      <c r="O12" s="136"/>
      <c r="P12" s="135"/>
      <c r="Q12" s="136"/>
      <c r="S12" s="138" t="str">
        <f t="shared" ref="S12" si="6">IF(SUM(K12:P12)=1,((K12*0)+(L12*20)+(M12*40)+(N12*60)+(O12*80)+(P12*100)),"")</f>
        <v/>
      </c>
      <c r="T12" s="160" t="e">
        <f>1/$I$29</f>
        <v>#DIV/0!</v>
      </c>
      <c r="U12" s="140" t="e">
        <f t="shared" ref="U12:U28" si="7">1/$J$29</f>
        <v>#DIV/0!</v>
      </c>
      <c r="V12" s="152" t="e">
        <f>IF(Q12=1,0,S12*T12)</f>
        <v>#VALUE!</v>
      </c>
      <c r="W12" s="48" t="e">
        <f t="shared" ref="W12" si="8">IF(Q12=1,0,S12*U12)</f>
        <v>#VALUE!</v>
      </c>
      <c r="Y12" s="368"/>
      <c r="Z12" s="368"/>
      <c r="AG12" s="358" t="s">
        <v>1598</v>
      </c>
      <c r="AH12" s="358"/>
      <c r="AI12" s="358"/>
      <c r="AJ12" s="358"/>
      <c r="AK12" s="358"/>
      <c r="AL12" s="358"/>
      <c r="AM12" s="358"/>
    </row>
    <row r="13" spans="1:39" ht="52.5" customHeight="1" x14ac:dyDescent="0.25">
      <c r="B13" s="301" t="s">
        <v>227</v>
      </c>
      <c r="C13" s="155" t="s">
        <v>228</v>
      </c>
      <c r="D13" s="189"/>
      <c r="E13" s="279" t="s">
        <v>229</v>
      </c>
      <c r="F13" s="276"/>
      <c r="G13" s="280"/>
      <c r="H13" s="139"/>
      <c r="I13" s="165"/>
      <c r="J13" s="137">
        <f t="shared" ref="J13:J28" si="9">SUM(K13:P13)</f>
        <v>0</v>
      </c>
      <c r="K13" s="135"/>
      <c r="L13" s="135"/>
      <c r="M13" s="135"/>
      <c r="N13" s="135"/>
      <c r="O13" s="136"/>
      <c r="P13" s="135"/>
      <c r="Q13" s="136"/>
      <c r="S13" s="138" t="str">
        <f t="shared" ref="S13:S28" si="10">IF(SUM(K13:P13)=1,((K13*0)+(L13*20)+(M13*40)+(N13*60)+(O13*80)+(P13*100)),"")</f>
        <v/>
      </c>
      <c r="T13" s="138"/>
      <c r="U13" s="140" t="e">
        <f t="shared" si="7"/>
        <v>#DIV/0!</v>
      </c>
      <c r="V13" s="152"/>
      <c r="W13" s="48" t="e">
        <f t="shared" ref="W13:W28" si="11">IF(Q13=1,0,S13*U13)</f>
        <v>#VALUE!</v>
      </c>
      <c r="Y13" s="355"/>
      <c r="Z13" s="355"/>
      <c r="AG13" s="345"/>
      <c r="AH13" s="345"/>
      <c r="AI13" s="345"/>
      <c r="AJ13" s="345"/>
      <c r="AK13" s="345"/>
      <c r="AL13" s="345"/>
      <c r="AM13" s="345"/>
    </row>
    <row r="14" spans="1:39" ht="45.75" customHeight="1" x14ac:dyDescent="0.25">
      <c r="B14" s="301" t="s">
        <v>230</v>
      </c>
      <c r="C14" s="175" t="s">
        <v>231</v>
      </c>
      <c r="D14" s="195"/>
      <c r="E14" s="279" t="s">
        <v>232</v>
      </c>
      <c r="F14" s="282"/>
      <c r="G14" s="247" t="s">
        <v>233</v>
      </c>
      <c r="H14" s="128"/>
      <c r="I14" s="165"/>
      <c r="J14" s="137">
        <f t="shared" si="9"/>
        <v>0</v>
      </c>
      <c r="K14" s="135"/>
      <c r="L14" s="135"/>
      <c r="M14" s="135"/>
      <c r="N14" s="135"/>
      <c r="O14" s="136"/>
      <c r="P14" s="135"/>
      <c r="Q14" s="136"/>
      <c r="S14" s="138" t="str">
        <f t="shared" si="10"/>
        <v/>
      </c>
      <c r="T14" s="160"/>
      <c r="U14" s="140" t="e">
        <f t="shared" si="7"/>
        <v>#DIV/0!</v>
      </c>
      <c r="V14" s="152"/>
      <c r="W14" s="48" t="e">
        <f t="shared" si="11"/>
        <v>#VALUE!</v>
      </c>
      <c r="Y14" s="355"/>
      <c r="Z14" s="355"/>
      <c r="AG14" s="358" t="s">
        <v>1599</v>
      </c>
      <c r="AH14" s="358"/>
      <c r="AI14" s="358"/>
      <c r="AJ14" s="358"/>
      <c r="AK14" s="358"/>
      <c r="AL14" s="358"/>
      <c r="AM14" s="358"/>
    </row>
    <row r="15" spans="1:39" ht="47.25" customHeight="1" x14ac:dyDescent="0.25">
      <c r="B15" s="301" t="s">
        <v>234</v>
      </c>
      <c r="C15" s="156" t="s">
        <v>235</v>
      </c>
      <c r="D15" s="189"/>
      <c r="E15" s="279" t="s">
        <v>236</v>
      </c>
      <c r="F15" s="276"/>
      <c r="G15" s="280"/>
      <c r="H15" s="128"/>
      <c r="I15" s="165"/>
      <c r="J15" s="137">
        <f t="shared" si="9"/>
        <v>0</v>
      </c>
      <c r="K15" s="135"/>
      <c r="L15" s="135"/>
      <c r="M15" s="135"/>
      <c r="N15" s="135"/>
      <c r="O15" s="136"/>
      <c r="P15" s="135"/>
      <c r="Q15" s="136"/>
      <c r="S15" s="138" t="str">
        <f t="shared" si="10"/>
        <v/>
      </c>
      <c r="T15" s="160"/>
      <c r="U15" s="140" t="e">
        <f t="shared" si="7"/>
        <v>#DIV/0!</v>
      </c>
      <c r="V15" s="152"/>
      <c r="W15" s="48" t="e">
        <f t="shared" si="11"/>
        <v>#VALUE!</v>
      </c>
      <c r="Y15" s="355"/>
      <c r="Z15" s="355"/>
      <c r="AG15" s="358" t="s">
        <v>1600</v>
      </c>
      <c r="AH15" s="358"/>
      <c r="AI15" s="358"/>
      <c r="AJ15" s="358"/>
      <c r="AK15" s="358"/>
      <c r="AL15" s="358"/>
      <c r="AM15" s="358"/>
    </row>
    <row r="16" spans="1:39" ht="45" customHeight="1" x14ac:dyDescent="0.25">
      <c r="B16" s="301" t="s">
        <v>237</v>
      </c>
      <c r="C16" s="156" t="s">
        <v>238</v>
      </c>
      <c r="D16" s="189"/>
      <c r="E16" s="279" t="s">
        <v>239</v>
      </c>
      <c r="F16" s="276"/>
      <c r="G16" s="280"/>
      <c r="H16" s="128"/>
      <c r="I16" s="165"/>
      <c r="J16" s="137">
        <f t="shared" si="9"/>
        <v>0</v>
      </c>
      <c r="K16" s="135"/>
      <c r="L16" s="135"/>
      <c r="M16" s="135"/>
      <c r="N16" s="135"/>
      <c r="O16" s="136"/>
      <c r="P16" s="135"/>
      <c r="Q16" s="136"/>
      <c r="S16" s="138" t="str">
        <f t="shared" si="10"/>
        <v/>
      </c>
      <c r="T16" s="160"/>
      <c r="U16" s="140" t="e">
        <f t="shared" si="7"/>
        <v>#DIV/0!</v>
      </c>
      <c r="V16" s="152"/>
      <c r="W16" s="48" t="e">
        <f t="shared" si="11"/>
        <v>#VALUE!</v>
      </c>
      <c r="Y16" s="355"/>
      <c r="Z16" s="355"/>
      <c r="AG16" s="358" t="s">
        <v>1601</v>
      </c>
      <c r="AH16" s="358"/>
      <c r="AI16" s="358"/>
      <c r="AJ16" s="358"/>
      <c r="AK16" s="358"/>
      <c r="AL16" s="358"/>
      <c r="AM16" s="358"/>
    </row>
    <row r="17" spans="2:39" ht="45.75" customHeight="1" x14ac:dyDescent="0.25">
      <c r="B17" s="301" t="s">
        <v>240</v>
      </c>
      <c r="C17" s="156" t="s">
        <v>241</v>
      </c>
      <c r="D17" s="189"/>
      <c r="E17" s="279" t="s">
        <v>242</v>
      </c>
      <c r="F17" s="276"/>
      <c r="G17" s="280"/>
      <c r="H17" s="128"/>
      <c r="I17" s="165"/>
      <c r="J17" s="137">
        <f t="shared" si="9"/>
        <v>0</v>
      </c>
      <c r="K17" s="135"/>
      <c r="L17" s="135"/>
      <c r="M17" s="135"/>
      <c r="N17" s="135"/>
      <c r="O17" s="136"/>
      <c r="P17" s="135"/>
      <c r="Q17" s="136"/>
      <c r="S17" s="138" t="str">
        <f t="shared" si="10"/>
        <v/>
      </c>
      <c r="T17" s="160"/>
      <c r="U17" s="140" t="e">
        <f t="shared" si="7"/>
        <v>#DIV/0!</v>
      </c>
      <c r="V17" s="152"/>
      <c r="W17" s="48" t="e">
        <f t="shared" si="11"/>
        <v>#VALUE!</v>
      </c>
      <c r="Y17" s="355"/>
      <c r="Z17" s="355"/>
      <c r="AG17" s="358" t="s">
        <v>1602</v>
      </c>
      <c r="AH17" s="358"/>
      <c r="AI17" s="358"/>
      <c r="AJ17" s="358"/>
      <c r="AK17" s="358"/>
      <c r="AL17" s="358"/>
      <c r="AM17" s="358"/>
    </row>
    <row r="18" spans="2:39" ht="49.5" customHeight="1" x14ac:dyDescent="0.25">
      <c r="B18" s="301" t="s">
        <v>243</v>
      </c>
      <c r="C18" s="156" t="s">
        <v>244</v>
      </c>
      <c r="D18" s="189"/>
      <c r="E18" s="279" t="s">
        <v>245</v>
      </c>
      <c r="F18" s="276"/>
      <c r="G18" s="280"/>
      <c r="H18" s="128"/>
      <c r="I18" s="165"/>
      <c r="J18" s="137">
        <f t="shared" si="9"/>
        <v>0</v>
      </c>
      <c r="K18" s="135"/>
      <c r="L18" s="135"/>
      <c r="M18" s="135"/>
      <c r="N18" s="135"/>
      <c r="O18" s="136"/>
      <c r="P18" s="135"/>
      <c r="Q18" s="136"/>
      <c r="S18" s="138" t="str">
        <f t="shared" si="10"/>
        <v/>
      </c>
      <c r="T18" s="160"/>
      <c r="U18" s="140" t="e">
        <f t="shared" si="7"/>
        <v>#DIV/0!</v>
      </c>
      <c r="V18" s="152"/>
      <c r="W18" s="48" t="e">
        <f t="shared" si="11"/>
        <v>#VALUE!</v>
      </c>
      <c r="Y18" s="355"/>
      <c r="Z18" s="355"/>
      <c r="AG18" s="358" t="s">
        <v>1603</v>
      </c>
      <c r="AH18" s="358"/>
      <c r="AI18" s="358"/>
      <c r="AJ18" s="358"/>
      <c r="AK18" s="358"/>
      <c r="AL18" s="358"/>
      <c r="AM18" s="358"/>
    </row>
    <row r="19" spans="2:39" ht="49.5" customHeight="1" x14ac:dyDescent="0.25">
      <c r="B19" s="301" t="s">
        <v>246</v>
      </c>
      <c r="C19" s="156" t="s">
        <v>247</v>
      </c>
      <c r="D19" s="189"/>
      <c r="E19" s="279" t="s">
        <v>248</v>
      </c>
      <c r="F19" s="276"/>
      <c r="G19" s="280"/>
      <c r="H19" s="128"/>
      <c r="I19" s="165"/>
      <c r="J19" s="137">
        <f t="shared" si="9"/>
        <v>0</v>
      </c>
      <c r="K19" s="135"/>
      <c r="L19" s="135"/>
      <c r="M19" s="135"/>
      <c r="N19" s="135"/>
      <c r="O19" s="136"/>
      <c r="P19" s="135"/>
      <c r="Q19" s="136"/>
      <c r="S19" s="138" t="str">
        <f t="shared" si="10"/>
        <v/>
      </c>
      <c r="T19" s="160"/>
      <c r="U19" s="140" t="e">
        <f t="shared" si="7"/>
        <v>#DIV/0!</v>
      </c>
      <c r="V19" s="152"/>
      <c r="W19" s="48" t="e">
        <f t="shared" si="11"/>
        <v>#VALUE!</v>
      </c>
      <c r="Y19" s="355"/>
      <c r="Z19" s="355"/>
      <c r="AG19" s="358" t="s">
        <v>1604</v>
      </c>
      <c r="AH19" s="358"/>
      <c r="AI19" s="358"/>
      <c r="AJ19" s="358"/>
      <c r="AK19" s="358"/>
      <c r="AL19" s="358"/>
      <c r="AM19" s="358"/>
    </row>
    <row r="20" spans="2:39" ht="51" customHeight="1" x14ac:dyDescent="0.25">
      <c r="B20" s="301" t="s">
        <v>249</v>
      </c>
      <c r="C20" s="156" t="s">
        <v>250</v>
      </c>
      <c r="D20" s="189"/>
      <c r="E20" s="279" t="s">
        <v>251</v>
      </c>
      <c r="F20" s="276"/>
      <c r="G20" s="280"/>
      <c r="H20" s="128"/>
      <c r="I20" s="165"/>
      <c r="J20" s="137">
        <f t="shared" si="9"/>
        <v>0</v>
      </c>
      <c r="K20" s="135"/>
      <c r="L20" s="135"/>
      <c r="M20" s="135"/>
      <c r="N20" s="135"/>
      <c r="O20" s="136"/>
      <c r="P20" s="135"/>
      <c r="Q20" s="136"/>
      <c r="S20" s="138" t="str">
        <f t="shared" si="10"/>
        <v/>
      </c>
      <c r="T20" s="160"/>
      <c r="U20" s="140" t="e">
        <f t="shared" si="7"/>
        <v>#DIV/0!</v>
      </c>
      <c r="V20" s="152"/>
      <c r="W20" s="48" t="e">
        <f t="shared" si="11"/>
        <v>#VALUE!</v>
      </c>
      <c r="Y20" s="355"/>
      <c r="Z20" s="355"/>
      <c r="AG20" s="358" t="s">
        <v>1605</v>
      </c>
      <c r="AH20" s="358"/>
      <c r="AI20" s="358"/>
      <c r="AJ20" s="358"/>
      <c r="AK20" s="358"/>
      <c r="AL20" s="358"/>
      <c r="AM20" s="358"/>
    </row>
    <row r="21" spans="2:39" ht="52.5" customHeight="1" x14ac:dyDescent="0.25">
      <c r="B21" s="301" t="s">
        <v>252</v>
      </c>
      <c r="C21" s="157" t="s">
        <v>253</v>
      </c>
      <c r="D21" s="189"/>
      <c r="E21" s="279" t="s">
        <v>254</v>
      </c>
      <c r="F21" s="276"/>
      <c r="G21" s="280"/>
      <c r="H21" s="128"/>
      <c r="I21" s="165"/>
      <c r="J21" s="137">
        <f t="shared" si="9"/>
        <v>0</v>
      </c>
      <c r="K21" s="135"/>
      <c r="L21" s="135"/>
      <c r="M21" s="135"/>
      <c r="N21" s="135"/>
      <c r="O21" s="136"/>
      <c r="P21" s="135"/>
      <c r="Q21" s="136"/>
      <c r="S21" s="138" t="str">
        <f t="shared" si="10"/>
        <v/>
      </c>
      <c r="T21" s="160"/>
      <c r="U21" s="140" t="e">
        <f t="shared" si="7"/>
        <v>#DIV/0!</v>
      </c>
      <c r="V21" s="152"/>
      <c r="W21" s="48" t="e">
        <f t="shared" si="11"/>
        <v>#VALUE!</v>
      </c>
      <c r="Y21" s="355"/>
      <c r="Z21" s="355"/>
      <c r="AG21" s="358" t="s">
        <v>1606</v>
      </c>
      <c r="AH21" s="358"/>
      <c r="AI21" s="358"/>
      <c r="AJ21" s="358"/>
      <c r="AK21" s="358"/>
      <c r="AL21" s="358"/>
      <c r="AM21" s="358"/>
    </row>
    <row r="22" spans="2:39" ht="51" customHeight="1" x14ac:dyDescent="0.25">
      <c r="B22" s="301">
        <v>3</v>
      </c>
      <c r="C22" s="154" t="s">
        <v>255</v>
      </c>
      <c r="D22" s="189"/>
      <c r="E22" s="279" t="s">
        <v>256</v>
      </c>
      <c r="F22" s="276"/>
      <c r="G22" s="280"/>
      <c r="H22" s="128"/>
      <c r="I22" s="137">
        <f>SUM(K22:P22)</f>
        <v>0</v>
      </c>
      <c r="J22" s="137">
        <f t="shared" si="9"/>
        <v>0</v>
      </c>
      <c r="K22" s="135"/>
      <c r="L22" s="135"/>
      <c r="M22" s="135"/>
      <c r="N22" s="135"/>
      <c r="O22" s="136"/>
      <c r="P22" s="135"/>
      <c r="Q22" s="136"/>
      <c r="S22" s="138" t="str">
        <f t="shared" si="10"/>
        <v/>
      </c>
      <c r="T22" s="160" t="e">
        <f>1/$I$29</f>
        <v>#DIV/0!</v>
      </c>
      <c r="U22" s="140" t="e">
        <f t="shared" si="7"/>
        <v>#DIV/0!</v>
      </c>
      <c r="V22" s="152" t="e">
        <f>IF(Q22=1,0,S22*T22)</f>
        <v>#VALUE!</v>
      </c>
      <c r="W22" s="48" t="e">
        <f t="shared" si="11"/>
        <v>#VALUE!</v>
      </c>
      <c r="Y22" s="355"/>
      <c r="Z22" s="355"/>
      <c r="AG22" s="345"/>
      <c r="AH22" s="345"/>
      <c r="AI22" s="345"/>
      <c r="AJ22" s="345"/>
      <c r="AK22" s="345"/>
      <c r="AL22" s="345"/>
      <c r="AM22" s="345"/>
    </row>
    <row r="23" spans="2:39" ht="60.75" customHeight="1" x14ac:dyDescent="0.25">
      <c r="B23" s="301">
        <v>4</v>
      </c>
      <c r="C23" s="154" t="s">
        <v>257</v>
      </c>
      <c r="D23" s="189"/>
      <c r="E23" s="279" t="s">
        <v>258</v>
      </c>
      <c r="F23" s="276"/>
      <c r="G23" s="247" t="s">
        <v>259</v>
      </c>
      <c r="H23" s="128"/>
      <c r="I23" s="137">
        <f>SUM(K23:P23)</f>
        <v>0</v>
      </c>
      <c r="J23" s="137">
        <f t="shared" si="9"/>
        <v>0</v>
      </c>
      <c r="K23" s="135"/>
      <c r="L23" s="135"/>
      <c r="M23" s="135"/>
      <c r="N23" s="135"/>
      <c r="O23" s="197"/>
      <c r="P23" s="135"/>
      <c r="Q23" s="136"/>
      <c r="S23" s="138" t="str">
        <f t="shared" si="10"/>
        <v/>
      </c>
      <c r="T23" s="160" t="e">
        <f>1/$I$29</f>
        <v>#DIV/0!</v>
      </c>
      <c r="U23" s="140" t="e">
        <f t="shared" si="7"/>
        <v>#DIV/0!</v>
      </c>
      <c r="V23" s="152" t="e">
        <f>IF(Q23=1,0,S23*T23)</f>
        <v>#VALUE!</v>
      </c>
      <c r="W23" s="48" t="e">
        <f t="shared" si="11"/>
        <v>#VALUE!</v>
      </c>
      <c r="Y23" s="355"/>
      <c r="Z23" s="355"/>
      <c r="AG23" s="358" t="s">
        <v>1607</v>
      </c>
      <c r="AH23" s="358"/>
      <c r="AI23" s="358"/>
      <c r="AJ23" s="358"/>
      <c r="AK23" s="358"/>
      <c r="AL23" s="358"/>
      <c r="AM23" s="358"/>
    </row>
    <row r="24" spans="2:39" ht="72.75" customHeight="1" x14ac:dyDescent="0.25">
      <c r="B24" s="301">
        <v>5</v>
      </c>
      <c r="C24" s="154" t="s">
        <v>260</v>
      </c>
      <c r="D24" s="189"/>
      <c r="E24" s="279" t="s">
        <v>261</v>
      </c>
      <c r="F24" s="276"/>
      <c r="G24" s="247" t="s">
        <v>262</v>
      </c>
      <c r="H24" s="128"/>
      <c r="I24" s="137">
        <f>SUM(K24:P24)</f>
        <v>0</v>
      </c>
      <c r="J24" s="137">
        <f t="shared" si="9"/>
        <v>0</v>
      </c>
      <c r="K24" s="135"/>
      <c r="L24" s="135"/>
      <c r="M24" s="135"/>
      <c r="N24" s="135"/>
      <c r="O24" s="136"/>
      <c r="P24" s="135"/>
      <c r="Q24" s="136"/>
      <c r="S24" s="138" t="str">
        <f t="shared" si="10"/>
        <v/>
      </c>
      <c r="T24" s="160" t="e">
        <f>1/$I$29</f>
        <v>#DIV/0!</v>
      </c>
      <c r="U24" s="140" t="e">
        <f t="shared" si="7"/>
        <v>#DIV/0!</v>
      </c>
      <c r="V24" s="152" t="e">
        <f>IF(Q24=1,0,S24*T24)</f>
        <v>#VALUE!</v>
      </c>
      <c r="W24" s="48" t="e">
        <f t="shared" si="11"/>
        <v>#VALUE!</v>
      </c>
      <c r="Y24" s="355"/>
      <c r="Z24" s="355"/>
      <c r="AG24" s="358" t="s">
        <v>1608</v>
      </c>
      <c r="AH24" s="358"/>
      <c r="AI24" s="358"/>
      <c r="AJ24" s="358"/>
      <c r="AK24" s="358"/>
      <c r="AL24" s="358"/>
      <c r="AM24" s="358"/>
    </row>
    <row r="25" spans="2:39" ht="51" customHeight="1" x14ac:dyDescent="0.25">
      <c r="B25" s="301">
        <v>6</v>
      </c>
      <c r="C25" s="154" t="s">
        <v>263</v>
      </c>
      <c r="D25" s="189"/>
      <c r="E25" s="279" t="s">
        <v>264</v>
      </c>
      <c r="F25" s="276"/>
      <c r="G25" s="280"/>
      <c r="H25" s="128"/>
      <c r="I25" s="137">
        <f>SUM(K25:P25)</f>
        <v>0</v>
      </c>
      <c r="J25" s="137">
        <f t="shared" si="9"/>
        <v>0</v>
      </c>
      <c r="K25" s="135"/>
      <c r="L25" s="135"/>
      <c r="M25" s="135"/>
      <c r="N25" s="135"/>
      <c r="O25" s="136"/>
      <c r="P25" s="135"/>
      <c r="Q25" s="136"/>
      <c r="S25" s="138" t="str">
        <f t="shared" si="10"/>
        <v/>
      </c>
      <c r="T25" s="160" t="e">
        <f>1/$I$29</f>
        <v>#DIV/0!</v>
      </c>
      <c r="U25" s="140" t="e">
        <f t="shared" si="7"/>
        <v>#DIV/0!</v>
      </c>
      <c r="V25" s="152" t="e">
        <f>IF(Q25=1,0,S25*T25)</f>
        <v>#VALUE!</v>
      </c>
      <c r="W25" s="48" t="e">
        <f t="shared" si="11"/>
        <v>#VALUE!</v>
      </c>
      <c r="Y25" s="355"/>
      <c r="Z25" s="355"/>
      <c r="AG25" s="358" t="s">
        <v>1609</v>
      </c>
      <c r="AH25" s="358"/>
      <c r="AI25" s="358"/>
      <c r="AJ25" s="358"/>
      <c r="AK25" s="358"/>
      <c r="AL25" s="358"/>
      <c r="AM25" s="358"/>
    </row>
    <row r="26" spans="2:39" ht="45.75" customHeight="1" x14ac:dyDescent="0.25">
      <c r="B26" s="301" t="s">
        <v>265</v>
      </c>
      <c r="C26" s="155" t="s">
        <v>266</v>
      </c>
      <c r="D26" s="189"/>
      <c r="E26" s="279" t="s">
        <v>267</v>
      </c>
      <c r="F26" s="276"/>
      <c r="G26" s="247" t="s">
        <v>268</v>
      </c>
      <c r="H26" s="128"/>
      <c r="I26" s="165"/>
      <c r="J26" s="137">
        <f t="shared" si="9"/>
        <v>0</v>
      </c>
      <c r="K26" s="135"/>
      <c r="L26" s="135"/>
      <c r="M26" s="135"/>
      <c r="N26" s="135"/>
      <c r="O26" s="136"/>
      <c r="P26" s="135"/>
      <c r="Q26" s="136"/>
      <c r="S26" s="138" t="str">
        <f t="shared" si="10"/>
        <v/>
      </c>
      <c r="T26" s="160"/>
      <c r="U26" s="140" t="e">
        <f t="shared" si="7"/>
        <v>#DIV/0!</v>
      </c>
      <c r="V26" s="152"/>
      <c r="W26" s="48" t="e">
        <f t="shared" si="11"/>
        <v>#VALUE!</v>
      </c>
      <c r="Y26" s="355"/>
      <c r="Z26" s="355"/>
      <c r="AG26" s="358" t="s">
        <v>1610</v>
      </c>
      <c r="AH26" s="358"/>
      <c r="AI26" s="358"/>
      <c r="AJ26" s="358"/>
      <c r="AK26" s="358"/>
      <c r="AL26" s="358"/>
      <c r="AM26" s="358"/>
    </row>
    <row r="27" spans="2:39" ht="45.75" customHeight="1" x14ac:dyDescent="0.25">
      <c r="B27" s="301" t="s">
        <v>269</v>
      </c>
      <c r="C27" s="156" t="s">
        <v>270</v>
      </c>
      <c r="D27" s="189"/>
      <c r="E27" s="279" t="s">
        <v>271</v>
      </c>
      <c r="F27" s="276"/>
      <c r="G27" s="247" t="s">
        <v>272</v>
      </c>
      <c r="H27" s="128"/>
      <c r="I27" s="165"/>
      <c r="J27" s="137">
        <f t="shared" si="9"/>
        <v>0</v>
      </c>
      <c r="K27" s="135"/>
      <c r="L27" s="135"/>
      <c r="M27" s="135"/>
      <c r="N27" s="135"/>
      <c r="O27" s="136"/>
      <c r="P27" s="135"/>
      <c r="Q27" s="136"/>
      <c r="S27" s="138" t="str">
        <f t="shared" si="10"/>
        <v/>
      </c>
      <c r="T27" s="160"/>
      <c r="U27" s="140" t="e">
        <f t="shared" si="7"/>
        <v>#DIV/0!</v>
      </c>
      <c r="V27" s="152"/>
      <c r="W27" s="48" t="e">
        <f t="shared" si="11"/>
        <v>#VALUE!</v>
      </c>
      <c r="Y27" s="355"/>
      <c r="Z27" s="355"/>
      <c r="AG27" s="358" t="s">
        <v>1611</v>
      </c>
      <c r="AH27" s="358"/>
      <c r="AI27" s="358"/>
      <c r="AJ27" s="358"/>
      <c r="AK27" s="358"/>
      <c r="AL27" s="358"/>
      <c r="AM27" s="358"/>
    </row>
    <row r="28" spans="2:39" ht="43.5" customHeight="1" x14ac:dyDescent="0.25">
      <c r="B28" s="301" t="s">
        <v>273</v>
      </c>
      <c r="C28" s="157" t="s">
        <v>274</v>
      </c>
      <c r="D28" s="189"/>
      <c r="E28" s="279" t="s">
        <v>275</v>
      </c>
      <c r="F28" s="276"/>
      <c r="G28" s="247" t="s">
        <v>276</v>
      </c>
      <c r="H28" s="139"/>
      <c r="I28" s="165"/>
      <c r="J28" s="137">
        <f t="shared" si="9"/>
        <v>0</v>
      </c>
      <c r="K28" s="135"/>
      <c r="L28" s="135"/>
      <c r="M28" s="135"/>
      <c r="N28" s="135"/>
      <c r="O28" s="136"/>
      <c r="P28" s="135"/>
      <c r="Q28" s="136"/>
      <c r="S28" s="138" t="str">
        <f t="shared" si="10"/>
        <v/>
      </c>
      <c r="T28" s="160"/>
      <c r="U28" s="140" t="e">
        <f t="shared" si="7"/>
        <v>#DIV/0!</v>
      </c>
      <c r="V28" s="152"/>
      <c r="W28" s="48" t="e">
        <f t="shared" si="11"/>
        <v>#VALUE!</v>
      </c>
      <c r="Y28" s="355"/>
      <c r="Z28" s="355"/>
      <c r="AG28" s="358" t="s">
        <v>1612</v>
      </c>
      <c r="AH28" s="358"/>
      <c r="AI28" s="358"/>
      <c r="AJ28" s="358"/>
      <c r="AK28" s="358"/>
      <c r="AL28" s="358"/>
      <c r="AM28" s="358"/>
    </row>
    <row r="29" spans="2:39" x14ac:dyDescent="0.25">
      <c r="C29" s="165"/>
      <c r="D29" s="191"/>
      <c r="E29" s="191"/>
      <c r="F29" s="191"/>
      <c r="G29" s="191"/>
      <c r="I29" s="163">
        <f>SUM(I10:I28)</f>
        <v>0</v>
      </c>
      <c r="J29" s="194">
        <f>SUM(J10:J28)</f>
        <v>0</v>
      </c>
      <c r="V29" s="184" t="e">
        <f>SUM(V10:V25)</f>
        <v>#VALUE!</v>
      </c>
      <c r="W29" s="184" t="e">
        <f>SUM(W10:W28)</f>
        <v>#VALUE!</v>
      </c>
      <c r="Y29" s="180"/>
      <c r="Z29" s="180"/>
      <c r="AG29" s="345"/>
      <c r="AH29" s="345"/>
      <c r="AI29" s="345"/>
      <c r="AJ29" s="345"/>
      <c r="AK29" s="345"/>
      <c r="AL29" s="345"/>
      <c r="AM29" s="345"/>
    </row>
    <row r="30" spans="2:39" x14ac:dyDescent="0.25">
      <c r="C30" s="165"/>
      <c r="D30" s="165"/>
      <c r="E30" s="165"/>
      <c r="F30" s="165"/>
      <c r="G30" s="165"/>
      <c r="R30" s="131" t="s">
        <v>277</v>
      </c>
      <c r="S30" s="142">
        <f>SUMIF(I29,6-V32,V29)</f>
        <v>0</v>
      </c>
      <c r="W30"/>
      <c r="Y30" s="180"/>
      <c r="Z30" s="180"/>
    </row>
    <row r="31" spans="2:39" x14ac:dyDescent="0.25">
      <c r="C31" s="165"/>
      <c r="D31" s="165"/>
      <c r="E31" s="165"/>
      <c r="F31" s="165"/>
      <c r="G31" s="165"/>
      <c r="R31" s="131" t="s">
        <v>278</v>
      </c>
      <c r="S31" s="142">
        <f>SUMIF(J29,19-V33,W29)</f>
        <v>0</v>
      </c>
      <c r="X31" s="141"/>
      <c r="Y31"/>
      <c r="Z31"/>
    </row>
    <row r="32" spans="2:39" x14ac:dyDescent="0.25">
      <c r="C32" s="165"/>
      <c r="D32" s="165"/>
      <c r="E32" s="165"/>
      <c r="F32" s="165"/>
      <c r="G32" s="165"/>
      <c r="U32" s="163" t="s">
        <v>285</v>
      </c>
      <c r="V32" s="163">
        <f>SUM(Q10,Q12,Q22:Q25)</f>
        <v>0</v>
      </c>
      <c r="X32" s="141"/>
    </row>
    <row r="33" spans="3:32" x14ac:dyDescent="0.25">
      <c r="C33" s="165"/>
      <c r="D33" s="165"/>
      <c r="E33" s="165"/>
      <c r="F33" s="165"/>
      <c r="G33" s="165"/>
      <c r="U33" s="163" t="s">
        <v>286</v>
      </c>
      <c r="V33" s="163">
        <f>SUM(Q10:Q28)</f>
        <v>0</v>
      </c>
    </row>
    <row r="34" spans="3:32" ht="13.5" customHeight="1" x14ac:dyDescent="0.25">
      <c r="C34" s="165"/>
      <c r="D34" s="165"/>
      <c r="E34" s="165"/>
      <c r="F34" s="165"/>
      <c r="G34" s="165"/>
    </row>
    <row r="35" spans="3:32" x14ac:dyDescent="0.25">
      <c r="C35" s="165"/>
      <c r="D35" s="165"/>
      <c r="E35" s="165"/>
      <c r="F35" s="165"/>
      <c r="G35" s="165"/>
    </row>
    <row r="42" spans="3:32" ht="22.5" customHeight="1" x14ac:dyDescent="0.25">
      <c r="AA42" s="164"/>
      <c r="AB42" s="164"/>
      <c r="AC42" s="164"/>
    </row>
    <row r="44" spans="3:32" ht="15" customHeight="1" x14ac:dyDescent="0.25">
      <c r="AA44" s="164"/>
      <c r="AB44" s="164"/>
      <c r="AC44" s="164"/>
      <c r="AD44" s="164"/>
      <c r="AE44" s="164"/>
      <c r="AF44" s="164"/>
    </row>
  </sheetData>
  <sheetProtection formatCells="0" formatColumns="0" formatRows="0" insertColumns="0" insertRows="0" insertHyperlinks="0" deleteColumns="0" deleteRows="0" sort="0" autoFilter="0" pivotTables="0"/>
  <mergeCells count="47">
    <mergeCell ref="Y11:Z11"/>
    <mergeCell ref="Y12:Z12"/>
    <mergeCell ref="AG7:AM8"/>
    <mergeCell ref="AG10:AM10"/>
    <mergeCell ref="C6:Q6"/>
    <mergeCell ref="B1:Z1"/>
    <mergeCell ref="AG15:AM15"/>
    <mergeCell ref="AG16:AM16"/>
    <mergeCell ref="AG17:AM17"/>
    <mergeCell ref="AG18:AM18"/>
    <mergeCell ref="C2:T2"/>
    <mergeCell ref="Y13:Z13"/>
    <mergeCell ref="Y14:Z14"/>
    <mergeCell ref="K5:AC5"/>
    <mergeCell ref="C7:C8"/>
    <mergeCell ref="AG11:AM11"/>
    <mergeCell ref="AG12:AM12"/>
    <mergeCell ref="AG14:AM14"/>
    <mergeCell ref="E7:E8"/>
    <mergeCell ref="G7:G8"/>
    <mergeCell ref="S7:U7"/>
    <mergeCell ref="Y18:Z18"/>
    <mergeCell ref="AG20:AM20"/>
    <mergeCell ref="AG28:AM28"/>
    <mergeCell ref="AG21:AM21"/>
    <mergeCell ref="AG26:AM26"/>
    <mergeCell ref="AG25:AM25"/>
    <mergeCell ref="AG27:AM27"/>
    <mergeCell ref="AG23:AM23"/>
    <mergeCell ref="AG24:AM24"/>
    <mergeCell ref="AG19:AM19"/>
    <mergeCell ref="Y20:Z20"/>
    <mergeCell ref="I7:Q7"/>
    <mergeCell ref="C3:T3"/>
    <mergeCell ref="Y28:Z28"/>
    <mergeCell ref="Y21:Z21"/>
    <mergeCell ref="Y23:Z23"/>
    <mergeCell ref="Y24:Z24"/>
    <mergeCell ref="Y22:Z22"/>
    <mergeCell ref="Y25:Z25"/>
    <mergeCell ref="Y26:Z26"/>
    <mergeCell ref="Y10:Z10"/>
    <mergeCell ref="Y19:Z19"/>
    <mergeCell ref="Y27:Z27"/>
    <mergeCell ref="Y15:Z15"/>
    <mergeCell ref="Y16:Z16"/>
    <mergeCell ref="Y17:Z17"/>
  </mergeCells>
  <conditionalFormatting sqref="J10:J28">
    <cfRule type="cellIs" dxfId="672" priority="394" stopIfTrue="1" operator="notEqual">
      <formula>1</formula>
    </cfRule>
    <cfRule type="cellIs" dxfId="671" priority="395" stopIfTrue="1" operator="equal">
      <formula>1</formula>
    </cfRule>
  </conditionalFormatting>
  <conditionalFormatting sqref="J29">
    <cfRule type="cellIs" dxfId="670" priority="377" stopIfTrue="1" operator="notEqual">
      <formula>1</formula>
    </cfRule>
    <cfRule type="cellIs" dxfId="669" priority="378" stopIfTrue="1" operator="equal">
      <formula>1</formula>
    </cfRule>
  </conditionalFormatting>
  <conditionalFormatting sqref="S31">
    <cfRule type="containsBlanks" dxfId="668" priority="360" stopIfTrue="1">
      <formula>LEN(TRIM(S31))=0</formula>
    </cfRule>
    <cfRule type="cellIs" dxfId="667" priority="361" stopIfTrue="1" operator="lessThan">
      <formula>19.999</formula>
    </cfRule>
    <cfRule type="cellIs" dxfId="666" priority="362" stopIfTrue="1" operator="lessThan">
      <formula>39.999</formula>
    </cfRule>
    <cfRule type="cellIs" dxfId="665" priority="363" stopIfTrue="1" operator="lessThan">
      <formula>59.999</formula>
    </cfRule>
    <cfRule type="cellIs" dxfId="664" priority="364" stopIfTrue="1" operator="lessThan">
      <formula>79.999</formula>
    </cfRule>
    <cfRule type="cellIs" dxfId="663" priority="365" stopIfTrue="1" operator="lessThan">
      <formula>89.999</formula>
    </cfRule>
    <cfRule type="cellIs" dxfId="662" priority="366" stopIfTrue="1" operator="between">
      <formula>90</formula>
      <formula>100</formula>
    </cfRule>
  </conditionalFormatting>
  <conditionalFormatting sqref="S30">
    <cfRule type="containsBlanks" dxfId="661" priority="353" stopIfTrue="1">
      <formula>LEN(TRIM(S30))=0</formula>
    </cfRule>
    <cfRule type="cellIs" dxfId="660" priority="354" stopIfTrue="1" operator="lessThan">
      <formula>19.999</formula>
    </cfRule>
    <cfRule type="cellIs" dxfId="659" priority="355" stopIfTrue="1" operator="lessThan">
      <formula>39.999</formula>
    </cfRule>
    <cfRule type="cellIs" dxfId="658" priority="356" stopIfTrue="1" operator="lessThan">
      <formula>59.999</formula>
    </cfRule>
    <cfRule type="cellIs" dxfId="657" priority="357" stopIfTrue="1" operator="lessThan">
      <formula>79.999</formula>
    </cfRule>
    <cfRule type="cellIs" dxfId="656" priority="358" stopIfTrue="1" operator="lessThan">
      <formula>89.999</formula>
    </cfRule>
    <cfRule type="cellIs" dxfId="655" priority="359" stopIfTrue="1" operator="between">
      <formula>90</formula>
      <formula>100</formula>
    </cfRule>
  </conditionalFormatting>
  <conditionalFormatting sqref="I10">
    <cfRule type="cellIs" dxfId="654" priority="185" stopIfTrue="1" operator="notEqual">
      <formula>1</formula>
    </cfRule>
    <cfRule type="cellIs" dxfId="653" priority="186" stopIfTrue="1" operator="equal">
      <formula>1</formula>
    </cfRule>
  </conditionalFormatting>
  <conditionalFormatting sqref="T13">
    <cfRule type="containsBlanks" dxfId="652" priority="167" stopIfTrue="1">
      <formula>LEN(TRIM(T13))=0</formula>
    </cfRule>
    <cfRule type="cellIs" dxfId="651" priority="168" stopIfTrue="1" operator="lessThan">
      <formula>19.999</formula>
    </cfRule>
    <cfRule type="cellIs" dxfId="650" priority="169" stopIfTrue="1" operator="lessThan">
      <formula>39.999</formula>
    </cfRule>
    <cfRule type="cellIs" dxfId="649" priority="170" stopIfTrue="1" operator="lessThan">
      <formula>59.999</formula>
    </cfRule>
    <cfRule type="cellIs" dxfId="648" priority="171" stopIfTrue="1" operator="lessThan">
      <formula>79.999</formula>
    </cfRule>
    <cfRule type="cellIs" dxfId="647" priority="172" stopIfTrue="1" operator="lessThan">
      <formula>89.999</formula>
    </cfRule>
    <cfRule type="cellIs" dxfId="646" priority="173" stopIfTrue="1" operator="between">
      <formula>90</formula>
      <formula>100</formula>
    </cfRule>
  </conditionalFormatting>
  <conditionalFormatting sqref="I12">
    <cfRule type="cellIs" dxfId="645" priority="46" stopIfTrue="1" operator="notEqual">
      <formula>1</formula>
    </cfRule>
    <cfRule type="cellIs" dxfId="644" priority="47" stopIfTrue="1" operator="equal">
      <formula>1</formula>
    </cfRule>
  </conditionalFormatting>
  <conditionalFormatting sqref="I23">
    <cfRule type="cellIs" dxfId="643" priority="44" stopIfTrue="1" operator="notEqual">
      <formula>1</formula>
    </cfRule>
    <cfRule type="cellIs" dxfId="642" priority="45" stopIfTrue="1" operator="equal">
      <formula>1</formula>
    </cfRule>
  </conditionalFormatting>
  <conditionalFormatting sqref="I24">
    <cfRule type="cellIs" dxfId="641" priority="42" stopIfTrue="1" operator="notEqual">
      <formula>1</formula>
    </cfRule>
    <cfRule type="cellIs" dxfId="640" priority="43" stopIfTrue="1" operator="equal">
      <formula>1</formula>
    </cfRule>
  </conditionalFormatting>
  <conditionalFormatting sqref="I22">
    <cfRule type="cellIs" dxfId="639" priority="40" stopIfTrue="1" operator="notEqual">
      <formula>1</formula>
    </cfRule>
    <cfRule type="cellIs" dxfId="638" priority="41" stopIfTrue="1" operator="equal">
      <formula>1</formula>
    </cfRule>
  </conditionalFormatting>
  <conditionalFormatting sqref="I25">
    <cfRule type="cellIs" dxfId="637" priority="38" stopIfTrue="1" operator="notEqual">
      <formula>1</formula>
    </cfRule>
    <cfRule type="cellIs" dxfId="636" priority="39" stopIfTrue="1" operator="equal">
      <formula>1</formula>
    </cfRule>
  </conditionalFormatting>
  <conditionalFormatting sqref="W10:W28">
    <cfRule type="expression" dxfId="635" priority="421" stopIfTrue="1">
      <formula>#REF!=0</formula>
    </cfRule>
  </conditionalFormatting>
  <pageMargins left="0.7" right="0.7" top="0.75" bottom="0.75" header="0.3" footer="0.3"/>
  <pageSetup paperSize="9" scale="38" orientation="landscape" r:id="rId1"/>
  <colBreaks count="1" manualBreakCount="1">
    <brk id="31" max="1048575" man="1"/>
  </colBreaks>
  <ignoredErrors>
    <ignoredError sqref="S10:S28"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69003" r:id="rId4" name="Button 4331">
              <controlPr defaultSize="0" print="0" autoLine="0" autoPict="0" macro="[0]!ButtonOpenAll">
                <anchor moveWithCells="1" sizeWithCells="1">
                  <from>
                    <xdr:col>2</xdr:col>
                    <xdr:colOff>2876550</xdr:colOff>
                    <xdr:row>3</xdr:row>
                    <xdr:rowOff>95250</xdr:rowOff>
                  </from>
                  <to>
                    <xdr:col>2</xdr:col>
                    <xdr:colOff>3952875</xdr:colOff>
                    <xdr:row>5</xdr:row>
                    <xdr:rowOff>85725</xdr:rowOff>
                  </to>
                </anchor>
              </controlPr>
            </control>
          </mc:Choice>
        </mc:AlternateContent>
        <mc:AlternateContent xmlns:mc="http://schemas.openxmlformats.org/markup-compatibility/2006">
          <mc:Choice Requires="x14">
            <control shapeId="1569250" r:id="rId5" name="Button 4578">
              <controlPr defaultSize="0" print="0" autoLine="0" autoPict="0" macro="[0]!ButtonD3_CloseAll">
                <anchor moveWithCells="1" sizeWithCells="1">
                  <from>
                    <xdr:col>2</xdr:col>
                    <xdr:colOff>4105275</xdr:colOff>
                    <xdr:row>3</xdr:row>
                    <xdr:rowOff>95250</xdr:rowOff>
                  </from>
                  <to>
                    <xdr:col>6</xdr:col>
                    <xdr:colOff>209550</xdr:colOff>
                    <xdr:row>5</xdr:row>
                    <xdr:rowOff>85725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p:properties xmlns:p="http://schemas.microsoft.com/office/2006/metadata/properties" xmlns:xsi="http://www.w3.org/2001/XMLSchema-instance" xmlns:pc="http://schemas.microsoft.com/office/infopath/2007/PartnerControls">
  <documentManagement>
    <ECDC_Subject_whatTaxHTField0 xmlns="5853e249-3efc-412b-93d1-e2f4d7003703">
      <Terms xmlns="http://schemas.microsoft.com/office/infopath/2007/PartnerControls">
        <TermInfo xmlns="http://schemas.microsoft.com/office/infopath/2007/PartnerControls">
          <TermName xmlns="http://schemas.microsoft.com/office/infopath/2007/PartnerControls">public health emergency</TermName>
          <TermId xmlns="http://schemas.microsoft.com/office/infopath/2007/PartnerControls">aae23c87-e71a-46da-a106-0f177a6dede2</TermId>
        </TermInfo>
      </Terms>
    </ECDC_Subject_whatTaxHTField0>
    <ECDC_Description xmlns="http://schemas.microsoft.com/sharepoint/v3" xsi:nil="true"/>
    <TaxKeywordTaxHTField xmlns="d23a570b-d7a9-49ca-a34c-8afb8206b4bf">
      <Terms xmlns="http://schemas.microsoft.com/office/infopath/2007/PartnerControls">
        <TermInfo xmlns="http://schemas.microsoft.com/office/infopath/2007/PartnerControls">
          <TermName xmlns="http://schemas.microsoft.com/office/infopath/2007/PartnerControls">Editors's choice</TermName>
          <TermId xmlns="http://schemas.microsoft.com/office/infopath/2007/PartnerControls">2541fd23-0382-42c3-9135-86b5721c4179</TermId>
        </TermInfo>
      </Terms>
    </TaxKeywordTaxHTField>
    <ECDC_DMS_Previous_Location xmlns="5853e249-3efc-412b-93d1-e2f4d7003703" xsi:nil="true"/>
    <TaxCatchAll xmlns="d23a570b-d7a9-49ca-a34c-8afb8206b4bf">
      <Value>1241</Value>
      <Value>1164</Value>
      <Value>345</Value>
      <Value>669</Value>
    </TaxCatchAll>
    <ECDC_DMS_Group xmlns="5853e249-3efc-412b-93d1-e2f4d7003703">Publications</ECDC_DMS_Group>
    <ff0459edc9514eb0baaeb2ab50aaa8de xmlns="d23a570b-d7a9-49ca-a34c-8afb8206b4bf">
      <Terms xmlns="http://schemas.microsoft.com/office/infopath/2007/PartnerControls"/>
    </ff0459edc9514eb0baaeb2ab50aaa8de>
    <ECDC_DMS_Previous_Creation_Date xmlns="5853e249-3efc-412b-93d1-e2f4d7003703">2018-05-16T14:27:00+00:00</ECDC_DMS_Previous_Creation_Date>
    <ECDC_Target_audienceTaxHTField0 xmlns="5853e249-3efc-412b-93d1-e2f4d7003703">
      <Terms xmlns="http://schemas.microsoft.com/office/infopath/2007/PartnerControls"/>
    </ECDC_Target_audienceTaxHTField0>
    <ECDC_DMS_Communication_Document_Type0 xmlns="5853e249-3efc-412b-93d1-e2f4d7003703">
      <Terms xmlns="http://schemas.microsoft.com/office/infopath/2007/PartnerControls">
        <TermInfo xmlns="http://schemas.microsoft.com/office/infopath/2007/PartnerControls">
          <TermName xmlns="http://schemas.microsoft.com/office/infopath/2007/PartnerControls">first edit</TermName>
          <TermId xmlns="http://schemas.microsoft.com/office/infopath/2007/PartnerControls">80850886-251b-4f02-9aa9-b2af2dccb954</TermId>
        </TermInfo>
      </Terms>
    </ECDC_DMS_Communication_Document_Type0>
    <m4f2abd528a9430bb1514981700fe204 xmlns="d23a570b-d7a9-49ca-a34c-8afb8206b4bf">
      <Terms xmlns="http://schemas.microsoft.com/office/infopath/2007/PartnerControls">
        <TermInfo xmlns="http://schemas.microsoft.com/office/infopath/2007/PartnerControls">
          <TermName xmlns="http://schemas.microsoft.com/office/infopath/2007/PartnerControls">Publications</TermName>
          <TermId xmlns="http://schemas.microsoft.com/office/infopath/2007/PartnerControls">5ba51513-6ee6-4aab-abac-3d87b7b8a9c3</TermId>
        </TermInfo>
      </Terms>
    </m4f2abd528a9430bb1514981700fe204>
    <ECDC_DMS_Section xmlns="5853e249-3efc-412b-93d1-e2f4d7003703">Communication Support</ECDC_DMS_Section>
    <ECDC_DMS_Project0 xmlns="5853e249-3efc-412b-93d1-e2f4d7003703">
      <Terms xmlns="http://schemas.microsoft.com/office/infopath/2007/PartnerControls"/>
    </ECDC_DMS_Project0>
    <ECDC_DMS_Country0 xmlns="5853e249-3efc-412b-93d1-e2f4d7003703">
      <Terms xmlns="http://schemas.microsoft.com/office/infopath/2007/PartnerControls"/>
    </ECDC_DMS_Country0>
    <ECDC_DMS_Meeting_Date xmlns="d23a570b-d7a9-49ca-a34c-8afb8206b4bf" xsi:nil="true"/>
    <ECDC_DMS_Author xmlns="5853e249-3efc-412b-93d1-e2f4d7003703">
      <UserInfo>
        <DisplayName/>
        <AccountId>197</AccountId>
        <AccountType/>
      </UserInfo>
    </ECDC_DMS_Author>
    <ECDC_Subject_doesTaxHTField0 xmlns="5853e249-3efc-412b-93d1-e2f4d7003703">
      <Terms xmlns="http://schemas.microsoft.com/office/infopath/2007/PartnerControls"/>
    </ECDC_Subject_doesTaxHTField0>
    <ECDC_DMS_MIS_Activity_code0 xmlns="5853e249-3efc-412b-93d1-e2f4d7003703">
      <Terms xmlns="http://schemas.microsoft.com/office/infopath/2007/PartnerControls"/>
    </ECDC_DMS_MIS_Activity_code0>
    <ECDC_Subject_whoTaxHTField0 xmlns="5853e249-3efc-412b-93d1-e2f4d7003703">
      <Terms xmlns="http://schemas.microsoft.com/office/infopath/2007/PartnerControls"/>
    </ECDC_Subject_whoTaxHTField0>
    <ECDC_DMS_Is_Public xmlns="5853e249-3efc-412b-93d1-e2f4d7003703">false</ECDC_DMS_Is_Public>
    <bf6f88d3567d49708e6ddfea625f3427 xmlns="d23a570b-d7a9-49ca-a34c-8afb8206b4bf">
      <Terms xmlns="http://schemas.microsoft.com/office/infopath/2007/PartnerControls"/>
    </bf6f88d3567d49708e6ddfea625f3427>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Communication" ma:contentTypeID="0x010100F92FB91056B24E40ACCE93A804002EFF001822ADB6403249B6AC60D10F8970E85E0002324C79913E41DFAC45BE82D1D0F324002665D754CEA35D49A205CF49138C8367" ma:contentTypeVersion="212" ma:contentTypeDescription="The main level of classification for the document" ma:contentTypeScope="" ma:versionID="4e69245bf4bcf58a20ac5b314828aae6">
  <xsd:schema xmlns:xsd="http://www.w3.org/2001/XMLSchema" xmlns:xs="http://www.w3.org/2001/XMLSchema" xmlns:p="http://schemas.microsoft.com/office/2006/metadata/properties" xmlns:ns1="http://schemas.microsoft.com/sharepoint/v3" xmlns:ns2="5853e249-3efc-412b-93d1-e2f4d7003703" xmlns:ns3="d23a570b-d7a9-49ca-a34c-8afb8206b4bf" targetNamespace="http://schemas.microsoft.com/office/2006/metadata/properties" ma:root="true" ma:fieldsID="8486fb627453461f73c3b84e3edf2656" ns1:_="" ns2:_="" ns3:_="">
    <xsd:import namespace="http://schemas.microsoft.com/sharepoint/v3"/>
    <xsd:import namespace="5853e249-3efc-412b-93d1-e2f4d7003703"/>
    <xsd:import namespace="d23a570b-d7a9-49ca-a34c-8afb8206b4bf"/>
    <xsd:element name="properties">
      <xsd:complexType>
        <xsd:sequence>
          <xsd:element name="documentManagement">
            <xsd:complexType>
              <xsd:all>
                <xsd:element ref="ns1:ECDC_Description" minOccurs="0"/>
                <xsd:element ref="ns2:ECDC_DMS_Author" minOccurs="0"/>
                <xsd:element ref="ns3:m4f2abd528a9430bb1514981700fe204" minOccurs="0"/>
                <xsd:element ref="ns3:TaxCatchAll" minOccurs="0"/>
                <xsd:element ref="ns3:TaxCatchAllLabel" minOccurs="0"/>
                <xsd:element ref="ns2:ECDC_DMS_Communication_Document_Type0" minOccurs="0"/>
                <xsd:element ref="ns2:ECDC_Subject_whatTaxHTField0" minOccurs="0"/>
                <xsd:element ref="ns2:ECDC_Subject_doesTaxHTField0" minOccurs="0"/>
                <xsd:element ref="ns2:ECDC_Subject_whoTaxHTField0" minOccurs="0"/>
                <xsd:element ref="ns3:ff0459edc9514eb0baaeb2ab50aaa8de" minOccurs="0"/>
                <xsd:element ref="ns3:ECDC_DMS_Meeting_Date" minOccurs="0"/>
                <xsd:element ref="ns3:TaxKeywordTaxHTField" minOccurs="0"/>
                <xsd:element ref="ns2:ECDC_DMS_Project0" minOccurs="0"/>
                <xsd:element ref="ns3:bf6f88d3567d49708e6ddfea625f3427" minOccurs="0"/>
                <xsd:element ref="ns2:ECDC_DMS_MIS_Activity_code0" minOccurs="0"/>
                <xsd:element ref="ns2:ECDC_DMS_Country0" minOccurs="0"/>
                <xsd:element ref="ns2:ECDC_DMS_Section" minOccurs="0"/>
                <xsd:element ref="ns2:ECDC_DMS_Group" minOccurs="0"/>
                <xsd:element ref="ns2:ECDC_DMS_Is_Public" minOccurs="0"/>
                <xsd:element ref="ns2:ECDC_DMS_Previous_Location" minOccurs="0"/>
                <xsd:element ref="ns2:ECDC_DMS_Previous_Creation_Date" minOccurs="0"/>
                <xsd:element ref="ns2:ECDC_Target_audience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CDC_Description" ma:index="2" nillable="true" ma:displayName="Description" ma:internalName="ECDC_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853e249-3efc-412b-93d1-e2f4d7003703" elementFormDefault="qualified">
    <xsd:import namespace="http://schemas.microsoft.com/office/2006/documentManagement/types"/>
    <xsd:import namespace="http://schemas.microsoft.com/office/infopath/2007/PartnerControls"/>
    <xsd:element name="ECDC_DMS_Author" ma:index="3" nillable="true" ma:displayName="Owner" ma:description="An ECDC user or group(s) of users that are responsible for the document" ma:format="Hyperlink" ma:internalName="ECDC_DMS_Autho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CDC_DMS_Communication_Document_Type0" ma:index="8" ma:taxonomy="true" ma:internalName="ECDC_DMS_Communication_Document_Type0" ma:taxonomyFieldName="ECDC_DMS_Communication_Document_Type" ma:displayName="Document Type" ma:readOnly="false" ma:default="" ma:fieldId="{8ddf4bec-7711-41e1-8e54-79ea39be2c7b}" ma:taxonomyMulti="true" ma:sspId="de887f88-4a24-49db-a549-4c3cbb517053" ma:termSetId="05694767-788d-4e99-ad07-3dd6ddb61ccc" ma:anchorId="adf095c3-d0d5-4cca-afca-cf1c4c9d62a9" ma:open="false" ma:isKeyword="false">
      <xsd:complexType>
        <xsd:sequence>
          <xsd:element ref="pc:Terms" minOccurs="0" maxOccurs="1"/>
        </xsd:sequence>
      </xsd:complexType>
    </xsd:element>
    <xsd:element name="ECDC_Subject_whatTaxHTField0" ma:index="10" ma:taxonomy="true" ma:internalName="ECDC_Subject_whatTaxHTField0" ma:taxonomyFieldName="ECDC_Subject_what" ma:displayName="Topic" ma:default="" ma:fieldId="{7525aafd-95ab-48e0-925f-ead7584e2866}" ma:taxonomyMulti="true" ma:sspId="de887f88-4a24-49db-a549-4c3cbb517053" ma:termSetId="b09c8666-4e2c-4f19-91e4-8f1fe34bcccd" ma:anchorId="00000000-0000-0000-0000-000000000000" ma:open="false" ma:isKeyword="false">
      <xsd:complexType>
        <xsd:sequence>
          <xsd:element ref="pc:Terms" minOccurs="0" maxOccurs="1"/>
        </xsd:sequence>
      </xsd:complexType>
    </xsd:element>
    <xsd:element name="ECDC_Subject_doesTaxHTField0" ma:index="12" nillable="true" ma:taxonomy="true" ma:internalName="ECDC_Subject_doesTaxHTField0" ma:taxonomyFieldName="ECDC_Subject_does" ma:displayName="Activity" ma:default="" ma:fieldId="{f4f89794-25e3-44dd-a94e-7e4212ed52cb}" ma:taxonomyMulti="true" ma:sspId="de887f88-4a24-49db-a549-4c3cbb517053" ma:termSetId="380f87da-0f7e-4cf1-ad09-525006c4d164" ma:anchorId="00000000-0000-0000-0000-000000000000" ma:open="false" ma:isKeyword="false">
      <xsd:complexType>
        <xsd:sequence>
          <xsd:element ref="pc:Terms" minOccurs="0" maxOccurs="1"/>
        </xsd:sequence>
      </xsd:complexType>
    </xsd:element>
    <xsd:element name="ECDC_Subject_whoTaxHTField0" ma:index="14" nillable="true" ma:taxonomy="true" ma:internalName="ECDC_Subject_whoTaxHTField0" ma:taxonomyFieldName="ECDC_Subject_who" ma:displayName="Actor" ma:default="" ma:fieldId="{abe70a07-b4c4-4a08-b47f-19f4275c5dd3}" ma:taxonomyMulti="true" ma:sspId="de887f88-4a24-49db-a549-4c3cbb517053" ma:termSetId="725f5f6f-0471-44ec-8ccb-6de6d3e4909b" ma:anchorId="00000000-0000-0000-0000-000000000000" ma:open="false" ma:isKeyword="false">
      <xsd:complexType>
        <xsd:sequence>
          <xsd:element ref="pc:Terms" minOccurs="0" maxOccurs="1"/>
        </xsd:sequence>
      </xsd:complexType>
    </xsd:element>
    <xsd:element name="ECDC_DMS_Project0" ma:index="24" nillable="true" ma:taxonomy="true" ma:internalName="ECDC_DMS_Project0" ma:taxonomyFieldName="ECDC_DMS_Project" ma:displayName="Project" ma:readOnly="false" ma:default="" ma:fieldId="{951a5c61-3e7d-4f5e-ad41-b76025ccfaa6}" ma:taxonomyMulti="true" ma:sspId="de887f88-4a24-49db-a549-4c3cbb517053" ma:termSetId="83bc1c21-e08b-4faa-97f2-3f7a70f36fcc" ma:anchorId="00000000-0000-0000-0000-000000000000" ma:open="false" ma:isKeyword="false">
      <xsd:complexType>
        <xsd:sequence>
          <xsd:element ref="pc:Terms" minOccurs="0" maxOccurs="1"/>
        </xsd:sequence>
      </xsd:complexType>
    </xsd:element>
    <xsd:element name="ECDC_DMS_MIS_Activity_code0" ma:index="28" nillable="true" ma:taxonomy="true" ma:internalName="ECDC_DMS_MIS_Activity_code0" ma:taxonomyFieldName="ECDC_DMS_MIS_Activity_code" ma:displayName="MIS Activity code" ma:readOnly="false" ma:default="" ma:fieldId="{8cb6b235-d851-4acc-9843-ae912a313215}" ma:taxonomyMulti="true" ma:sspId="de887f88-4a24-49db-a549-4c3cbb517053" ma:termSetId="141081f5-dfc8-474c-9d5b-c9b39840f641" ma:anchorId="00000000-0000-0000-0000-000000000000" ma:open="false" ma:isKeyword="false">
      <xsd:complexType>
        <xsd:sequence>
          <xsd:element ref="pc:Terms" minOccurs="0" maxOccurs="1"/>
        </xsd:sequence>
      </xsd:complexType>
    </xsd:element>
    <xsd:element name="ECDC_DMS_Country0" ma:index="30" nillable="true" ma:taxonomy="true" ma:internalName="ECDC_DMS_Country0" ma:taxonomyFieldName="ECDC_DMS_Country" ma:displayName="Country" ma:readOnly="false" ma:default="" ma:fieldId="{55706165-e828-40c8-8ef4-7f53aaba5845}" ma:taxonomyMulti="true" ma:sspId="de887f88-4a24-49db-a549-4c3cbb517053" ma:termSetId="1ff710a1-673a-41e0-bfbc-1a0da05ecc90" ma:anchorId="00000000-0000-0000-0000-000000000000" ma:open="true" ma:isKeyword="false">
      <xsd:complexType>
        <xsd:sequence>
          <xsd:element ref="pc:Terms" minOccurs="0" maxOccurs="1"/>
        </xsd:sequence>
      </xsd:complexType>
    </xsd:element>
    <xsd:element name="ECDC_DMS_Section" ma:index="32" nillable="true" ma:displayName="Section" ma:description="Indicates the creator users ECDC Unit" ma:hidden="true" ma:internalName="ECDC_DMS_Section" ma:readOnly="false">
      <xsd:simpleType>
        <xsd:restriction base="dms:Text"/>
      </xsd:simpleType>
    </xsd:element>
    <xsd:element name="ECDC_DMS_Group" ma:index="33" nillable="true" ma:displayName="Group" ma:description="Indicates the creator users ECDC Group" ma:hidden="true" ma:internalName="ECDC_DMS_Group" ma:readOnly="false">
      <xsd:simpleType>
        <xsd:restriction base="dms:Text"/>
      </xsd:simpleType>
    </xsd:element>
    <xsd:element name="ECDC_DMS_Is_Public" ma:index="34" nillable="true" ma:displayName="Is Public" ma:default="0" ma:description="The document could be made available in external systems (Eg: Portal)" ma:internalName="ECDC_DMS_Is_Public" ma:readOnly="false">
      <xsd:simpleType>
        <xsd:restriction base="dms:Boolean"/>
      </xsd:simpleType>
    </xsd:element>
    <xsd:element name="ECDC_DMS_Previous_Location" ma:index="35" nillable="true" ma:displayName="Previous Location" ma:description="Some useful information about where the document was stored before (Eg: Shared Drives, Unit Drives, etc.)" ma:hidden="true" ma:internalName="ECDC_DMS_Previous_Location" ma:readOnly="false">
      <xsd:simpleType>
        <xsd:restriction base="dms:Text"/>
      </xsd:simpleType>
    </xsd:element>
    <xsd:element name="ECDC_DMS_Previous_Creation_Date" ma:index="36" nillable="true" ma:displayName="Previous Creation Date" ma:default="[today]" ma:description="An earlier publication date or a previous relevant date of the document" ma:hidden="true" ma:internalName="ECDC_DMS_Previous_Creation_Date" ma:readOnly="false">
      <xsd:simpleType>
        <xsd:restriction base="dms:DateTime"/>
      </xsd:simpleType>
    </xsd:element>
    <xsd:element name="ECDC_Target_audienceTaxHTField0" ma:index="37" nillable="true" ma:taxonomy="true" ma:internalName="ECDC_Target_audienceTaxHTField0" ma:taxonomyFieldName="ECDC_Target_audience" ma:displayName="Target audience" ma:default="" ma:fieldId="{234ea4f9-252c-4d49-a519-4a376f3ed4d7}" ma:taxonomyMulti="true" ma:sspId="de887f88-4a24-49db-a549-4c3cbb517053" ma:termSetId="de5002ed-06b4-47ae-8592-fd6a24aa93a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23a570b-d7a9-49ca-a34c-8afb8206b4bf" elementFormDefault="qualified">
    <xsd:import namespace="http://schemas.microsoft.com/office/2006/documentManagement/types"/>
    <xsd:import namespace="http://schemas.microsoft.com/office/infopath/2007/PartnerControls"/>
    <xsd:element name="m4f2abd528a9430bb1514981700fe204" ma:index="4" ma:taxonomy="true" ma:internalName="m4f2abd528a9430bb1514981700fe204" ma:taxonomyFieldName="ECDC_DMS_Organigramme" ma:displayName="ECDC Organigramme" ma:readOnly="false" ma:fieldId="{64f2abd5-28a9-430b-b151-4981700fe204}" ma:taxonomyMulti="true" ma:sspId="de887f88-4a24-49db-a549-4c3cbb517053" ma:termSetId="0a8715e9-9613-4f3d-9487-c066723ad7a7" ma:anchorId="00000000-0000-0000-0000-000000000000" ma:open="false" ma:isKeyword="false">
      <xsd:complexType>
        <xsd:sequence>
          <xsd:element ref="pc:Terms" minOccurs="0" maxOccurs="1"/>
        </xsd:sequence>
      </xsd:complexType>
    </xsd:element>
    <xsd:element name="TaxCatchAll" ma:index="5" nillable="true" ma:displayName="Taxonomy Catch All Column" ma:description="" ma:hidden="true" ma:list="{3e5925a3-a52f-4d08-a0f0-da9b33f289cc}" ma:internalName="TaxCatchAll" ma:showField="CatchAllData" ma:web="5853e249-3efc-412b-93d1-e2f4d7003703">
      <xsd:complexType>
        <xsd:complexContent>
          <xsd:extension base="dms:MultiChoiceLookup">
            <xsd:sequence>
              <xsd:element name="Value" type="dms:Lookup" maxOccurs="unbounded" minOccurs="0" nillable="true"/>
            </xsd:sequence>
          </xsd:extension>
        </xsd:complexContent>
      </xsd:complexType>
    </xsd:element>
    <xsd:element name="TaxCatchAllLabel" ma:index="6" nillable="true" ma:displayName="Taxonomy Catch All Column1" ma:description="" ma:hidden="true" ma:list="{3e5925a3-a52f-4d08-a0f0-da9b33f289cc}" ma:internalName="TaxCatchAllLabel" ma:readOnly="true" ma:showField="CatchAllDataLabel" ma:web="5853e249-3efc-412b-93d1-e2f4d7003703">
      <xsd:complexType>
        <xsd:complexContent>
          <xsd:extension base="dms:MultiChoiceLookup">
            <xsd:sequence>
              <xsd:element name="Value" type="dms:Lookup" maxOccurs="unbounded" minOccurs="0" nillable="true"/>
            </xsd:sequence>
          </xsd:extension>
        </xsd:complexContent>
      </xsd:complexType>
    </xsd:element>
    <xsd:element name="ff0459edc9514eb0baaeb2ab50aaa8de" ma:index="16" nillable="true" ma:taxonomy="true" ma:internalName="ff0459edc9514eb0baaeb2ab50aaa8de" ma:taxonomyFieldName="Meeting_x0020_Code" ma:displayName="Meeting Code" ma:readOnly="false" ma:default="" ma:fieldId="{ff0459ed-c951-4eb0-baae-b2ab50aaa8de}" ma:sspId="de887f88-4a24-49db-a549-4c3cbb517053" ma:termSetId="edec69b4-0510-43be-8a98-012c8d4b4d60" ma:anchorId="00000000-0000-0000-0000-000000000000" ma:open="true" ma:isKeyword="false">
      <xsd:complexType>
        <xsd:sequence>
          <xsd:element ref="pc:Terms" minOccurs="0" maxOccurs="1"/>
        </xsd:sequence>
      </xsd:complexType>
    </xsd:element>
    <xsd:element name="ECDC_DMS_Meeting_Date" ma:index="18" nillable="true" ma:displayName="Meeting date" ma:description="The date of meeting (1) the document belongs to or (2) was discussed, reviewed or approved." ma:format="DateOnly" ma:internalName="ECDC_DMS_Meeting_Date" ma:readOnly="false">
      <xsd:simpleType>
        <xsd:restriction base="dms:DateTime"/>
      </xsd:simpleType>
    </xsd:element>
    <xsd:element name="TaxKeywordTaxHTField" ma:index="22" nillable="true" ma:taxonomy="true" ma:internalName="TaxKeywordTaxHTField" ma:taxonomyFieldName="TaxKeyword" ma:displayName="Additional Keywords" ma:fieldId="{23f27201-bee3-471e-b2e7-b64fd8b7ca38}" ma:taxonomyMulti="true" ma:sspId="de887f88-4a24-49db-a549-4c3cbb517053" ma:termSetId="00000000-0000-0000-0000-000000000000" ma:anchorId="00000000-0000-0000-0000-000000000000" ma:open="true" ma:isKeyword="true">
      <xsd:complexType>
        <xsd:sequence>
          <xsd:element ref="pc:Terms" minOccurs="0" maxOccurs="1"/>
        </xsd:sequence>
      </xsd:complexType>
    </xsd:element>
    <xsd:element name="bf6f88d3567d49708e6ddfea625f3427" ma:index="26" nillable="true" ma:taxonomy="true" ma:internalName="bf6f88d3567d49708e6ddfea625f3427" ma:taxonomyFieldName="DMS_x0020_Product" ma:displayName="Product" ma:readOnly="false" ma:default="" ma:fieldId="{bf6f88d3-567d-4970-8e6d-dfea625f3427}" ma:taxonomyMulti="true" ma:sspId="de887f88-4a24-49db-a549-4c3cbb517053" ma:termSetId="765c2105-95ad-4131-ade8-84f64ee0a1c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False</openByDefault>
  <xsnScope/>
</customXsn>
</file>

<file path=customXml/item5.xml><?xml version="1.0" encoding="utf-8"?>
<LongProperties xmlns="http://schemas.microsoft.com/office/2006/metadata/longProperties"/>
</file>

<file path=customXml/item6.xml><?xml version="1.0" encoding="utf-8"?>
<?mso-contentType ?>
<SharedContentType xmlns="Microsoft.SharePoint.Taxonomy.ContentTypeSync" SourceId="de887f88-4a24-49db-a549-4c3cbb517053" ContentTypeId="0x010100F92FB91056B24E40ACCE93A804002EFF001822ADB6403249B6AC60D10F8970E85E0002324C79913E41DFAC45BE82D1D0F324" PreviousValue="true"/>
</file>

<file path=customXml/item7.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2A65609-E9C0-4E35-983E-6BBE62BF7404}">
  <ds:schemaRefs>
    <ds:schemaRef ds:uri="http://schemas.microsoft.com/office/2006/metadata/properties"/>
    <ds:schemaRef ds:uri="http://schemas.microsoft.com/office/infopath/2007/PartnerControls"/>
    <ds:schemaRef ds:uri="5853e249-3efc-412b-93d1-e2f4d7003703"/>
    <ds:schemaRef ds:uri="http://schemas.microsoft.com/sharepoint/v3"/>
    <ds:schemaRef ds:uri="d23a570b-d7a9-49ca-a34c-8afb8206b4bf"/>
  </ds:schemaRefs>
</ds:datastoreItem>
</file>

<file path=customXml/itemProps2.xml><?xml version="1.0" encoding="utf-8"?>
<ds:datastoreItem xmlns:ds="http://schemas.openxmlformats.org/officeDocument/2006/customXml" ds:itemID="{E8E34141-7C96-4AB0-8947-A148B2E285BB}">
  <ds:schemaRefs>
    <ds:schemaRef ds:uri="http://schemas.microsoft.com/sharepoint/v3/contenttype/forms"/>
  </ds:schemaRefs>
</ds:datastoreItem>
</file>

<file path=customXml/itemProps3.xml><?xml version="1.0" encoding="utf-8"?>
<ds:datastoreItem xmlns:ds="http://schemas.openxmlformats.org/officeDocument/2006/customXml" ds:itemID="{7E3ED75E-4C21-4290-9CB2-28613CCD4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853e249-3efc-412b-93d1-e2f4d7003703"/>
    <ds:schemaRef ds:uri="d23a570b-d7a9-49ca-a34c-8afb8206b4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0E29A65-A5F9-41DF-B9DE-B3C4ACEF71C4}">
  <ds:schemaRefs>
    <ds:schemaRef ds:uri="http://schemas.microsoft.com/office/2006/metadata/customXsn"/>
  </ds:schemaRefs>
</ds:datastoreItem>
</file>

<file path=customXml/itemProps5.xml><?xml version="1.0" encoding="utf-8"?>
<ds:datastoreItem xmlns:ds="http://schemas.openxmlformats.org/officeDocument/2006/customXml" ds:itemID="{B0098D88-FCAD-4526-B5B0-9BE2F409519E}">
  <ds:schemaRefs>
    <ds:schemaRef ds:uri="http://schemas.microsoft.com/office/2006/metadata/longProperties"/>
  </ds:schemaRefs>
</ds:datastoreItem>
</file>

<file path=customXml/itemProps6.xml><?xml version="1.0" encoding="utf-8"?>
<ds:datastoreItem xmlns:ds="http://schemas.openxmlformats.org/officeDocument/2006/customXml" ds:itemID="{C0110592-E120-4924-AAD1-19818280EACE}">
  <ds:schemaRefs>
    <ds:schemaRef ds:uri="Microsoft.SharePoint.Taxonomy.ContentTypeSync"/>
  </ds:schemaRefs>
</ds:datastoreItem>
</file>

<file path=customXml/itemProps7.xml><?xml version="1.0" encoding="utf-8"?>
<ds:datastoreItem xmlns:ds="http://schemas.openxmlformats.org/officeDocument/2006/customXml" ds:itemID="{C9053258-AB1D-4C95-ADB6-2E3B627DEA39}">
  <ds:schemaRefs>
    <ds:schemaRef ds:uri="http://schemas.microsoft.com/sharepoint/events"/>
  </ds:schemaRefs>
</ds:datastoreItem>
</file>

<file path=docProps/app.xml><?xml version="1.0" encoding="utf-8"?>
<ap:Properties xmlns:vt="http://schemas.openxmlformats.org/officeDocument/2006/docPropsVTypes" xmlns:ap="http://schemas.openxmlformats.org/officeDocument/2006/extended-properties">
  <ap:Template/>
  <ap:Application>Microsoft Excel</ap:Application>
  <ap:DocSecurity>0</ap:DocSecurity>
  <ap:ScaleCrop>false</ap:ScaleCrop>
  <ap:HeadingPairs>
    <vt:vector baseType="variant" size="4">
      <vt:variant>
        <vt:lpstr>Worksheets</vt:lpstr>
      </vt:variant>
      <vt:variant>
        <vt:i4>17</vt:i4>
      </vt:variant>
      <vt:variant>
        <vt:lpstr>Named Ranges</vt:lpstr>
      </vt:variant>
      <vt:variant>
        <vt:i4>12</vt:i4>
      </vt:variant>
    </vt:vector>
  </ap:HeadingPairs>
  <ap:TitlesOfParts>
    <vt:vector baseType="lpstr" size="29">
      <vt:lpstr>11</vt:lpstr>
      <vt:lpstr>1</vt:lpstr>
      <vt:lpstr>2</vt:lpstr>
      <vt:lpstr>3</vt:lpstr>
      <vt:lpstr>Inngangur</vt:lpstr>
      <vt:lpstr>Rammi</vt:lpstr>
      <vt:lpstr>D1</vt:lpstr>
      <vt:lpstr>D2</vt:lpstr>
      <vt:lpstr>D3</vt:lpstr>
      <vt:lpstr>D4</vt:lpstr>
      <vt:lpstr>D5</vt:lpstr>
      <vt:lpstr>D6</vt:lpstr>
      <vt:lpstr>D7</vt:lpstr>
      <vt:lpstr>Samantekt</vt:lpstr>
      <vt:lpstr>Yfirlit BSI og CSI</vt:lpstr>
      <vt:lpstr>Figures</vt:lpstr>
      <vt:lpstr>WHO rammi</vt:lpstr>
      <vt:lpstr>'D1'!Print_Area</vt:lpstr>
      <vt:lpstr>'D2'!Print_Area</vt:lpstr>
      <vt:lpstr>'D3'!Print_Area</vt:lpstr>
      <vt:lpstr>'D4'!Print_Area</vt:lpstr>
      <vt:lpstr>'D5'!Print_Area</vt:lpstr>
      <vt:lpstr>'D6'!Print_Area</vt:lpstr>
      <vt:lpstr>'D7'!Print_Area</vt:lpstr>
      <vt:lpstr>Inngangur!Print_Area</vt:lpstr>
      <vt:lpstr>Rammi!Print_Area</vt:lpstr>
      <vt:lpstr>Samantekt!Print_Area</vt:lpstr>
      <vt:lpstr>'WHO rammi'!Print_Area</vt:lpstr>
      <vt:lpstr>'Yfirlit BSI og CSI'!Print_Area</vt:lpstr>
    </vt:vector>
  </ap:TitlesOfParts>
  <ap:Manager/>
  <ap:Company>CDT</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title>HEPSA tool</dc:title>
  <dc:subject/>
  <dc:creator>CDT</dc:creator>
  <keywords>Editors's choice</keywords>
  <dc:description/>
  <lastModifiedBy>CDT</lastModifiedBy>
  <lastPrinted>2018-02-07T14:25:59.0000000Z</lastPrinted>
  <dcterms:created xsi:type="dcterms:W3CDTF">2015-03-02T09:49:08.0000000Z</dcterms:created>
  <dcterms:modified xsi:type="dcterms:W3CDTF">2019-01-18T13:37:46.0000000Z</dcterms:modified>
  <category/>
</coreProperties>
</file>

<file path=docProps/custom.xml><?xml version="1.0" encoding="utf-8"?>
<Properties xmlns="http://schemas.openxmlformats.org/officeDocument/2006/custom-properties" xmlns:vt="http://schemas.openxmlformats.org/officeDocument/2006/docPropsVTypes">
  <property fmtid="{D5CDD505-2E9C-101B-9397-08002B2CF9AE}" pid="2" name="ECDC_DMS_Organigramme">
    <vt:lpwstr>345;#Publications|5ba51513-6ee6-4aab-abac-3d87b7b8a9c3</vt:lpwstr>
  </property>
  <property fmtid="{D5CDD505-2E9C-101B-9397-08002B2CF9AE}" pid="3" name="_dlc_DocId">
    <vt:lpwstr>DMSPHC-1414929164-474</vt:lpwstr>
  </property>
  <property fmtid="{D5CDD505-2E9C-101B-9397-08002B2CF9AE}" pid="4" name="_dlc_DocIdItemGuid">
    <vt:lpwstr>145a47b7-03a6-43d0-9efb-71de7fe430bc</vt:lpwstr>
  </property>
  <property fmtid="{D5CDD505-2E9C-101B-9397-08002B2CF9AE}" pid="5" name="_dlc_DocIdUrl">
    <vt:lpwstr>http://dms.ecdcnet.europa.eu/sites/phc/externalcomms/publications/_layouts/15/DocIdRedir.aspx?ID=DMSPHC-1414929164-474, DMSPHC-1414929164-474</vt:lpwstr>
  </property>
  <property fmtid="{D5CDD505-2E9C-101B-9397-08002B2CF9AE}" pid="6" name="display_urn:schemas-microsoft-com:office:office#ECDC_DMS_Author">
    <vt:lpwstr>Uwe Kreisel</vt:lpwstr>
  </property>
  <property fmtid="{D5CDD505-2E9C-101B-9397-08002B2CF9AE}" pid="7" name="TaxKeyword">
    <vt:lpwstr>1164;#Editors's choice|2541fd23-0382-42c3-9135-86b5721c4179</vt:lpwstr>
  </property>
  <property fmtid="{D5CDD505-2E9C-101B-9397-08002B2CF9AE}" pid="8" name="ECDC_Subject_does">
    <vt:lpwstr/>
  </property>
  <property fmtid="{D5CDD505-2E9C-101B-9397-08002B2CF9AE}" pid="9" name="Meeting Code">
    <vt:lpwstr/>
  </property>
  <property fmtid="{D5CDD505-2E9C-101B-9397-08002B2CF9AE}" pid="10" name="ECDC_Subject_who">
    <vt:lpwstr/>
  </property>
  <property fmtid="{D5CDD505-2E9C-101B-9397-08002B2CF9AE}" pid="11" name="ECDC_DMS_Project">
    <vt:lpwstr/>
  </property>
  <property fmtid="{D5CDD505-2E9C-101B-9397-08002B2CF9AE}" pid="12" name="DMS Product">
    <vt:lpwstr/>
  </property>
  <property fmtid="{D5CDD505-2E9C-101B-9397-08002B2CF9AE}" pid="13" name="ECDC_Subject_what">
    <vt:lpwstr>669;#public health emergency|aae23c87-e71a-46da-a106-0f177a6dede2</vt:lpwstr>
  </property>
  <property fmtid="{D5CDD505-2E9C-101B-9397-08002B2CF9AE}" pid="14" name="ECDC_DMS_Country">
    <vt:lpwstr/>
  </property>
  <property fmtid="{D5CDD505-2E9C-101B-9397-08002B2CF9AE}" pid="15" name="ECDC_DMS_Communication_Document_Type">
    <vt:lpwstr>1241;#first edit|80850886-251b-4f02-9aa9-b2af2dccb954</vt:lpwstr>
  </property>
  <property fmtid="{D5CDD505-2E9C-101B-9397-08002B2CF9AE}" pid="16" name="ECDC_DMS_MIS_Activity_code">
    <vt:lpwstr/>
  </property>
  <property fmtid="{D5CDD505-2E9C-101B-9397-08002B2CF9AE}" pid="17" name="ECDC_Target_audience">
    <vt:lpwstr/>
  </property>
</Properties>
</file>